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PU\"/>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4" s="1"/>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E82" i="18"/>
  <c r="Q82" i="33"/>
  <c r="E82" i="34"/>
  <c r="Q82" i="37"/>
  <c r="Q82" i="32"/>
  <c r="Q20" i="40"/>
  <c r="E82" i="32"/>
  <c r="H77" i="8"/>
  <c r="R77" i="8"/>
  <c r="R93" i="8"/>
  <c r="Q94" i="35" s="1"/>
  <c r="H93" i="8"/>
  <c r="Q82" i="34"/>
  <c r="E82" i="37"/>
  <c r="Q5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R76" i="18" s="1"/>
  <c r="E58" i="31"/>
  <c r="E35" i="18"/>
  <c r="E35" i="34"/>
  <c r="E35" i="33"/>
  <c r="E35" i="32"/>
  <c r="R85" i="8"/>
  <c r="H85" i="8"/>
  <c r="E35" i="40"/>
  <c r="F35" i="40" s="1"/>
  <c r="Q96" i="40"/>
  <c r="Q96" i="34"/>
  <c r="E96" i="36"/>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78" i="18"/>
  <c r="C78" i="18"/>
  <c r="P67" i="18"/>
  <c r="C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W12" i="33"/>
  <c r="W10" i="33"/>
  <c r="D12" i="39"/>
  <c r="W6" i="34"/>
  <c r="K9" i="18"/>
  <c r="C31" i="35"/>
  <c r="C29" i="32"/>
  <c r="P51" i="18"/>
  <c r="P93" i="32"/>
  <c r="P33" i="31"/>
  <c r="P86" i="31"/>
  <c r="C88" i="32"/>
  <c r="C83" i="32"/>
  <c r="P76" i="33"/>
  <c r="P88" i="18"/>
  <c r="C86" i="35"/>
  <c r="C97" i="18"/>
  <c r="C33" i="31"/>
  <c r="C93" i="34"/>
  <c r="C68" i="18"/>
  <c r="P77" i="18"/>
  <c r="P82" i="18"/>
  <c r="P31" i="31"/>
  <c r="P90" i="32"/>
  <c r="C58" i="33"/>
  <c r="C94" i="31"/>
  <c r="C63" i="37"/>
  <c r="P78" i="31"/>
  <c r="P68" i="32"/>
  <c r="P94" i="31"/>
  <c r="C90" i="34"/>
  <c r="P41" i="31"/>
  <c r="C41" i="35"/>
  <c r="P63" i="32"/>
  <c r="C63" i="32"/>
  <c r="C82" i="35" l="1"/>
  <c r="P54" i="18"/>
  <c r="P72" i="6"/>
  <c r="P51" i="33"/>
  <c r="C85" i="32"/>
  <c r="C62" i="18"/>
  <c r="P85" i="32"/>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C31" i="18"/>
  <c r="P31" i="37"/>
  <c r="C32" i="35"/>
  <c r="C28" i="33"/>
  <c r="C48" i="35"/>
  <c r="C31" i="34"/>
  <c r="C32" i="31"/>
  <c r="C45" i="33"/>
  <c r="P42" i="18"/>
  <c r="C41" i="34"/>
  <c r="P41" i="33"/>
  <c r="C31" i="33"/>
  <c r="P31" i="32"/>
  <c r="C50" i="32"/>
  <c r="P88" i="32"/>
  <c r="C62" i="34"/>
  <c r="C73" i="18"/>
  <c r="P78" i="33"/>
  <c r="C50" i="34"/>
  <c r="C64" i="33"/>
  <c r="C95" i="32"/>
  <c r="C79" i="18"/>
  <c r="P62" i="32"/>
  <c r="P32" i="37"/>
  <c r="C30" i="32"/>
  <c r="P28" i="18"/>
  <c r="P22" i="37"/>
  <c r="E32" i="36"/>
  <c r="P45" i="31"/>
  <c r="P38" i="32"/>
  <c r="C39" i="35"/>
  <c r="C38" i="31"/>
  <c r="C48" i="33"/>
  <c r="P38" i="18"/>
  <c r="C38" i="32"/>
  <c r="P34" i="33"/>
  <c r="P44" i="33"/>
  <c r="C35" i="35"/>
  <c r="F35" i="35" s="1"/>
  <c r="C34" i="31"/>
  <c r="P28" i="32"/>
  <c r="C45" i="34"/>
  <c r="C28" i="32"/>
  <c r="C44" i="18"/>
  <c r="B20" i="33"/>
  <c r="B16" i="7"/>
  <c r="O20" i="33"/>
  <c r="O20" i="31"/>
  <c r="F88" i="31"/>
  <c r="G88" i="31" s="1"/>
  <c r="C53" i="34"/>
  <c r="P53" i="32"/>
  <c r="C53" i="32"/>
  <c r="C61" i="37"/>
  <c r="P61" i="37"/>
  <c r="M76" i="7"/>
  <c r="P82" i="6"/>
  <c r="R82" i="31"/>
  <c r="Q58" i="35"/>
  <c r="E76" i="31"/>
  <c r="Q20" i="31"/>
  <c r="E83" i="40"/>
  <c r="F83" i="40" s="1"/>
  <c r="Q34" i="40"/>
  <c r="P79" i="37"/>
  <c r="C79" i="37"/>
  <c r="P76" i="6"/>
  <c r="Q58" i="37"/>
  <c r="M94" i="7"/>
  <c r="E83" i="31"/>
  <c r="E68" i="36"/>
  <c r="Q76" i="33"/>
  <c r="E52" i="33"/>
  <c r="P67" i="37"/>
  <c r="C35" i="32"/>
  <c r="F35" i="32" s="1"/>
  <c r="C35" i="34"/>
  <c r="F35" i="34" s="1"/>
  <c r="P73" i="33"/>
  <c r="C73" i="33"/>
  <c r="P68" i="31"/>
  <c r="F82" i="34"/>
  <c r="H82" i="34" s="1"/>
  <c r="C52" i="34"/>
  <c r="F52" i="34" s="1"/>
  <c r="C52" i="37"/>
  <c r="P52" i="37"/>
  <c r="R52" i="37" s="1"/>
  <c r="C69" i="18"/>
  <c r="C68" i="31"/>
  <c r="P44" i="31"/>
  <c r="P96" i="32"/>
  <c r="P34" i="31"/>
  <c r="C61" i="34"/>
  <c r="C43" i="32"/>
  <c r="C61" i="31"/>
  <c r="C92" i="33"/>
  <c r="C56" i="34"/>
  <c r="C90" i="37"/>
  <c r="C56" i="32"/>
  <c r="P52" i="33"/>
  <c r="R52" i="33" s="1"/>
  <c r="T52" i="33" s="1"/>
  <c r="P42" i="33"/>
  <c r="C68" i="34"/>
  <c r="P57" i="31"/>
  <c r="P44" i="37"/>
  <c r="P20" i="33"/>
  <c r="P59" i="31"/>
  <c r="C44" i="35"/>
  <c r="C92" i="34"/>
  <c r="C82" i="32"/>
  <c r="F82" i="32" s="1"/>
  <c r="C39" i="31"/>
  <c r="C29" i="18"/>
  <c r="C37" i="33"/>
  <c r="C77" i="31"/>
  <c r="C55" i="32"/>
  <c r="C83" i="37"/>
  <c r="P83" i="37"/>
  <c r="C28" i="31"/>
  <c r="C28" i="35"/>
  <c r="R82" i="37"/>
  <c r="P98" i="32"/>
  <c r="P49" i="33"/>
  <c r="F68" i="34"/>
  <c r="G68" i="34" s="1"/>
  <c r="C45" i="37"/>
  <c r="C76" i="37"/>
  <c r="F76" i="37" s="1"/>
  <c r="H76" i="37" s="1"/>
  <c r="Q35" i="33"/>
  <c r="R35" i="33" s="1"/>
  <c r="T35" i="33" s="1"/>
  <c r="E35" i="37"/>
  <c r="E69" i="34"/>
  <c r="E34" i="34"/>
  <c r="Q58" i="40"/>
  <c r="R58" i="40" s="1"/>
  <c r="Q96" i="35"/>
  <c r="E96" i="33"/>
  <c r="E96" i="32"/>
  <c r="E58" i="34"/>
  <c r="E68" i="18"/>
  <c r="Q35" i="40"/>
  <c r="R35" i="40" s="1"/>
  <c r="Q58" i="34"/>
  <c r="E76" i="36"/>
  <c r="E72" i="18"/>
  <c r="E52" i="32"/>
  <c r="F52" i="32" s="1"/>
  <c r="E20" i="40"/>
  <c r="F20" i="40" s="1"/>
  <c r="R96" i="18"/>
  <c r="Q35" i="18"/>
  <c r="R35" i="18" s="1"/>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T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F61" i="33"/>
  <c r="H61" i="33" s="1"/>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R84" i="18" s="1"/>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S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E19" i="36"/>
  <c r="Q19" i="33"/>
  <c r="E38" i="35"/>
  <c r="F38" i="35" s="1"/>
  <c r="E38" i="18"/>
  <c r="Q38" i="34"/>
  <c r="E38" i="31"/>
  <c r="E38" i="34"/>
  <c r="F38" i="34" s="1"/>
  <c r="G38" i="34" s="1"/>
  <c r="Q38" i="37"/>
  <c r="Q38" i="33"/>
  <c r="Q38" i="31"/>
  <c r="E38" i="37"/>
  <c r="E38" i="33"/>
  <c r="E38" i="36"/>
  <c r="Q38" i="32"/>
  <c r="E38" i="32"/>
  <c r="Q38" i="35"/>
  <c r="R38" i="35" s="1"/>
  <c r="Q38" i="18"/>
  <c r="Q38" i="36"/>
  <c r="R38" i="36" s="1"/>
  <c r="R19" i="35"/>
  <c r="S19" i="35" s="1"/>
  <c r="U19" i="35" s="1"/>
  <c r="Q19" i="36"/>
  <c r="R19" i="36" s="1"/>
  <c r="Q66" i="35"/>
  <c r="R66" i="35" s="1"/>
  <c r="E66" i="37"/>
  <c r="E98" i="34"/>
  <c r="F98" i="34" s="1"/>
  <c r="Q98" i="18"/>
  <c r="E27" i="33"/>
  <c r="Q27" i="40"/>
  <c r="R27" i="40" s="1"/>
  <c r="E27" i="32"/>
  <c r="E27" i="40"/>
  <c r="F27" i="40" s="1"/>
  <c r="Q27" i="31"/>
  <c r="Q27" i="35"/>
  <c r="R27" i="35" s="1"/>
  <c r="R80" i="31"/>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F72" i="34"/>
  <c r="G72" i="34"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R71" i="37" s="1"/>
  <c r="T71" i="37" s="1"/>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R20" i="31" s="1"/>
  <c r="C37" i="31"/>
  <c r="C37" i="35"/>
  <c r="P37" i="31"/>
  <c r="P37" i="18"/>
  <c r="C37" i="18"/>
  <c r="C63" i="35"/>
  <c r="P63" i="31"/>
  <c r="C63" i="31"/>
  <c r="P85" i="33"/>
  <c r="C85" i="33"/>
  <c r="C87" i="35"/>
  <c r="F87" i="35" s="1"/>
  <c r="P87" i="31"/>
  <c r="C87" i="31"/>
  <c r="F87" i="31" s="1"/>
  <c r="G87" i="31" s="1"/>
  <c r="P87" i="18"/>
  <c r="R87" i="18" s="1"/>
  <c r="C87" i="18"/>
  <c r="C99" i="37"/>
  <c r="F99" i="37" s="1"/>
  <c r="H99" i="37" s="1"/>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R48" i="18" s="1"/>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24" i="18"/>
  <c r="F82" i="18"/>
  <c r="W8" i="32"/>
  <c r="K8" i="32"/>
  <c r="K10" i="18"/>
  <c r="K12" i="18"/>
  <c r="R47" i="40"/>
  <c r="R40" i="40"/>
  <c r="R60" i="40"/>
  <c r="R84" i="40"/>
  <c r="R34" i="40"/>
  <c r="R38" i="40"/>
  <c r="R92" i="40"/>
  <c r="R61" i="40"/>
  <c r="R76" i="40"/>
  <c r="R96" i="40"/>
  <c r="R82" i="40"/>
  <c r="R20" i="40"/>
  <c r="R56" i="40"/>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T99" i="35"/>
  <c r="R76" i="34"/>
  <c r="R58" i="34"/>
  <c r="R98" i="34"/>
  <c r="R32" i="34"/>
  <c r="R52" i="34"/>
  <c r="R38" i="34"/>
  <c r="R36" i="34"/>
  <c r="R26" i="34"/>
  <c r="R96" i="34"/>
  <c r="R82" i="34"/>
  <c r="R35" i="34"/>
  <c r="R34" i="34"/>
  <c r="R61" i="34"/>
  <c r="R83" i="34"/>
  <c r="R92" i="34"/>
  <c r="S96" i="18"/>
  <c r="S41" i="36"/>
  <c r="H52" i="34" l="1"/>
  <c r="G52" i="34"/>
  <c r="F89" i="34"/>
  <c r="F50" i="34"/>
  <c r="H50" i="34" s="1"/>
  <c r="R73" i="33"/>
  <c r="S73" i="33" s="1"/>
  <c r="F56" i="34"/>
  <c r="H56" i="34" s="1"/>
  <c r="F50" i="32"/>
  <c r="F85" i="32"/>
  <c r="H68" i="34"/>
  <c r="F61" i="34"/>
  <c r="G61" i="34" s="1"/>
  <c r="F53" i="32"/>
  <c r="R91" i="18"/>
  <c r="S91" i="18" s="1"/>
  <c r="F53" i="34"/>
  <c r="H53" i="34" s="1"/>
  <c r="F39" i="32"/>
  <c r="R42" i="31"/>
  <c r="S42" i="31" s="1"/>
  <c r="F42" i="31"/>
  <c r="H42" i="31" s="1"/>
  <c r="F41" i="32"/>
  <c r="F45" i="32"/>
  <c r="R49" i="33"/>
  <c r="T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F34" i="18"/>
  <c r="G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K19" i="34" s="1"/>
  <c r="G17" i="17" s="1"/>
  <c r="S80" i="31"/>
  <c r="G76" i="37"/>
  <c r="E62" i="38"/>
  <c r="F34" i="31"/>
  <c r="H34" i="31" s="1"/>
  <c r="F43" i="34"/>
  <c r="H43" i="34" s="1"/>
  <c r="R99" i="18"/>
  <c r="S99" i="18" s="1"/>
  <c r="T54" i="36"/>
  <c r="E46" i="38"/>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T20" i="31"/>
  <c r="G68" i="36"/>
  <c r="E35" i="38"/>
  <c r="E51" i="38"/>
  <c r="S88" i="35"/>
  <c r="F32" i="31"/>
  <c r="G32" i="31" s="1"/>
  <c r="F88" i="36"/>
  <c r="G88" i="36" s="1"/>
  <c r="F20" i="36"/>
  <c r="G20" i="36" s="1"/>
  <c r="F53" i="18"/>
  <c r="H53" i="18" s="1"/>
  <c r="F22" i="37"/>
  <c r="G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E83" i="38"/>
  <c r="S53" i="35"/>
  <c r="H51" i="31"/>
  <c r="F45" i="18"/>
  <c r="G45" i="18" s="1"/>
  <c r="S55" i="37"/>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H38" i="35"/>
  <c r="G38"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F55" i="31"/>
  <c r="G55" i="31" s="1"/>
  <c r="D48" i="38"/>
  <c r="F71" i="40"/>
  <c r="D64" i="38"/>
  <c r="F77" i="35"/>
  <c r="G77" i="35" s="1"/>
  <c r="F77" i="36"/>
  <c r="G77" i="36" s="1"/>
  <c r="F88" i="18"/>
  <c r="F94" i="34"/>
  <c r="F30" i="33"/>
  <c r="F70" i="36"/>
  <c r="H70" i="36" s="1"/>
  <c r="F74" i="40"/>
  <c r="D67" i="38"/>
  <c r="F60" i="31"/>
  <c r="H60" i="31" s="1"/>
  <c r="D53" i="38"/>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H66" i="31"/>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H72" i="34"/>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G33" i="35"/>
  <c r="T79" i="37"/>
  <c r="R46" i="18"/>
  <c r="T46" i="18" s="1"/>
  <c r="T81" i="33"/>
  <c r="S70" i="34"/>
  <c r="T67" i="35"/>
  <c r="H68" i="37"/>
  <c r="G68" i="37"/>
  <c r="T97" i="37"/>
  <c r="S41" i="37"/>
  <c r="G56" i="31"/>
  <c r="H56" i="31"/>
  <c r="G27" i="34"/>
  <c r="H27" i="34"/>
  <c r="T43" i="33"/>
  <c r="G53"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81" i="31"/>
  <c r="H57" i="35"/>
  <c r="G57" i="35"/>
  <c r="H85" i="34"/>
  <c r="G85" i="34"/>
  <c r="S41" i="31"/>
  <c r="T41" i="31"/>
  <c r="S86" i="31"/>
  <c r="T78" i="31"/>
  <c r="R63" i="32"/>
  <c r="R93" i="32"/>
  <c r="R74" i="32"/>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59" i="36"/>
  <c r="G86" i="36"/>
  <c r="H86" i="36"/>
  <c r="S43" i="35"/>
  <c r="T43" i="35"/>
  <c r="T97" i="35"/>
  <c r="S97" i="35"/>
  <c r="T40" i="35"/>
  <c r="S40" i="35"/>
  <c r="G52" i="18"/>
  <c r="H52" i="18"/>
  <c r="G83" i="18"/>
  <c r="G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H58"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8"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49" i="33" l="1"/>
  <c r="G53" i="34"/>
  <c r="H81" i="34"/>
  <c r="G56" i="34"/>
  <c r="H51" i="36"/>
  <c r="H24" i="36"/>
  <c r="H19" i="36"/>
  <c r="J19" i="36" s="1"/>
  <c r="K19" i="36" s="1"/>
  <c r="I17" i="17" s="1"/>
  <c r="H69" i="31"/>
  <c r="G84" i="36"/>
  <c r="H94" i="37"/>
  <c r="G58" i="37"/>
  <c r="H53" i="37"/>
  <c r="G60" i="18"/>
  <c r="G63" i="18"/>
  <c r="T90" i="31"/>
  <c r="H83" i="34"/>
  <c r="G55" i="18"/>
  <c r="T73" i="33"/>
  <c r="G69" i="34"/>
  <c r="S45" i="31"/>
  <c r="T91" i="18"/>
  <c r="S98" i="18"/>
  <c r="S59" i="31"/>
  <c r="T68" i="31"/>
  <c r="G66" i="35"/>
  <c r="G50" i="34"/>
  <c r="D59" i="38"/>
  <c r="H48" i="34"/>
  <c r="G45" i="34"/>
  <c r="G42" i="31"/>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<sst xmlns="http://schemas.openxmlformats.org/spreadsheetml/2006/main" count="1446" uniqueCount="343">
  <si>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</si>
  <si>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</si>
  <si>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</si>
  <si>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</si>
  <si>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</si>
  <si>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</si>
  <si>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</si>
  <si>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</si>
  <si>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</si>
  <si>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</si>
  <si>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</si>
  <si>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</si>
  <si>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</si>
  <si>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</si>
  <si>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</si>
  <si>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</si>
  <si>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</si>
  <si>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</si>
  <si>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</si>
  <si>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</si>
  <si>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</si>
  <si>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</si>
  <si>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</si>
  <si>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</si>
  <si>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</si>
  <si>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</si>
  <si>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</si>
  <si>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</si>
  <si>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</si>
  <si>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</si>
  <si>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</si>
  <si>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</si>
  <si>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</si>
  <si>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</si>
  <si>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</si>
  <si>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</si>
  <si>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</si>
  <si>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</si>
  <si>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</si>
  <si>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</si>
  <si>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</si>
  <si>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</si>
  <si>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</si>
  <si>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</si>
  <si>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</si>
  <si>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</si>
  <si>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</si>
  <si>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</si>
  <si>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</si>
  <si>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</si>
  <si>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</si>
  <si>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</si>
  <si>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</si>
  <si>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</si>
  <si>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</si>
  <si>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</si>
  <si>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</si>
  <si>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</si>
  <si>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</si>
  <si>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</si>
  <si>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</si>
  <si>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</si>
  <si>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</si>
  <si>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</si>
  <si>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</si>
  <si>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</si>
  <si>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</si>
  <si>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</si>
  <si>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</si>
  <si>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</si>
  <si>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</si>
  <si>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</si>
  <si>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</si>
  <si>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</si>
  <si>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</si>
  <si>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</si>
  <si>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</si>
  <si>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</si>
  <si>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</si>
  <si>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</si>
  <si>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</si>
  <si>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</si>
  <si>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</si>
  <si>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</si>
  <si>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</si>
  <si>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</si>
  <si>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</si>
  <si>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</si>
  <si>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</si>
  <si>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</si>
  <si>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</si>
  <si>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</si>
  <si>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</si>
  <si>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</si>
  <si>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</si>
  <si>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</si>
  <si>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</si>
  <si>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</si>
  <si>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</si>
  <si>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</si>
  <si>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</si>
  <si>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</si>
  <si>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</si>
  <si>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</si>
  <si>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</si>
  <si>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</si>
  <si>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</si>
  <si>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</si>
  <si>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</si>
  <si>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</si>
  <si>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</si>
  <si>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</si>
  <si>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</si>
  <si>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</si>
  <si>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</si>
  <si>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</si>
  <si>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</si>
  <si>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</si>
  <si>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</si>
  <si>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</si>
  <si>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</si>
  <si>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</si>
  <si>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</si>
  <si>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</si>
  <si>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</si>
  <si>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</si>
  <si>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</si>
  <si>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</si>
  <si>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</si>
  <si>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</si>
  <si>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</si>
  <si>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</si>
  <si>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</si>
  <si>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</si>
  <si>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</si>
  <si>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</si>
  <si>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</si>
  <si>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</si>
  <si>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</si>
  <si>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</si>
  <si>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</si>
  <si>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</si>
  <si>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</si>
  <si>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</si>
  <si>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</si>
  <si>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</si>
  <si>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</si>
  <si>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</si>
  <si>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</si>
  <si>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</si>
  <si>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</si>
  <si>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</si>
  <si>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</si>
  <si>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</si>
  <si>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</si>
  <si>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</si>
  <si>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</si>
  <si>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</si>
  <si>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</si>
  <si>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</si>
  <si>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</si>
  <si>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</si>
  <si>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</si>
  <si>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</si>
  <si>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</si>
  <si>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</si>
  <si>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</si>
  <si>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</si>
  <si>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</si>
  <si>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</si>
  <si>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</si>
  <si>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</si>
  <si>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</si>
  <si>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</si>
  <si>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</si>
  <si>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</si>
  <si>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</si>
  <si>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</si>
  <si>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</si>
  <si>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</si>
  <si>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</si>
  <si>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</si>
  <si>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</si>
  <si>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</si>
  <si>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</si>
  <si>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</si>
  <si>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</si>
  <si>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</si>
  <si>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</si>
  <si>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</si>
  <si>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</si>
  <si>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</si>
  <si>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</si>
  <si>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</si>
  <si>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</si>
  <si>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</si>
  <si>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</si>
  <si>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</si>
  <si>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</si>
  <si>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</si>
  <si>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</si>
  <si>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</si>
  <si>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</si>
  <si>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</si>
  <si>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</si>
  <si>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</si>
  <si>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</si>
  <si>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</si>
  <si>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</si>
  <si>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</si>
  <si>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</si>
  <si>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</si>
  <si>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</si>
  <si>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</si>
  <si>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</si>
  <si>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</si>
  <si>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</si>
  <si>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</si>
  <si>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</si>
  <si>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</si>
  <si>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</si>
  <si>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</si>
  <si>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</si>
  <si>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</si>
  <si>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</si>
  <si>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</si>
  <si>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</si>
  <si>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</si>
  <si>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</si>
  <si>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</si>
  <si>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</si>
  <si>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</si>
  <si>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</si>
  <si>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</si>
  <si>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</si>
  <si>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</si>
  <si>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</si>
  <si>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</si>
  <si>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</si>
  <si>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</si>
  <si>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</si>
  <si>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</si>
  <si>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</si>
  <si>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</si>
  <si>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</si>
  <si>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</si>
  <si>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</si>
  <si>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</si>
  <si>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</si>
  <si>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</si>
  <si>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</si>
  <si>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</si>
  <si>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</si>
  <si>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</si>
  <si>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</si>
  <si>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</si>
  <si>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</si>
  <si>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</si>
  <si>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</si>
  <si>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</si>
  <si>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</si>
  <si>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</si>
  <si>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</si>
  <si>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</si>
  <si>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</si>
  <si>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</si>
  <si>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</si>
  <si>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</si>
  <si>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</si>
  <si>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</si>
  <si>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</si>
  <si>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</si>
  <si>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</si>
  <si>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</si>
  <si>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</si>
  <si>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</si>
  <si>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</si>
  <si>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</si>
  <si>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</si>
  <si>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</si>
  <si>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</si>
  <si>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</si>
  <si>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</si>
  <si>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</si>
  <si>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</si>
  <si>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</si>
  <si>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</si>
  <si>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</si>
  <si>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</si>
  <si>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</si>
  <si>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</si>
  <si>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</si>
  <si>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</si>
  <si>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</si>
  <si>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</si>
  <si>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</si>
  <si>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</si>
  <si>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</si>
  <si>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</si>
  <si>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</si>
  <si>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</si>
  <si>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</si>
  <si>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</si>
  <si>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</si>
  <si>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</si>
  <si>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</si>
  <si>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</si>
  <si>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</si>
  <si>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</si>
  <si>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</si>
  <si>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</si>
  <si>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</si>
  <si>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</si>
  <si>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</si>
  <si>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</si>
  <si>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</si>
  <si>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</si>
  <si>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</si>
  <si>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</si>
  <si>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</si>
  <si>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</si>
  <si>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</si>
  <si>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</si>
  <si>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</si>
  <si>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</si>
  <si>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</si>
  <si>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</si>
  <si>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</si>
  <si>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</si>
  <si>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</si>
  <si>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</si>
  <si>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</si>
  <si>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</si>
  <si>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</si>
  <si>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</si>
  <si>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</si>
  <si>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</si>
  <si>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</si>
  <si>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</si>
  <si>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</si>
  <si>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</si>
  <si>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</si>
  <si>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Penajam Paser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</si>
</sst>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0">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56" xfId="4" applyFont="1" applyFill="1" applyBorder="1"/>
    <xf numFmtId="43" fontId="0" fillId="0" borderId="51" xfId="4" applyFont="1" applyFill="1" applyBorder="1"/>
    <xf numFmtId="43" fontId="0" fillId="0" borderId="25" xfId="4" applyFont="1" applyFill="1" applyBorder="1"/>
    <xf numFmtId="43" fontId="0" fillId="0" borderId="3" xfId="4" applyFont="1" applyFill="1" applyBorder="1"/>
    <xf numFmtId="43" fontId="0" fillId="0" borderId="47" xfId="4" applyFont="1" applyFill="1" applyBorder="1"/>
    <xf numFmtId="43" fontId="0" fillId="0" borderId="25" xfId="4" applyFont="1" applyFill="1" applyBorder="1" applyProtection="1"/>
    <xf numFmtId="43" fontId="0" fillId="11" borderId="0" xfId="4" applyFont="1" applyFill="1" applyBorder="1"/>
    <xf numFmtId="43" fontId="0" fillId="8" borderId="25" xfId="4" applyFont="1" applyFill="1" applyBorder="1"/>
    <xf numFmtId="43" fontId="0" fillId="0" borderId="43" xfId="4" applyFont="1" applyFill="1" applyBorder="1"/>
    <xf numFmtId="43" fontId="0" fillId="0" borderId="30" xfId="4" applyFont="1" applyFill="1" applyBorder="1"/>
    <xf numFmtId="43" fontId="0" fillId="0" borderId="1" xfId="4" applyFont="1" applyFill="1" applyBorder="1"/>
    <xf numFmtId="43" fontId="0" fillId="0" borderId="48" xfId="4" applyFont="1" applyFill="1" applyBorder="1"/>
    <xf numFmtId="43" fontId="0" fillId="0" borderId="1" xfId="4" applyFont="1" applyFill="1" applyBorder="1" applyProtection="1"/>
    <xf numFmtId="43" fontId="0" fillId="8" borderId="1" xfId="4" applyFon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PU/PP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PU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refreshError="1"/>
      <sheetData sheetId="1">
        <row r="29">
          <cell r="F29">
            <v>0</v>
          </cell>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1" t="s">
        <v>212</v>
      </c>
      <c r="C7" s="771"/>
      <c r="D7" s="771"/>
      <c r="E7" s="771"/>
      <c r="F7" s="771"/>
      <c r="G7" s="771"/>
      <c r="H7" s="771"/>
      <c r="I7" s="771"/>
      <c r="J7" s="424"/>
      <c r="K7" s="424"/>
    </row>
    <row r="8" spans="2:11" s="9" customFormat="1">
      <c r="B8" s="10"/>
      <c r="C8" s="10"/>
      <c r="D8" s="10"/>
      <c r="E8" s="10"/>
      <c r="F8" s="10"/>
      <c r="G8" s="10"/>
      <c r="H8" s="10"/>
      <c r="I8" s="10"/>
      <c r="J8" s="10"/>
      <c r="K8" s="10"/>
    </row>
    <row r="9" spans="2:11" ht="44.1" customHeight="1">
      <c r="B9" s="772" t="s">
        <v>227</v>
      </c>
      <c r="C9" s="772"/>
      <c r="D9" s="772"/>
      <c r="E9" s="772"/>
      <c r="F9" s="772"/>
      <c r="G9" s="772"/>
      <c r="H9" s="772"/>
      <c r="I9" s="772"/>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37" t="str">
        <f>city</f>
        <v>Penajam Paser Utara</v>
      </c>
      <c r="E2" s="838"/>
      <c r="F2" s="839"/>
    </row>
    <row r="3" spans="2:15" ht="13.5" thickBot="1">
      <c r="C3" s="580" t="s">
        <v>276</v>
      </c>
      <c r="D3" s="837" t="str">
        <f>province</f>
        <v>Kalimantan Timur</v>
      </c>
      <c r="E3" s="838"/>
      <c r="F3" s="839"/>
    </row>
    <row r="4" spans="2:15" ht="13.5" thickBot="1">
      <c r="B4" s="579"/>
      <c r="C4" s="580" t="s">
        <v>30</v>
      </c>
      <c r="D4" s="837">
        <v>0</v>
      </c>
      <c r="E4" s="838"/>
      <c r="F4" s="839"/>
      <c r="H4" s="840"/>
      <c r="I4" s="840"/>
      <c r="J4" s="840"/>
      <c r="K4" s="840"/>
    </row>
    <row r="5" spans="2:15">
      <c r="B5" s="579"/>
      <c r="H5" s="841"/>
      <c r="I5" s="841"/>
      <c r="J5" s="841"/>
      <c r="K5" s="841"/>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v>1950</v>
      </c>
      <c r="C18" s="623">
        <v>0</v>
      </c>
      <c r="D18" s="624">
        <v>0</v>
      </c>
      <c r="E18" s="625">
        <v>0</v>
      </c>
      <c r="F18" s="625">
        <v>0</v>
      </c>
      <c r="G18" s="625">
        <v>0</v>
      </c>
      <c r="H18" s="625">
        <v>0</v>
      </c>
      <c r="I18" s="626">
        <v>0</v>
      </c>
      <c r="J18" s="627">
        <v>0</v>
      </c>
      <c r="K18" s="628">
        <v>0</v>
      </c>
      <c r="L18" s="625">
        <v>0</v>
      </c>
      <c r="M18" s="626">
        <v>0</v>
      </c>
      <c r="N18" s="561">
        <v>0</v>
      </c>
      <c r="O18" s="563">
        <f t="shared" ref="O18:O81" si="0">O17+N18</f>
        <v>0</v>
      </c>
    </row>
    <row r="19" spans="2:15">
      <c r="B19" s="560">
        <f>B18+1</f>
        <v>1951</v>
      </c>
      <c r="C19" s="623">
        <v>0</v>
      </c>
      <c r="D19" s="624">
        <v>0</v>
      </c>
      <c r="E19" s="625">
        <v>0</v>
      </c>
      <c r="F19" s="625">
        <v>0</v>
      </c>
      <c r="G19" s="625">
        <v>0</v>
      </c>
      <c r="H19" s="625">
        <v>0</v>
      </c>
      <c r="I19" s="626">
        <v>0</v>
      </c>
      <c r="J19" s="627">
        <v>0</v>
      </c>
      <c r="K19" s="628">
        <v>0</v>
      </c>
      <c r="L19" s="625">
        <v>0</v>
      </c>
      <c r="M19" s="626">
        <v>0</v>
      </c>
      <c r="N19" s="561">
        <v>0</v>
      </c>
      <c r="O19" s="563">
        <f t="shared" si="0"/>
        <v>0</v>
      </c>
    </row>
    <row r="20" spans="2:15">
      <c r="B20" s="560">
        <f t="shared" ref="B20:B83" si="1">B19+1</f>
        <v>1952</v>
      </c>
      <c r="C20" s="623">
        <v>0</v>
      </c>
      <c r="D20" s="624">
        <v>2.99961233055E-2</v>
      </c>
      <c r="E20" s="625">
        <v>0</v>
      </c>
      <c r="F20" s="625">
        <v>2.3721072223200003E-2</v>
      </c>
      <c r="G20" s="625">
        <v>1.9569884584140003E-2</v>
      </c>
      <c r="H20" s="625">
        <v>2.9789253489600001E-3</v>
      </c>
      <c r="I20" s="626">
        <v>0</v>
      </c>
      <c r="J20" s="627">
        <v>0</v>
      </c>
      <c r="K20" s="628">
        <v>0</v>
      </c>
      <c r="L20" s="625">
        <v>0</v>
      </c>
      <c r="M20" s="626">
        <v>0</v>
      </c>
      <c r="N20" s="561">
        <v>7.6266005461800013E-2</v>
      </c>
      <c r="O20" s="563">
        <f t="shared" si="0"/>
        <v>7.6266005461800013E-2</v>
      </c>
    </row>
    <row r="21" spans="2:15">
      <c r="B21" s="560">
        <f t="shared" si="1"/>
        <v>1953</v>
      </c>
      <c r="C21" s="623">
        <v>0</v>
      </c>
      <c r="D21" s="624">
        <v>3.0510451471499996E-2</v>
      </c>
      <c r="E21" s="625">
        <v>0</v>
      </c>
      <c r="F21" s="625">
        <v>2.4127805301600004E-2</v>
      </c>
      <c r="G21" s="625">
        <v>1.990543937382E-2</v>
      </c>
      <c r="H21" s="625">
        <v>3.0300034564799995E-3</v>
      </c>
      <c r="I21" s="626">
        <v>0</v>
      </c>
      <c r="J21" s="627">
        <v>0</v>
      </c>
      <c r="K21" s="628">
        <v>0</v>
      </c>
      <c r="L21" s="625">
        <v>0</v>
      </c>
      <c r="M21" s="626">
        <v>0</v>
      </c>
      <c r="N21" s="561">
        <v>7.7573699603399993E-2</v>
      </c>
      <c r="O21" s="563">
        <f t="shared" si="0"/>
        <v>0.15383970506520001</v>
      </c>
    </row>
    <row r="22" spans="2:15">
      <c r="B22" s="560">
        <f t="shared" si="1"/>
        <v>1954</v>
      </c>
      <c r="C22" s="623">
        <v>0</v>
      </c>
      <c r="D22" s="624">
        <v>3.17345310315E-2</v>
      </c>
      <c r="E22" s="625">
        <v>0</v>
      </c>
      <c r="F22" s="625">
        <v>2.5095813045600004E-2</v>
      </c>
      <c r="G22" s="625">
        <v>2.0704045762620003E-2</v>
      </c>
      <c r="H22" s="625">
        <v>3.1515672196800004E-3</v>
      </c>
      <c r="I22" s="626">
        <v>0</v>
      </c>
      <c r="J22" s="627">
        <v>0</v>
      </c>
      <c r="K22" s="628">
        <v>0</v>
      </c>
      <c r="L22" s="625">
        <v>0</v>
      </c>
      <c r="M22" s="626">
        <v>0</v>
      </c>
      <c r="N22" s="561">
        <v>8.0685957059400015E-2</v>
      </c>
      <c r="O22" s="563">
        <f t="shared" si="0"/>
        <v>0.23452566212460002</v>
      </c>
    </row>
    <row r="23" spans="2:15">
      <c r="B23" s="560">
        <f t="shared" si="1"/>
        <v>1955</v>
      </c>
      <c r="C23" s="623">
        <v>0</v>
      </c>
      <c r="D23" s="624">
        <v>3.2875394656500002E-2</v>
      </c>
      <c r="E23" s="625">
        <v>0</v>
      </c>
      <c r="F23" s="625">
        <v>2.5998013245600006E-2</v>
      </c>
      <c r="G23" s="625">
        <v>2.1448360927620005E-2</v>
      </c>
      <c r="H23" s="625">
        <v>3.2648667796800011E-3</v>
      </c>
      <c r="I23" s="626">
        <v>0</v>
      </c>
      <c r="J23" s="627">
        <v>0</v>
      </c>
      <c r="K23" s="628">
        <v>0</v>
      </c>
      <c r="L23" s="625">
        <v>0</v>
      </c>
      <c r="M23" s="626">
        <v>0</v>
      </c>
      <c r="N23" s="561">
        <v>8.3586635609400023E-2</v>
      </c>
      <c r="O23" s="563">
        <f t="shared" si="0"/>
        <v>0.31811229773400007</v>
      </c>
    </row>
    <row r="24" spans="2:15">
      <c r="B24" s="560">
        <f t="shared" si="1"/>
        <v>1956</v>
      </c>
      <c r="C24" s="623">
        <v>0</v>
      </c>
      <c r="D24" s="624">
        <v>3.3234565369500001E-2</v>
      </c>
      <c r="E24" s="625">
        <v>0</v>
      </c>
      <c r="F24" s="625">
        <v>2.6282047096800005E-2</v>
      </c>
      <c r="G24" s="625">
        <v>2.1682688854860001E-2</v>
      </c>
      <c r="H24" s="625">
        <v>3.3005361470400001E-3</v>
      </c>
      <c r="I24" s="626">
        <v>0</v>
      </c>
      <c r="J24" s="627">
        <v>0</v>
      </c>
      <c r="K24" s="628">
        <v>0</v>
      </c>
      <c r="L24" s="625">
        <v>0</v>
      </c>
      <c r="M24" s="626">
        <v>0</v>
      </c>
      <c r="N24" s="561">
        <v>8.4499837468200015E-2</v>
      </c>
      <c r="O24" s="563">
        <f t="shared" si="0"/>
        <v>0.40261213520220007</v>
      </c>
    </row>
    <row r="25" spans="2:15">
      <c r="B25" s="560">
        <f t="shared" si="1"/>
        <v>1957</v>
      </c>
      <c r="C25" s="623">
        <v>0</v>
      </c>
      <c r="D25" s="624">
        <v>3.3583266980999997E-2</v>
      </c>
      <c r="E25" s="625">
        <v>0</v>
      </c>
      <c r="F25" s="625">
        <v>2.6557801934400001E-2</v>
      </c>
      <c r="G25" s="625">
        <v>2.191018659588E-2</v>
      </c>
      <c r="H25" s="625">
        <v>3.3351658243199996E-3</v>
      </c>
      <c r="I25" s="626">
        <v>0</v>
      </c>
      <c r="J25" s="627">
        <v>0</v>
      </c>
      <c r="K25" s="628">
        <v>0</v>
      </c>
      <c r="L25" s="625">
        <v>0</v>
      </c>
      <c r="M25" s="626">
        <v>0</v>
      </c>
      <c r="N25" s="561">
        <v>8.5386421335599996E-2</v>
      </c>
      <c r="O25" s="563">
        <f t="shared" si="0"/>
        <v>0.48799855653780005</v>
      </c>
    </row>
    <row r="26" spans="2:15">
      <c r="B26" s="560">
        <f t="shared" si="1"/>
        <v>1958</v>
      </c>
      <c r="C26" s="623">
        <v>0</v>
      </c>
      <c r="D26" s="624">
        <v>3.3918278228999996E-2</v>
      </c>
      <c r="E26" s="625">
        <v>0</v>
      </c>
      <c r="F26" s="625">
        <v>2.6822730369600003E-2</v>
      </c>
      <c r="G26" s="625">
        <v>2.212875255492E-2</v>
      </c>
      <c r="H26" s="625">
        <v>3.3684359068799994E-3</v>
      </c>
      <c r="I26" s="626">
        <v>0</v>
      </c>
      <c r="J26" s="627">
        <v>0</v>
      </c>
      <c r="K26" s="628">
        <v>0</v>
      </c>
      <c r="L26" s="625">
        <v>0</v>
      </c>
      <c r="M26" s="626">
        <v>0</v>
      </c>
      <c r="N26" s="561">
        <v>8.6238197060400007E-2</v>
      </c>
      <c r="O26" s="563">
        <f t="shared" si="0"/>
        <v>0.57423675359820003</v>
      </c>
    </row>
    <row r="27" spans="2:15">
      <c r="B27" s="560">
        <f t="shared" si="1"/>
        <v>1959</v>
      </c>
      <c r="C27" s="623">
        <v>0</v>
      </c>
      <c r="D27" s="624">
        <v>3.4234498782000002E-2</v>
      </c>
      <c r="E27" s="625">
        <v>0</v>
      </c>
      <c r="F27" s="625">
        <v>2.7072799036800002E-2</v>
      </c>
      <c r="G27" s="625">
        <v>2.2335059205360001E-2</v>
      </c>
      <c r="H27" s="625">
        <v>3.3998398790400005E-3</v>
      </c>
      <c r="I27" s="626">
        <v>0</v>
      </c>
      <c r="J27" s="627">
        <v>0</v>
      </c>
      <c r="K27" s="628">
        <v>0</v>
      </c>
      <c r="L27" s="625">
        <v>0</v>
      </c>
      <c r="M27" s="626">
        <v>0</v>
      </c>
      <c r="N27" s="561">
        <v>8.7042196903200003E-2</v>
      </c>
      <c r="O27" s="563">
        <f t="shared" si="0"/>
        <v>0.66127895050140006</v>
      </c>
    </row>
    <row r="28" spans="2:15">
      <c r="B28" s="560">
        <f t="shared" si="1"/>
        <v>1960</v>
      </c>
      <c r="C28" s="623">
        <v>0</v>
      </c>
      <c r="D28" s="624">
        <v>3.8365767296999996E-2</v>
      </c>
      <c r="E28" s="625">
        <v>0</v>
      </c>
      <c r="F28" s="625">
        <v>3.0339825172800001E-2</v>
      </c>
      <c r="G28" s="625">
        <v>2.5030355767559999E-2</v>
      </c>
      <c r="H28" s="625">
        <v>3.8101175798399994E-3</v>
      </c>
      <c r="I28" s="626">
        <v>0</v>
      </c>
      <c r="J28" s="627">
        <v>0</v>
      </c>
      <c r="K28" s="628">
        <v>0</v>
      </c>
      <c r="L28" s="625">
        <v>0</v>
      </c>
      <c r="M28" s="626">
        <v>0</v>
      </c>
      <c r="N28" s="561">
        <v>9.7546065817200003E-2</v>
      </c>
      <c r="O28" s="563">
        <f t="shared" si="0"/>
        <v>0.75882501631860011</v>
      </c>
    </row>
    <row r="29" spans="2:15">
      <c r="B29" s="560">
        <f t="shared" si="1"/>
        <v>1961</v>
      </c>
      <c r="C29" s="623">
        <v>0</v>
      </c>
      <c r="D29" s="624">
        <v>3.5623741229999999E-2</v>
      </c>
      <c r="E29" s="625">
        <v>0</v>
      </c>
      <c r="F29" s="625">
        <v>2.8171418352000006E-2</v>
      </c>
      <c r="G29" s="625">
        <v>2.3241420140400006E-2</v>
      </c>
      <c r="H29" s="625">
        <v>3.5378060255999997E-3</v>
      </c>
      <c r="I29" s="626">
        <v>0</v>
      </c>
      <c r="J29" s="627">
        <v>0</v>
      </c>
      <c r="K29" s="628">
        <v>0</v>
      </c>
      <c r="L29" s="625">
        <v>0</v>
      </c>
      <c r="M29" s="626">
        <v>0</v>
      </c>
      <c r="N29" s="561">
        <v>9.0574385748000016E-2</v>
      </c>
      <c r="O29" s="563">
        <f t="shared" si="0"/>
        <v>0.84939940206660014</v>
      </c>
    </row>
    <row r="30" spans="2:15">
      <c r="B30" s="560">
        <f t="shared" si="1"/>
        <v>1962</v>
      </c>
      <c r="C30" s="623">
        <v>0</v>
      </c>
      <c r="D30" s="624">
        <v>3.6125477190000005E-2</v>
      </c>
      <c r="E30" s="625">
        <v>0</v>
      </c>
      <c r="F30" s="625">
        <v>2.8568193456000007E-2</v>
      </c>
      <c r="G30" s="625">
        <v>2.3568759601200005E-2</v>
      </c>
      <c r="H30" s="625">
        <v>3.5876335968000003E-3</v>
      </c>
      <c r="I30" s="626">
        <v>0</v>
      </c>
      <c r="J30" s="627">
        <v>0</v>
      </c>
      <c r="K30" s="628">
        <v>0</v>
      </c>
      <c r="L30" s="625">
        <v>0</v>
      </c>
      <c r="M30" s="626">
        <v>0</v>
      </c>
      <c r="N30" s="561">
        <v>9.1850063844000018E-2</v>
      </c>
      <c r="O30" s="563">
        <f t="shared" si="0"/>
        <v>0.9412494659106001</v>
      </c>
    </row>
    <row r="31" spans="2:15">
      <c r="B31" s="560">
        <f t="shared" si="1"/>
        <v>1963</v>
      </c>
      <c r="C31" s="623">
        <v>0</v>
      </c>
      <c r="D31" s="624">
        <v>3.6655277174999994E-2</v>
      </c>
      <c r="E31" s="625">
        <v>0</v>
      </c>
      <c r="F31" s="625">
        <v>2.8987161720000001E-2</v>
      </c>
      <c r="G31" s="625">
        <v>2.3914408419000003E-2</v>
      </c>
      <c r="H31" s="625">
        <v>3.640248216E-3</v>
      </c>
      <c r="I31" s="626">
        <v>0</v>
      </c>
      <c r="J31" s="627">
        <v>0</v>
      </c>
      <c r="K31" s="628">
        <v>0</v>
      </c>
      <c r="L31" s="625">
        <v>0</v>
      </c>
      <c r="M31" s="626">
        <v>0</v>
      </c>
      <c r="N31" s="561">
        <v>9.3197095529999982E-2</v>
      </c>
      <c r="O31" s="563">
        <f t="shared" si="0"/>
        <v>1.0344465614406</v>
      </c>
    </row>
    <row r="32" spans="2:15">
      <c r="B32" s="560">
        <f t="shared" si="1"/>
        <v>1964</v>
      </c>
      <c r="C32" s="623">
        <v>0</v>
      </c>
      <c r="D32" s="624">
        <v>3.7122360165E-2</v>
      </c>
      <c r="E32" s="625">
        <v>0</v>
      </c>
      <c r="F32" s="625">
        <v>2.9356533096000004E-2</v>
      </c>
      <c r="G32" s="625">
        <v>2.4219139804200002E-2</v>
      </c>
      <c r="H32" s="625">
        <v>3.6866343887999998E-3</v>
      </c>
      <c r="I32" s="626">
        <v>0</v>
      </c>
      <c r="J32" s="627">
        <v>0</v>
      </c>
      <c r="K32" s="628">
        <v>0</v>
      </c>
      <c r="L32" s="625">
        <v>0</v>
      </c>
      <c r="M32" s="626">
        <v>0</v>
      </c>
      <c r="N32" s="561">
        <v>9.438466745400001E-2</v>
      </c>
      <c r="O32" s="563">
        <f t="shared" si="0"/>
        <v>1.1288312288946001</v>
      </c>
    </row>
    <row r="33" spans="2:15">
      <c r="B33" s="560">
        <f t="shared" si="1"/>
        <v>1965</v>
      </c>
      <c r="C33" s="623">
        <v>0</v>
      </c>
      <c r="D33" s="624">
        <v>3.7638738225000003E-2</v>
      </c>
      <c r="E33" s="625">
        <v>0</v>
      </c>
      <c r="F33" s="625">
        <v>2.9764887240000006E-2</v>
      </c>
      <c r="G33" s="625">
        <v>2.4556031973000006E-2</v>
      </c>
      <c r="H33" s="625">
        <v>3.7379160720000001E-3</v>
      </c>
      <c r="I33" s="626">
        <v>0</v>
      </c>
      <c r="J33" s="627">
        <v>0</v>
      </c>
      <c r="K33" s="628">
        <v>0</v>
      </c>
      <c r="L33" s="625">
        <v>0</v>
      </c>
      <c r="M33" s="626">
        <v>0</v>
      </c>
      <c r="N33" s="561">
        <v>9.5697573510000009E-2</v>
      </c>
      <c r="O33" s="563">
        <f t="shared" si="0"/>
        <v>1.2245288024046002</v>
      </c>
    </row>
    <row r="34" spans="2:15">
      <c r="B34" s="560">
        <f t="shared" si="1"/>
        <v>1966</v>
      </c>
      <c r="C34" s="623">
        <v>0</v>
      </c>
      <c r="D34" s="624">
        <v>3.8069704035000006E-2</v>
      </c>
      <c r="E34" s="625">
        <v>0</v>
      </c>
      <c r="F34" s="625">
        <v>3.0105696984000008E-2</v>
      </c>
      <c r="G34" s="625">
        <v>2.4837200011800006E-2</v>
      </c>
      <c r="H34" s="625">
        <v>3.7807154352000002E-3</v>
      </c>
      <c r="I34" s="626">
        <v>0</v>
      </c>
      <c r="J34" s="627">
        <v>0</v>
      </c>
      <c r="K34" s="628">
        <v>0</v>
      </c>
      <c r="L34" s="625">
        <v>0</v>
      </c>
      <c r="M34" s="626">
        <v>0</v>
      </c>
      <c r="N34" s="561">
        <v>9.6793316466000034E-2</v>
      </c>
      <c r="O34" s="563">
        <f t="shared" si="0"/>
        <v>1.3213221188706001</v>
      </c>
    </row>
    <row r="35" spans="2:15">
      <c r="B35" s="560">
        <f t="shared" si="1"/>
        <v>1967</v>
      </c>
      <c r="C35" s="623">
        <v>0</v>
      </c>
      <c r="D35" s="624">
        <v>3.7834613191069205E-2</v>
      </c>
      <c r="E35" s="625">
        <v>0</v>
      </c>
      <c r="F35" s="625">
        <v>2.9919786063742088E-2</v>
      </c>
      <c r="G35" s="625">
        <v>2.4683823502587222E-2</v>
      </c>
      <c r="H35" s="625">
        <v>3.7573684824234246E-3</v>
      </c>
      <c r="I35" s="626">
        <v>0</v>
      </c>
      <c r="J35" s="627">
        <v>0</v>
      </c>
      <c r="K35" s="628">
        <v>0</v>
      </c>
      <c r="L35" s="625">
        <v>0</v>
      </c>
      <c r="M35" s="626">
        <v>0</v>
      </c>
      <c r="N35" s="561">
        <v>9.6195591239821937E-2</v>
      </c>
      <c r="O35" s="563">
        <f t="shared" si="0"/>
        <v>1.4175177101104222</v>
      </c>
    </row>
    <row r="36" spans="2:15">
      <c r="B36" s="560">
        <f t="shared" si="1"/>
        <v>1968</v>
      </c>
      <c r="C36" s="623">
        <v>0</v>
      </c>
      <c r="D36" s="624">
        <v>3.6950158685794432E-2</v>
      </c>
      <c r="E36" s="625">
        <v>0</v>
      </c>
      <c r="F36" s="625">
        <v>2.9220355374513302E-2</v>
      </c>
      <c r="G36" s="625">
        <v>2.4106793183973477E-2</v>
      </c>
      <c r="H36" s="625">
        <v>3.6695330005202748E-3</v>
      </c>
      <c r="I36" s="626">
        <v>0</v>
      </c>
      <c r="J36" s="627">
        <v>0</v>
      </c>
      <c r="K36" s="628">
        <v>0</v>
      </c>
      <c r="L36" s="625">
        <v>0</v>
      </c>
      <c r="M36" s="626">
        <v>0</v>
      </c>
      <c r="N36" s="561">
        <v>9.3946840244801488E-2</v>
      </c>
      <c r="O36" s="563">
        <f t="shared" si="0"/>
        <v>1.5114645503552238</v>
      </c>
    </row>
    <row r="37" spans="2:15">
      <c r="B37" s="560">
        <f t="shared" si="1"/>
        <v>1969</v>
      </c>
      <c r="C37" s="623">
        <v>0</v>
      </c>
      <c r="D37" s="624">
        <v>3.6070753121815832E-2</v>
      </c>
      <c r="E37" s="625">
        <v>0</v>
      </c>
      <c r="F37" s="625">
        <v>2.8524917411275049E-2</v>
      </c>
      <c r="G37" s="625">
        <v>2.3533056864301918E-2</v>
      </c>
      <c r="H37" s="625">
        <v>3.5821989307182611E-3</v>
      </c>
      <c r="I37" s="626">
        <v>0</v>
      </c>
      <c r="J37" s="627">
        <v>0</v>
      </c>
      <c r="K37" s="628">
        <v>0</v>
      </c>
      <c r="L37" s="625">
        <v>0</v>
      </c>
      <c r="M37" s="626">
        <v>0</v>
      </c>
      <c r="N37" s="561">
        <v>9.1710926328111064E-2</v>
      </c>
      <c r="O37" s="563">
        <f t="shared" si="0"/>
        <v>1.6031754766833348</v>
      </c>
    </row>
    <row r="38" spans="2:15">
      <c r="B38" s="560">
        <f t="shared" si="1"/>
        <v>1970</v>
      </c>
      <c r="C38" s="623">
        <v>0</v>
      </c>
      <c r="D38" s="624">
        <v>3.5197644255588273E-2</v>
      </c>
      <c r="E38" s="625">
        <v>0</v>
      </c>
      <c r="F38" s="625">
        <v>2.7834458905568661E-2</v>
      </c>
      <c r="G38" s="625">
        <v>2.2963428597094146E-2</v>
      </c>
      <c r="H38" s="625">
        <v>3.4954901881411801E-3</v>
      </c>
      <c r="I38" s="626">
        <v>0</v>
      </c>
      <c r="J38" s="627">
        <v>0</v>
      </c>
      <c r="K38" s="628">
        <v>0</v>
      </c>
      <c r="L38" s="625">
        <v>0</v>
      </c>
      <c r="M38" s="626">
        <v>0</v>
      </c>
      <c r="N38" s="561">
        <v>8.9491021946392246E-2</v>
      </c>
      <c r="O38" s="563">
        <f t="shared" si="0"/>
        <v>1.6926664986297271</v>
      </c>
    </row>
    <row r="39" spans="2:15">
      <c r="B39" s="560">
        <f t="shared" si="1"/>
        <v>1971</v>
      </c>
      <c r="C39" s="623">
        <v>0</v>
      </c>
      <c r="D39" s="624">
        <v>3.4331961147739815E-2</v>
      </c>
      <c r="E39" s="625">
        <v>0</v>
      </c>
      <c r="F39" s="625">
        <v>2.714987272372988E-2</v>
      </c>
      <c r="G39" s="625">
        <v>2.2398644997077152E-2</v>
      </c>
      <c r="H39" s="625">
        <v>3.4095189001893331E-3</v>
      </c>
      <c r="I39" s="626">
        <v>0</v>
      </c>
      <c r="J39" s="627">
        <v>0</v>
      </c>
      <c r="K39" s="628">
        <v>0</v>
      </c>
      <c r="L39" s="625">
        <v>0</v>
      </c>
      <c r="M39" s="626">
        <v>0</v>
      </c>
      <c r="N39" s="561">
        <v>8.7289997768736194E-2</v>
      </c>
      <c r="O39" s="563">
        <f t="shared" si="0"/>
        <v>1.7799564963984633</v>
      </c>
    </row>
    <row r="40" spans="2:15">
      <c r="B40" s="560">
        <f t="shared" si="1"/>
        <v>1972</v>
      </c>
      <c r="C40" s="623">
        <v>0</v>
      </c>
      <c r="D40" s="624">
        <v>3.347472215425884E-2</v>
      </c>
      <c r="E40" s="625">
        <v>0</v>
      </c>
      <c r="F40" s="625">
        <v>2.6471964186356417E-2</v>
      </c>
      <c r="G40" s="625">
        <v>2.1839370453744046E-2</v>
      </c>
      <c r="H40" s="625">
        <v>3.3243862001470846E-3</v>
      </c>
      <c r="I40" s="626">
        <v>0</v>
      </c>
      <c r="J40" s="627">
        <v>0</v>
      </c>
      <c r="K40" s="628">
        <v>0</v>
      </c>
      <c r="L40" s="625">
        <v>0</v>
      </c>
      <c r="M40" s="626">
        <v>0</v>
      </c>
      <c r="N40" s="561">
        <v>8.5110442994506375E-2</v>
      </c>
      <c r="O40" s="563">
        <f t="shared" si="0"/>
        <v>1.8650669393929697</v>
      </c>
    </row>
    <row r="41" spans="2:15">
      <c r="B41" s="560">
        <f t="shared" si="1"/>
        <v>1973</v>
      </c>
      <c r="C41" s="623">
        <v>0</v>
      </c>
      <c r="D41" s="624">
        <v>3.2626842445923884E-2</v>
      </c>
      <c r="E41" s="625">
        <v>0</v>
      </c>
      <c r="F41" s="625">
        <v>2.5801457014707631E-2</v>
      </c>
      <c r="G41" s="625">
        <v>2.1286202037133793E-2</v>
      </c>
      <c r="H41" s="625">
        <v>3.2401829739400279E-3</v>
      </c>
      <c r="I41" s="626">
        <v>0</v>
      </c>
      <c r="J41" s="627">
        <v>0</v>
      </c>
      <c r="K41" s="628">
        <v>0</v>
      </c>
      <c r="L41" s="625">
        <v>0</v>
      </c>
      <c r="M41" s="626">
        <v>0</v>
      </c>
      <c r="N41" s="561">
        <v>8.2954684471705342E-2</v>
      </c>
      <c r="O41" s="563">
        <f t="shared" si="0"/>
        <v>1.948021623864675</v>
      </c>
    </row>
    <row r="42" spans="2:15">
      <c r="B42" s="560">
        <f t="shared" si="1"/>
        <v>1974</v>
      </c>
      <c r="C42" s="623">
        <v>0</v>
      </c>
      <c r="D42" s="624">
        <v>3.1789141081946644E-2</v>
      </c>
      <c r="E42" s="625">
        <v>0</v>
      </c>
      <c r="F42" s="625">
        <v>2.5138998924573899E-2</v>
      </c>
      <c r="G42" s="625">
        <v>2.0739674112773467E-2</v>
      </c>
      <c r="H42" s="625">
        <v>3.1569905626209083E-3</v>
      </c>
      <c r="I42" s="626">
        <v>0</v>
      </c>
      <c r="J42" s="627">
        <v>0</v>
      </c>
      <c r="K42" s="628">
        <v>0</v>
      </c>
      <c r="L42" s="625">
        <v>0</v>
      </c>
      <c r="M42" s="626">
        <v>0</v>
      </c>
      <c r="N42" s="561">
        <v>8.0824804681914914E-2</v>
      </c>
      <c r="O42" s="563">
        <f t="shared" si="0"/>
        <v>2.0288464285465899</v>
      </c>
    </row>
    <row r="43" spans="2:15">
      <c r="B43" s="560">
        <f t="shared" si="1"/>
        <v>1975</v>
      </c>
      <c r="C43" s="623">
        <v>0</v>
      </c>
      <c r="D43" s="624">
        <v>3.0962347662430452E-2</v>
      </c>
      <c r="E43" s="625">
        <v>0</v>
      </c>
      <c r="F43" s="625">
        <v>2.4485166887071443E-2</v>
      </c>
      <c r="G43" s="625">
        <v>2.0200262681833937E-2</v>
      </c>
      <c r="H43" s="625">
        <v>3.0748814230275763E-3</v>
      </c>
      <c r="I43" s="626">
        <v>0</v>
      </c>
      <c r="J43" s="627">
        <v>0</v>
      </c>
      <c r="K43" s="628">
        <v>0</v>
      </c>
      <c r="L43" s="625">
        <v>0</v>
      </c>
      <c r="M43" s="626">
        <v>0</v>
      </c>
      <c r="N43" s="561">
        <v>7.8722658654363398E-2</v>
      </c>
      <c r="O43" s="563">
        <f t="shared" si="0"/>
        <v>2.1075690872009534</v>
      </c>
    </row>
    <row r="44" spans="2:15">
      <c r="B44" s="560">
        <f t="shared" si="1"/>
        <v>1976</v>
      </c>
      <c r="C44" s="623">
        <v>0</v>
      </c>
      <c r="D44" s="624">
        <v>3.0147108582947193E-2</v>
      </c>
      <c r="E44" s="625">
        <v>0</v>
      </c>
      <c r="F44" s="625">
        <v>2.3840472074790425E-2</v>
      </c>
      <c r="G44" s="625">
        <v>1.9668389461702102E-2</v>
      </c>
      <c r="H44" s="625">
        <v>2.9939197489271697E-3</v>
      </c>
      <c r="I44" s="626">
        <v>0</v>
      </c>
      <c r="J44" s="627">
        <v>0</v>
      </c>
      <c r="K44" s="628">
        <v>0</v>
      </c>
      <c r="L44" s="625">
        <v>0</v>
      </c>
      <c r="M44" s="626">
        <v>0</v>
      </c>
      <c r="N44" s="561">
        <v>7.6649889868366891E-2</v>
      </c>
      <c r="O44" s="563">
        <f t="shared" si="0"/>
        <v>2.1842189770693201</v>
      </c>
    </row>
    <row r="45" spans="2:15">
      <c r="B45" s="560">
        <f t="shared" si="1"/>
        <v>1977</v>
      </c>
      <c r="C45" s="623">
        <v>0</v>
      </c>
      <c r="D45" s="624">
        <v>2.9343992913303307E-2</v>
      </c>
      <c r="E45" s="625">
        <v>0</v>
      </c>
      <c r="F45" s="625">
        <v>2.3205364510750205E-2</v>
      </c>
      <c r="G45" s="625">
        <v>1.9144425721368919E-2</v>
      </c>
      <c r="H45" s="625">
        <v>2.9141620548383974E-3</v>
      </c>
      <c r="I45" s="626">
        <v>0</v>
      </c>
      <c r="J45" s="627">
        <v>0</v>
      </c>
      <c r="K45" s="628">
        <v>0</v>
      </c>
      <c r="L45" s="625">
        <v>0</v>
      </c>
      <c r="M45" s="626">
        <v>0</v>
      </c>
      <c r="N45" s="561">
        <v>7.4607945200260831E-2</v>
      </c>
      <c r="O45" s="563">
        <f t="shared" si="0"/>
        <v>2.2588269222695812</v>
      </c>
    </row>
    <row r="46" spans="2:15">
      <c r="B46" s="560">
        <f t="shared" si="1"/>
        <v>1978</v>
      </c>
      <c r="C46" s="623">
        <v>0</v>
      </c>
      <c r="D46" s="624">
        <v>2.8553497921396522E-2</v>
      </c>
      <c r="E46" s="625">
        <v>0</v>
      </c>
      <c r="F46" s="625">
        <v>2.2580237436690583E-2</v>
      </c>
      <c r="G46" s="625">
        <v>1.862869588526973E-2</v>
      </c>
      <c r="H46" s="625">
        <v>2.8356577246076544E-3</v>
      </c>
      <c r="I46" s="626">
        <v>0</v>
      </c>
      <c r="J46" s="627">
        <v>0</v>
      </c>
      <c r="K46" s="628">
        <v>0</v>
      </c>
      <c r="L46" s="625">
        <v>0</v>
      </c>
      <c r="M46" s="626">
        <v>0</v>
      </c>
      <c r="N46" s="561">
        <v>7.2598088967964491E-2</v>
      </c>
      <c r="O46" s="563">
        <f t="shared" si="0"/>
        <v>2.3314250112375454</v>
      </c>
    </row>
    <row r="47" spans="2:15">
      <c r="B47" s="560">
        <f t="shared" si="1"/>
        <v>1979</v>
      </c>
      <c r="C47" s="623">
        <v>0</v>
      </c>
      <c r="D47" s="624">
        <v>2.7776054261955792E-2</v>
      </c>
      <c r="E47" s="625">
        <v>0</v>
      </c>
      <c r="F47" s="625">
        <v>2.1965431416351249E-2</v>
      </c>
      <c r="G47" s="625">
        <v>1.8121480918489776E-2</v>
      </c>
      <c r="H47" s="625">
        <v>2.7584495267045754E-3</v>
      </c>
      <c r="I47" s="626">
        <v>0</v>
      </c>
      <c r="J47" s="627">
        <v>0</v>
      </c>
      <c r="K47" s="628">
        <v>0</v>
      </c>
      <c r="L47" s="625">
        <v>0</v>
      </c>
      <c r="M47" s="626">
        <v>0</v>
      </c>
      <c r="N47" s="561">
        <v>7.0621416123501396E-2</v>
      </c>
      <c r="O47" s="563">
        <f t="shared" si="0"/>
        <v>2.4020464273610469</v>
      </c>
    </row>
    <row r="48" spans="2:15">
      <c r="B48" s="560">
        <f t="shared" si="1"/>
        <v>1980</v>
      </c>
      <c r="C48" s="623">
        <v>0</v>
      </c>
      <c r="D48" s="624">
        <v>2.7002094300000001E-2</v>
      </c>
      <c r="E48" s="625">
        <v>0</v>
      </c>
      <c r="F48" s="625">
        <v>2.1353380320000004E-2</v>
      </c>
      <c r="G48" s="625">
        <v>1.7616538764000003E-2</v>
      </c>
      <c r="H48" s="625">
        <v>2.6815872960000002E-3</v>
      </c>
      <c r="I48" s="626">
        <v>0</v>
      </c>
      <c r="J48" s="627">
        <v>0</v>
      </c>
      <c r="K48" s="628">
        <v>0</v>
      </c>
      <c r="L48" s="625">
        <v>0</v>
      </c>
      <c r="M48" s="626">
        <v>0</v>
      </c>
      <c r="N48" s="561">
        <v>6.865360068000001E-2</v>
      </c>
      <c r="O48" s="563">
        <f t="shared" si="0"/>
        <v>2.4707000280410467</v>
      </c>
    </row>
    <row r="49" spans="2:15">
      <c r="B49" s="560">
        <f t="shared" si="1"/>
        <v>1981</v>
      </c>
      <c r="C49" s="623">
        <v>0</v>
      </c>
      <c r="D49" s="624">
        <v>0</v>
      </c>
      <c r="E49" s="625">
        <v>0</v>
      </c>
      <c r="F49" s="625">
        <v>0</v>
      </c>
      <c r="G49" s="625">
        <v>0</v>
      </c>
      <c r="H49" s="625">
        <v>0</v>
      </c>
      <c r="I49" s="626">
        <v>0</v>
      </c>
      <c r="J49" s="627">
        <v>0</v>
      </c>
      <c r="K49" s="628">
        <v>0</v>
      </c>
      <c r="L49" s="625">
        <v>0</v>
      </c>
      <c r="M49" s="626">
        <v>0</v>
      </c>
      <c r="N49" s="561">
        <v>0</v>
      </c>
      <c r="O49" s="563">
        <f t="shared" si="0"/>
        <v>2.4707000280410467</v>
      </c>
    </row>
    <row r="50" spans="2:15">
      <c r="B50" s="560">
        <f t="shared" si="1"/>
        <v>1982</v>
      </c>
      <c r="C50" s="623">
        <v>0</v>
      </c>
      <c r="D50" s="624">
        <v>0</v>
      </c>
      <c r="E50" s="625">
        <v>0</v>
      </c>
      <c r="F50" s="625">
        <v>0</v>
      </c>
      <c r="G50" s="625">
        <v>0</v>
      </c>
      <c r="H50" s="625">
        <v>0</v>
      </c>
      <c r="I50" s="626">
        <v>0</v>
      </c>
      <c r="J50" s="627">
        <v>0</v>
      </c>
      <c r="K50" s="628">
        <v>0</v>
      </c>
      <c r="L50" s="625">
        <v>0</v>
      </c>
      <c r="M50" s="626">
        <v>0</v>
      </c>
      <c r="N50" s="561">
        <v>0</v>
      </c>
      <c r="O50" s="563">
        <f t="shared" si="0"/>
        <v>2.4707000280410467</v>
      </c>
    </row>
    <row r="51" spans="2:15">
      <c r="B51" s="560">
        <f t="shared" si="1"/>
        <v>1983</v>
      </c>
      <c r="C51" s="623">
        <v>0</v>
      </c>
      <c r="D51" s="624">
        <v>0</v>
      </c>
      <c r="E51" s="625">
        <v>0</v>
      </c>
      <c r="F51" s="625">
        <v>0</v>
      </c>
      <c r="G51" s="625">
        <v>0</v>
      </c>
      <c r="H51" s="625">
        <v>0</v>
      </c>
      <c r="I51" s="626">
        <v>0</v>
      </c>
      <c r="J51" s="627">
        <v>0</v>
      </c>
      <c r="K51" s="628">
        <v>0</v>
      </c>
      <c r="L51" s="625">
        <v>0</v>
      </c>
      <c r="M51" s="626">
        <v>0</v>
      </c>
      <c r="N51" s="561">
        <v>0</v>
      </c>
      <c r="O51" s="563">
        <f t="shared" si="0"/>
        <v>2.4707000280410467</v>
      </c>
    </row>
    <row r="52" spans="2:15">
      <c r="B52" s="560">
        <f t="shared" si="1"/>
        <v>1984</v>
      </c>
      <c r="C52" s="623">
        <v>0</v>
      </c>
      <c r="D52" s="624">
        <v>0</v>
      </c>
      <c r="E52" s="625">
        <v>0</v>
      </c>
      <c r="F52" s="625">
        <v>0</v>
      </c>
      <c r="G52" s="625">
        <v>0</v>
      </c>
      <c r="H52" s="625">
        <v>0</v>
      </c>
      <c r="I52" s="626">
        <v>0</v>
      </c>
      <c r="J52" s="627">
        <v>0</v>
      </c>
      <c r="K52" s="628">
        <v>0</v>
      </c>
      <c r="L52" s="625">
        <v>0</v>
      </c>
      <c r="M52" s="626">
        <v>0</v>
      </c>
      <c r="N52" s="561">
        <v>0</v>
      </c>
      <c r="O52" s="563">
        <f t="shared" si="0"/>
        <v>2.4707000280410467</v>
      </c>
    </row>
    <row r="53" spans="2:15">
      <c r="B53" s="560">
        <f t="shared" si="1"/>
        <v>1985</v>
      </c>
      <c r="C53" s="623">
        <v>0</v>
      </c>
      <c r="D53" s="624">
        <v>0</v>
      </c>
      <c r="E53" s="625">
        <v>0</v>
      </c>
      <c r="F53" s="625">
        <v>0</v>
      </c>
      <c r="G53" s="625">
        <v>0</v>
      </c>
      <c r="H53" s="625">
        <v>0</v>
      </c>
      <c r="I53" s="626">
        <v>0</v>
      </c>
      <c r="J53" s="627">
        <v>0</v>
      </c>
      <c r="K53" s="628">
        <v>0</v>
      </c>
      <c r="L53" s="625">
        <v>0</v>
      </c>
      <c r="M53" s="626">
        <v>0</v>
      </c>
      <c r="N53" s="561">
        <v>0</v>
      </c>
      <c r="O53" s="563">
        <f t="shared" si="0"/>
        <v>2.4707000280410467</v>
      </c>
    </row>
    <row r="54" spans="2:15">
      <c r="B54" s="560">
        <f t="shared" si="1"/>
        <v>1986</v>
      </c>
      <c r="C54" s="623">
        <v>0</v>
      </c>
      <c r="D54" s="624">
        <v>0</v>
      </c>
      <c r="E54" s="625">
        <v>0</v>
      </c>
      <c r="F54" s="625">
        <v>0</v>
      </c>
      <c r="G54" s="625">
        <v>0</v>
      </c>
      <c r="H54" s="625">
        <v>0</v>
      </c>
      <c r="I54" s="626">
        <v>0</v>
      </c>
      <c r="J54" s="627">
        <v>0</v>
      </c>
      <c r="K54" s="628">
        <v>0</v>
      </c>
      <c r="L54" s="625">
        <v>0</v>
      </c>
      <c r="M54" s="626">
        <v>0</v>
      </c>
      <c r="N54" s="561">
        <v>0</v>
      </c>
      <c r="O54" s="563">
        <f t="shared" si="0"/>
        <v>2.4707000280410467</v>
      </c>
    </row>
    <row r="55" spans="2:15">
      <c r="B55" s="560">
        <f t="shared" si="1"/>
        <v>1987</v>
      </c>
      <c r="C55" s="623">
        <v>0</v>
      </c>
      <c r="D55" s="624">
        <v>0</v>
      </c>
      <c r="E55" s="625">
        <v>0</v>
      </c>
      <c r="F55" s="625">
        <v>0</v>
      </c>
      <c r="G55" s="625">
        <v>0</v>
      </c>
      <c r="H55" s="625">
        <v>0</v>
      </c>
      <c r="I55" s="626">
        <v>0</v>
      </c>
      <c r="J55" s="627">
        <v>0</v>
      </c>
      <c r="K55" s="628">
        <v>0</v>
      </c>
      <c r="L55" s="625">
        <v>0</v>
      </c>
      <c r="M55" s="626">
        <v>0</v>
      </c>
      <c r="N55" s="561">
        <v>0</v>
      </c>
      <c r="O55" s="563">
        <f t="shared" si="0"/>
        <v>2.4707000280410467</v>
      </c>
    </row>
    <row r="56" spans="2:15">
      <c r="B56" s="560">
        <f t="shared" si="1"/>
        <v>1988</v>
      </c>
      <c r="C56" s="623">
        <v>0</v>
      </c>
      <c r="D56" s="624">
        <v>0</v>
      </c>
      <c r="E56" s="625">
        <v>0</v>
      </c>
      <c r="F56" s="625">
        <v>0</v>
      </c>
      <c r="G56" s="625">
        <v>0</v>
      </c>
      <c r="H56" s="625">
        <v>0</v>
      </c>
      <c r="I56" s="626">
        <v>0</v>
      </c>
      <c r="J56" s="627">
        <v>0</v>
      </c>
      <c r="K56" s="628">
        <v>0</v>
      </c>
      <c r="L56" s="625">
        <v>0</v>
      </c>
      <c r="M56" s="626">
        <v>0</v>
      </c>
      <c r="N56" s="561">
        <v>0</v>
      </c>
      <c r="O56" s="563">
        <f t="shared" si="0"/>
        <v>2.4707000280410467</v>
      </c>
    </row>
    <row r="57" spans="2:15">
      <c r="B57" s="560">
        <f t="shared" si="1"/>
        <v>1989</v>
      </c>
      <c r="C57" s="623">
        <v>0</v>
      </c>
      <c r="D57" s="624">
        <v>0</v>
      </c>
      <c r="E57" s="625">
        <v>0</v>
      </c>
      <c r="F57" s="625">
        <v>0</v>
      </c>
      <c r="G57" s="625">
        <v>0</v>
      </c>
      <c r="H57" s="625">
        <v>0</v>
      </c>
      <c r="I57" s="626">
        <v>0</v>
      </c>
      <c r="J57" s="627">
        <v>0</v>
      </c>
      <c r="K57" s="628">
        <v>0</v>
      </c>
      <c r="L57" s="625">
        <v>0</v>
      </c>
      <c r="M57" s="626">
        <v>0</v>
      </c>
      <c r="N57" s="561">
        <v>0</v>
      </c>
      <c r="O57" s="563">
        <f t="shared" si="0"/>
        <v>2.4707000280410467</v>
      </c>
    </row>
    <row r="58" spans="2:15">
      <c r="B58" s="560">
        <f t="shared" si="1"/>
        <v>1990</v>
      </c>
      <c r="C58" s="623">
        <v>0</v>
      </c>
      <c r="D58" s="624">
        <v>0</v>
      </c>
      <c r="E58" s="625">
        <v>0</v>
      </c>
      <c r="F58" s="625">
        <v>0</v>
      </c>
      <c r="G58" s="625">
        <v>0</v>
      </c>
      <c r="H58" s="625">
        <v>0</v>
      </c>
      <c r="I58" s="626">
        <v>0</v>
      </c>
      <c r="J58" s="627">
        <v>0</v>
      </c>
      <c r="K58" s="628">
        <v>0</v>
      </c>
      <c r="L58" s="625">
        <v>0</v>
      </c>
      <c r="M58" s="626">
        <v>0</v>
      </c>
      <c r="N58" s="561">
        <v>0</v>
      </c>
      <c r="O58" s="563">
        <f t="shared" si="0"/>
        <v>2.4707000280410467</v>
      </c>
    </row>
    <row r="59" spans="2:15">
      <c r="B59" s="560">
        <f t="shared" si="1"/>
        <v>1991</v>
      </c>
      <c r="C59" s="623">
        <v>0</v>
      </c>
      <c r="D59" s="624">
        <v>0</v>
      </c>
      <c r="E59" s="625">
        <v>0</v>
      </c>
      <c r="F59" s="625">
        <v>0</v>
      </c>
      <c r="G59" s="625">
        <v>0</v>
      </c>
      <c r="H59" s="625">
        <v>0</v>
      </c>
      <c r="I59" s="626">
        <v>0</v>
      </c>
      <c r="J59" s="627">
        <v>0</v>
      </c>
      <c r="K59" s="628">
        <v>0</v>
      </c>
      <c r="L59" s="625">
        <v>0</v>
      </c>
      <c r="M59" s="626">
        <v>0</v>
      </c>
      <c r="N59" s="561">
        <v>0</v>
      </c>
      <c r="O59" s="563">
        <f t="shared" si="0"/>
        <v>2.4707000280410467</v>
      </c>
    </row>
    <row r="60" spans="2:15">
      <c r="B60" s="560">
        <f t="shared" si="1"/>
        <v>1992</v>
      </c>
      <c r="C60" s="623">
        <v>0</v>
      </c>
      <c r="D60" s="624">
        <v>0</v>
      </c>
      <c r="E60" s="625">
        <v>0</v>
      </c>
      <c r="F60" s="625">
        <v>0</v>
      </c>
      <c r="G60" s="625">
        <v>0</v>
      </c>
      <c r="H60" s="625">
        <v>0</v>
      </c>
      <c r="I60" s="626">
        <v>0</v>
      </c>
      <c r="J60" s="627">
        <v>0</v>
      </c>
      <c r="K60" s="628">
        <v>0</v>
      </c>
      <c r="L60" s="625">
        <v>0</v>
      </c>
      <c r="M60" s="626">
        <v>0</v>
      </c>
      <c r="N60" s="561">
        <v>0</v>
      </c>
      <c r="O60" s="563">
        <f t="shared" si="0"/>
        <v>2.4707000280410467</v>
      </c>
    </row>
    <row r="61" spans="2:15">
      <c r="B61" s="560">
        <f t="shared" si="1"/>
        <v>1993</v>
      </c>
      <c r="C61" s="623">
        <v>0</v>
      </c>
      <c r="D61" s="624">
        <v>0</v>
      </c>
      <c r="E61" s="625">
        <v>0</v>
      </c>
      <c r="F61" s="625">
        <v>0</v>
      </c>
      <c r="G61" s="625">
        <v>0</v>
      </c>
      <c r="H61" s="625">
        <v>0</v>
      </c>
      <c r="I61" s="626">
        <v>0</v>
      </c>
      <c r="J61" s="627">
        <v>0</v>
      </c>
      <c r="K61" s="628">
        <v>0</v>
      </c>
      <c r="L61" s="625">
        <v>0</v>
      </c>
      <c r="M61" s="626">
        <v>0</v>
      </c>
      <c r="N61" s="561">
        <v>0</v>
      </c>
      <c r="O61" s="563">
        <f t="shared" si="0"/>
        <v>2.4707000280410467</v>
      </c>
    </row>
    <row r="62" spans="2:15">
      <c r="B62" s="560">
        <f t="shared" si="1"/>
        <v>1994</v>
      </c>
      <c r="C62" s="623">
        <v>0</v>
      </c>
      <c r="D62" s="624">
        <v>0</v>
      </c>
      <c r="E62" s="625">
        <v>0</v>
      </c>
      <c r="F62" s="625">
        <v>0</v>
      </c>
      <c r="G62" s="625">
        <v>0</v>
      </c>
      <c r="H62" s="625">
        <v>0</v>
      </c>
      <c r="I62" s="626">
        <v>0</v>
      </c>
      <c r="J62" s="627">
        <v>0</v>
      </c>
      <c r="K62" s="628">
        <v>0</v>
      </c>
      <c r="L62" s="625">
        <v>0</v>
      </c>
      <c r="M62" s="626">
        <v>0</v>
      </c>
      <c r="N62" s="561">
        <v>0</v>
      </c>
      <c r="O62" s="563">
        <f t="shared" si="0"/>
        <v>2.4707000280410467</v>
      </c>
    </row>
    <row r="63" spans="2:15">
      <c r="B63" s="560">
        <f t="shared" si="1"/>
        <v>1995</v>
      </c>
      <c r="C63" s="623">
        <v>0</v>
      </c>
      <c r="D63" s="624">
        <v>0</v>
      </c>
      <c r="E63" s="625">
        <v>0</v>
      </c>
      <c r="F63" s="625">
        <v>0</v>
      </c>
      <c r="G63" s="625">
        <v>0</v>
      </c>
      <c r="H63" s="625">
        <v>0</v>
      </c>
      <c r="I63" s="626">
        <v>0</v>
      </c>
      <c r="J63" s="627">
        <v>0</v>
      </c>
      <c r="K63" s="628">
        <v>0</v>
      </c>
      <c r="L63" s="625">
        <v>0</v>
      </c>
      <c r="M63" s="626">
        <v>0</v>
      </c>
      <c r="N63" s="561">
        <v>0</v>
      </c>
      <c r="O63" s="563">
        <f t="shared" si="0"/>
        <v>2.4707000280410467</v>
      </c>
    </row>
    <row r="64" spans="2:15">
      <c r="B64" s="560">
        <f t="shared" si="1"/>
        <v>1996</v>
      </c>
      <c r="C64" s="623">
        <v>0</v>
      </c>
      <c r="D64" s="624">
        <v>0</v>
      </c>
      <c r="E64" s="625">
        <v>0</v>
      </c>
      <c r="F64" s="625">
        <v>0</v>
      </c>
      <c r="G64" s="625">
        <v>0</v>
      </c>
      <c r="H64" s="625">
        <v>0</v>
      </c>
      <c r="I64" s="626">
        <v>0</v>
      </c>
      <c r="J64" s="627">
        <v>0</v>
      </c>
      <c r="K64" s="628">
        <v>0</v>
      </c>
      <c r="L64" s="625">
        <v>0</v>
      </c>
      <c r="M64" s="626">
        <v>0</v>
      </c>
      <c r="N64" s="561">
        <v>0</v>
      </c>
      <c r="O64" s="563">
        <f t="shared" si="0"/>
        <v>2.4707000280410467</v>
      </c>
    </row>
    <row r="65" spans="2:15">
      <c r="B65" s="560">
        <f t="shared" si="1"/>
        <v>1997</v>
      </c>
      <c r="C65" s="623">
        <v>0</v>
      </c>
      <c r="D65" s="624">
        <v>0</v>
      </c>
      <c r="E65" s="625">
        <v>0</v>
      </c>
      <c r="F65" s="625">
        <v>0</v>
      </c>
      <c r="G65" s="625">
        <v>0</v>
      </c>
      <c r="H65" s="625">
        <v>0</v>
      </c>
      <c r="I65" s="626">
        <v>0</v>
      </c>
      <c r="J65" s="627">
        <v>0</v>
      </c>
      <c r="K65" s="628">
        <v>0</v>
      </c>
      <c r="L65" s="625">
        <v>0</v>
      </c>
      <c r="M65" s="626">
        <v>0</v>
      </c>
      <c r="N65" s="561">
        <v>0</v>
      </c>
      <c r="O65" s="563">
        <f t="shared" si="0"/>
        <v>2.4707000280410467</v>
      </c>
    </row>
    <row r="66" spans="2:15">
      <c r="B66" s="560">
        <f t="shared" si="1"/>
        <v>1998</v>
      </c>
      <c r="C66" s="623">
        <v>0</v>
      </c>
      <c r="D66" s="624">
        <v>0</v>
      </c>
      <c r="E66" s="625">
        <v>0</v>
      </c>
      <c r="F66" s="625">
        <v>0</v>
      </c>
      <c r="G66" s="625">
        <v>0</v>
      </c>
      <c r="H66" s="625">
        <v>0</v>
      </c>
      <c r="I66" s="626">
        <v>0</v>
      </c>
      <c r="J66" s="627">
        <v>0</v>
      </c>
      <c r="K66" s="628">
        <v>0</v>
      </c>
      <c r="L66" s="625">
        <v>0</v>
      </c>
      <c r="M66" s="626">
        <v>0</v>
      </c>
      <c r="N66" s="561">
        <v>0</v>
      </c>
      <c r="O66" s="563">
        <f t="shared" si="0"/>
        <v>2.4707000280410467</v>
      </c>
    </row>
    <row r="67" spans="2:15">
      <c r="B67" s="560">
        <f t="shared" si="1"/>
        <v>1999</v>
      </c>
      <c r="C67" s="623">
        <v>0</v>
      </c>
      <c r="D67" s="624">
        <v>0</v>
      </c>
      <c r="E67" s="625">
        <v>0</v>
      </c>
      <c r="F67" s="625">
        <v>0</v>
      </c>
      <c r="G67" s="625">
        <v>0</v>
      </c>
      <c r="H67" s="625">
        <v>0</v>
      </c>
      <c r="I67" s="626">
        <v>0</v>
      </c>
      <c r="J67" s="627">
        <v>0</v>
      </c>
      <c r="K67" s="628">
        <v>0</v>
      </c>
      <c r="L67" s="625">
        <v>0</v>
      </c>
      <c r="M67" s="626">
        <v>0</v>
      </c>
      <c r="N67" s="561">
        <v>0</v>
      </c>
      <c r="O67" s="563">
        <f t="shared" si="0"/>
        <v>2.4707000280410467</v>
      </c>
    </row>
    <row r="68" spans="2:15">
      <c r="B68" s="560">
        <f t="shared" si="1"/>
        <v>2000</v>
      </c>
      <c r="C68" s="623">
        <v>0</v>
      </c>
      <c r="D68" s="624">
        <v>0</v>
      </c>
      <c r="E68" s="625">
        <v>0</v>
      </c>
      <c r="F68" s="625">
        <v>0</v>
      </c>
      <c r="G68" s="625">
        <v>0</v>
      </c>
      <c r="H68" s="625">
        <v>0</v>
      </c>
      <c r="I68" s="626">
        <v>0</v>
      </c>
      <c r="J68" s="627">
        <v>0</v>
      </c>
      <c r="K68" s="628">
        <v>0</v>
      </c>
      <c r="L68" s="625">
        <v>0</v>
      </c>
      <c r="M68" s="626">
        <v>0</v>
      </c>
      <c r="N68" s="561">
        <v>0</v>
      </c>
      <c r="O68" s="563">
        <f t="shared" si="0"/>
        <v>2.4707000280410467</v>
      </c>
    </row>
    <row r="69" spans="2:15">
      <c r="B69" s="560">
        <f t="shared" si="1"/>
        <v>2001</v>
      </c>
      <c r="C69" s="623">
        <v>0</v>
      </c>
      <c r="D69" s="624">
        <v>0</v>
      </c>
      <c r="E69" s="625">
        <v>0</v>
      </c>
      <c r="F69" s="625">
        <v>0</v>
      </c>
      <c r="G69" s="625">
        <v>0</v>
      </c>
      <c r="H69" s="625">
        <v>0</v>
      </c>
      <c r="I69" s="626">
        <v>0</v>
      </c>
      <c r="J69" s="627">
        <v>0</v>
      </c>
      <c r="K69" s="628">
        <v>0</v>
      </c>
      <c r="L69" s="625">
        <v>0</v>
      </c>
      <c r="M69" s="626">
        <v>0</v>
      </c>
      <c r="N69" s="561">
        <v>0</v>
      </c>
      <c r="O69" s="563">
        <f t="shared" si="0"/>
        <v>2.4707000280410467</v>
      </c>
    </row>
    <row r="70" spans="2:15">
      <c r="B70" s="560">
        <f t="shared" si="1"/>
        <v>2002</v>
      </c>
      <c r="C70" s="623">
        <v>0</v>
      </c>
      <c r="D70" s="624">
        <v>0</v>
      </c>
      <c r="E70" s="625">
        <v>0</v>
      </c>
      <c r="F70" s="625">
        <v>0</v>
      </c>
      <c r="G70" s="625">
        <v>0</v>
      </c>
      <c r="H70" s="625">
        <v>0</v>
      </c>
      <c r="I70" s="626">
        <v>0</v>
      </c>
      <c r="J70" s="627">
        <v>0</v>
      </c>
      <c r="K70" s="628">
        <v>0</v>
      </c>
      <c r="L70" s="625">
        <v>0</v>
      </c>
      <c r="M70" s="626">
        <v>0</v>
      </c>
      <c r="N70" s="561">
        <v>0</v>
      </c>
      <c r="O70" s="563">
        <f t="shared" si="0"/>
        <v>2.4707000280410467</v>
      </c>
    </row>
    <row r="71" spans="2:15">
      <c r="B71" s="560">
        <f t="shared" si="1"/>
        <v>2003</v>
      </c>
      <c r="C71" s="623">
        <v>0</v>
      </c>
      <c r="D71" s="624">
        <v>0</v>
      </c>
      <c r="E71" s="625">
        <v>0</v>
      </c>
      <c r="F71" s="625">
        <v>0</v>
      </c>
      <c r="G71" s="625">
        <v>0</v>
      </c>
      <c r="H71" s="625">
        <v>0</v>
      </c>
      <c r="I71" s="626">
        <v>0</v>
      </c>
      <c r="J71" s="627">
        <v>0</v>
      </c>
      <c r="K71" s="628">
        <v>0</v>
      </c>
      <c r="L71" s="625">
        <v>0</v>
      </c>
      <c r="M71" s="626">
        <v>0</v>
      </c>
      <c r="N71" s="561">
        <v>0</v>
      </c>
      <c r="O71" s="563">
        <f t="shared" si="0"/>
        <v>2.4707000280410467</v>
      </c>
    </row>
    <row r="72" spans="2:15">
      <c r="B72" s="560">
        <f t="shared" si="1"/>
        <v>2004</v>
      </c>
      <c r="C72" s="623">
        <v>0</v>
      </c>
      <c r="D72" s="624">
        <v>0</v>
      </c>
      <c r="E72" s="625">
        <v>0</v>
      </c>
      <c r="F72" s="625">
        <v>0</v>
      </c>
      <c r="G72" s="625">
        <v>0</v>
      </c>
      <c r="H72" s="625">
        <v>0</v>
      </c>
      <c r="I72" s="626">
        <v>0</v>
      </c>
      <c r="J72" s="627">
        <v>0</v>
      </c>
      <c r="K72" s="628">
        <v>0</v>
      </c>
      <c r="L72" s="625">
        <v>0</v>
      </c>
      <c r="M72" s="626">
        <v>0</v>
      </c>
      <c r="N72" s="561">
        <v>0</v>
      </c>
      <c r="O72" s="563">
        <f t="shared" si="0"/>
        <v>2.4707000280410467</v>
      </c>
    </row>
    <row r="73" spans="2:15">
      <c r="B73" s="560">
        <f t="shared" si="1"/>
        <v>2005</v>
      </c>
      <c r="C73" s="623">
        <v>0</v>
      </c>
      <c r="D73" s="624">
        <v>0</v>
      </c>
      <c r="E73" s="625">
        <v>0</v>
      </c>
      <c r="F73" s="625">
        <v>0</v>
      </c>
      <c r="G73" s="625">
        <v>0</v>
      </c>
      <c r="H73" s="625">
        <v>0</v>
      </c>
      <c r="I73" s="626">
        <v>0</v>
      </c>
      <c r="J73" s="627">
        <v>0</v>
      </c>
      <c r="K73" s="628">
        <v>0</v>
      </c>
      <c r="L73" s="625">
        <v>0</v>
      </c>
      <c r="M73" s="626">
        <v>0</v>
      </c>
      <c r="N73" s="561">
        <v>0</v>
      </c>
      <c r="O73" s="563">
        <f t="shared" si="0"/>
        <v>2.4707000280410467</v>
      </c>
    </row>
    <row r="74" spans="2:15">
      <c r="B74" s="560">
        <f t="shared" si="1"/>
        <v>2006</v>
      </c>
      <c r="C74" s="623">
        <v>0</v>
      </c>
      <c r="D74" s="624">
        <v>0</v>
      </c>
      <c r="E74" s="625">
        <v>0</v>
      </c>
      <c r="F74" s="625">
        <v>0</v>
      </c>
      <c r="G74" s="625">
        <v>0</v>
      </c>
      <c r="H74" s="625">
        <v>0</v>
      </c>
      <c r="I74" s="626">
        <v>0</v>
      </c>
      <c r="J74" s="627">
        <v>0</v>
      </c>
      <c r="K74" s="628">
        <v>0</v>
      </c>
      <c r="L74" s="625">
        <v>0</v>
      </c>
      <c r="M74" s="626">
        <v>0</v>
      </c>
      <c r="N74" s="561">
        <v>0</v>
      </c>
      <c r="O74" s="563">
        <f t="shared" si="0"/>
        <v>2.4707000280410467</v>
      </c>
    </row>
    <row r="75" spans="2:15">
      <c r="B75" s="560">
        <f t="shared" si="1"/>
        <v>2007</v>
      </c>
      <c r="C75" s="623">
        <v>0</v>
      </c>
      <c r="D75" s="624">
        <v>0</v>
      </c>
      <c r="E75" s="625">
        <v>0</v>
      </c>
      <c r="F75" s="625">
        <v>0</v>
      </c>
      <c r="G75" s="625">
        <v>0</v>
      </c>
      <c r="H75" s="625">
        <v>0</v>
      </c>
      <c r="I75" s="626">
        <v>0</v>
      </c>
      <c r="J75" s="627">
        <v>0</v>
      </c>
      <c r="K75" s="628">
        <v>0</v>
      </c>
      <c r="L75" s="625">
        <v>0</v>
      </c>
      <c r="M75" s="626">
        <v>0</v>
      </c>
      <c r="N75" s="561">
        <v>0</v>
      </c>
      <c r="O75" s="563">
        <f t="shared" si="0"/>
        <v>2.4707000280410467</v>
      </c>
    </row>
    <row r="76" spans="2:15">
      <c r="B76" s="560">
        <f t="shared" si="1"/>
        <v>2008</v>
      </c>
      <c r="C76" s="623">
        <v>0</v>
      </c>
      <c r="D76" s="624">
        <v>0</v>
      </c>
      <c r="E76" s="625">
        <v>0</v>
      </c>
      <c r="F76" s="625">
        <v>0</v>
      </c>
      <c r="G76" s="625">
        <v>0</v>
      </c>
      <c r="H76" s="625">
        <v>0</v>
      </c>
      <c r="I76" s="626">
        <v>0</v>
      </c>
      <c r="J76" s="627">
        <v>0</v>
      </c>
      <c r="K76" s="628">
        <v>0</v>
      </c>
      <c r="L76" s="625">
        <v>0</v>
      </c>
      <c r="M76" s="626">
        <v>0</v>
      </c>
      <c r="N76" s="561">
        <v>0</v>
      </c>
      <c r="O76" s="563">
        <f t="shared" si="0"/>
        <v>2.4707000280410467</v>
      </c>
    </row>
    <row r="77" spans="2:15">
      <c r="B77" s="560">
        <f t="shared" si="1"/>
        <v>2009</v>
      </c>
      <c r="C77" s="623">
        <v>0</v>
      </c>
      <c r="D77" s="624">
        <v>0</v>
      </c>
      <c r="E77" s="625">
        <v>0</v>
      </c>
      <c r="F77" s="625">
        <v>0</v>
      </c>
      <c r="G77" s="625">
        <v>0</v>
      </c>
      <c r="H77" s="625">
        <v>0</v>
      </c>
      <c r="I77" s="626">
        <v>0</v>
      </c>
      <c r="J77" s="627">
        <v>0</v>
      </c>
      <c r="K77" s="628">
        <v>0</v>
      </c>
      <c r="L77" s="625">
        <v>0</v>
      </c>
      <c r="M77" s="626">
        <v>0</v>
      </c>
      <c r="N77" s="561">
        <v>0</v>
      </c>
      <c r="O77" s="563">
        <f t="shared" si="0"/>
        <v>2.4707000280410467</v>
      </c>
    </row>
    <row r="78" spans="2:15">
      <c r="B78" s="560">
        <f t="shared" si="1"/>
        <v>2010</v>
      </c>
      <c r="C78" s="623">
        <v>0</v>
      </c>
      <c r="D78" s="624">
        <v>0</v>
      </c>
      <c r="E78" s="625">
        <v>0</v>
      </c>
      <c r="F78" s="625">
        <v>0</v>
      </c>
      <c r="G78" s="625">
        <v>0</v>
      </c>
      <c r="H78" s="625">
        <v>0</v>
      </c>
      <c r="I78" s="626">
        <v>0</v>
      </c>
      <c r="J78" s="627">
        <v>0</v>
      </c>
      <c r="K78" s="628">
        <v>0</v>
      </c>
      <c r="L78" s="625">
        <v>0</v>
      </c>
      <c r="M78" s="626">
        <v>0</v>
      </c>
      <c r="N78" s="561">
        <v>0</v>
      </c>
      <c r="O78" s="563">
        <f t="shared" si="0"/>
        <v>2.4707000280410467</v>
      </c>
    </row>
    <row r="79" spans="2:15">
      <c r="B79" s="560">
        <f t="shared" si="1"/>
        <v>2011</v>
      </c>
      <c r="C79" s="623">
        <v>0</v>
      </c>
      <c r="D79" s="624">
        <v>0</v>
      </c>
      <c r="E79" s="625">
        <v>0</v>
      </c>
      <c r="F79" s="625">
        <v>0</v>
      </c>
      <c r="G79" s="625">
        <v>0</v>
      </c>
      <c r="H79" s="625">
        <v>0</v>
      </c>
      <c r="I79" s="626">
        <v>0</v>
      </c>
      <c r="J79" s="627">
        <v>0</v>
      </c>
      <c r="K79" s="628">
        <v>0</v>
      </c>
      <c r="L79" s="625">
        <v>0</v>
      </c>
      <c r="M79" s="626">
        <v>0</v>
      </c>
      <c r="N79" s="561">
        <v>0</v>
      </c>
      <c r="O79" s="563">
        <f t="shared" si="0"/>
        <v>2.4707000280410467</v>
      </c>
    </row>
    <row r="80" spans="2:15">
      <c r="B80" s="560">
        <f t="shared" si="1"/>
        <v>2012</v>
      </c>
      <c r="C80" s="623">
        <v>0</v>
      </c>
      <c r="D80" s="624">
        <v>0</v>
      </c>
      <c r="E80" s="625">
        <v>0</v>
      </c>
      <c r="F80" s="625">
        <v>0</v>
      </c>
      <c r="G80" s="625">
        <v>0</v>
      </c>
      <c r="H80" s="625">
        <v>0</v>
      </c>
      <c r="I80" s="626">
        <v>0</v>
      </c>
      <c r="J80" s="627">
        <v>0</v>
      </c>
      <c r="K80" s="628">
        <v>0</v>
      </c>
      <c r="L80" s="625">
        <v>0</v>
      </c>
      <c r="M80" s="626">
        <v>0</v>
      </c>
      <c r="N80" s="561">
        <v>0</v>
      </c>
      <c r="O80" s="563">
        <f t="shared" si="0"/>
        <v>2.4707000280410467</v>
      </c>
    </row>
    <row r="81" spans="2:15">
      <c r="B81" s="560">
        <f t="shared" si="1"/>
        <v>2013</v>
      </c>
      <c r="C81" s="623">
        <v>0</v>
      </c>
      <c r="D81" s="624">
        <v>0</v>
      </c>
      <c r="E81" s="625">
        <v>0</v>
      </c>
      <c r="F81" s="625">
        <v>0</v>
      </c>
      <c r="G81" s="625">
        <v>0</v>
      </c>
      <c r="H81" s="625">
        <v>0</v>
      </c>
      <c r="I81" s="626">
        <v>0</v>
      </c>
      <c r="J81" s="627">
        <v>0</v>
      </c>
      <c r="K81" s="628">
        <v>0</v>
      </c>
      <c r="L81" s="625">
        <v>0</v>
      </c>
      <c r="M81" s="626">
        <v>0</v>
      </c>
      <c r="N81" s="561">
        <v>0</v>
      </c>
      <c r="O81" s="563">
        <f t="shared" si="0"/>
        <v>2.4707000280410467</v>
      </c>
    </row>
    <row r="82" spans="2:15">
      <c r="B82" s="560">
        <f t="shared" si="1"/>
        <v>2014</v>
      </c>
      <c r="C82" s="623">
        <v>0</v>
      </c>
      <c r="D82" s="624">
        <v>0</v>
      </c>
      <c r="E82" s="625">
        <v>0</v>
      </c>
      <c r="F82" s="625">
        <v>0</v>
      </c>
      <c r="G82" s="625">
        <v>0</v>
      </c>
      <c r="H82" s="625">
        <v>0</v>
      </c>
      <c r="I82" s="626">
        <v>0</v>
      </c>
      <c r="J82" s="627">
        <v>0</v>
      </c>
      <c r="K82" s="628">
        <v>0</v>
      </c>
      <c r="L82" s="625">
        <v>0</v>
      </c>
      <c r="M82" s="626">
        <v>0</v>
      </c>
      <c r="N82" s="561">
        <v>0</v>
      </c>
      <c r="O82" s="563">
        <f t="shared" ref="O82:O98" si="2">O81+N82</f>
        <v>2.4707000280410467</v>
      </c>
    </row>
    <row r="83" spans="2:15">
      <c r="B83" s="560">
        <f t="shared" si="1"/>
        <v>2015</v>
      </c>
      <c r="C83" s="623">
        <v>0</v>
      </c>
      <c r="D83" s="624">
        <v>0</v>
      </c>
      <c r="E83" s="625">
        <v>0</v>
      </c>
      <c r="F83" s="625">
        <v>0</v>
      </c>
      <c r="G83" s="625">
        <v>0</v>
      </c>
      <c r="H83" s="625">
        <v>0</v>
      </c>
      <c r="I83" s="626">
        <v>0</v>
      </c>
      <c r="J83" s="627">
        <v>0</v>
      </c>
      <c r="K83" s="628">
        <v>0</v>
      </c>
      <c r="L83" s="625">
        <v>0</v>
      </c>
      <c r="M83" s="626">
        <v>0</v>
      </c>
      <c r="N83" s="561">
        <v>0</v>
      </c>
      <c r="O83" s="563">
        <f t="shared" si="2"/>
        <v>2.4707000280410467</v>
      </c>
    </row>
    <row r="84" spans="2:15">
      <c r="B84" s="560">
        <f t="shared" ref="B84:B98" si="3">B83+1</f>
        <v>2016</v>
      </c>
      <c r="C84" s="623">
        <v>0</v>
      </c>
      <c r="D84" s="624">
        <v>0</v>
      </c>
      <c r="E84" s="625">
        <v>0</v>
      </c>
      <c r="F84" s="625">
        <v>0</v>
      </c>
      <c r="G84" s="625">
        <v>0</v>
      </c>
      <c r="H84" s="625">
        <v>0</v>
      </c>
      <c r="I84" s="626">
        <v>0</v>
      </c>
      <c r="J84" s="627">
        <v>0</v>
      </c>
      <c r="K84" s="628">
        <v>0</v>
      </c>
      <c r="L84" s="625">
        <v>0</v>
      </c>
      <c r="M84" s="626">
        <v>0</v>
      </c>
      <c r="N84" s="561">
        <v>0</v>
      </c>
      <c r="O84" s="563">
        <f t="shared" si="2"/>
        <v>2.4707000280410467</v>
      </c>
    </row>
    <row r="85" spans="2:15">
      <c r="B85" s="560">
        <f t="shared" si="3"/>
        <v>2017</v>
      </c>
      <c r="C85" s="623">
        <v>0</v>
      </c>
      <c r="D85" s="624">
        <v>0</v>
      </c>
      <c r="E85" s="625">
        <v>0</v>
      </c>
      <c r="F85" s="625">
        <v>0</v>
      </c>
      <c r="G85" s="625">
        <v>0</v>
      </c>
      <c r="H85" s="625">
        <v>0</v>
      </c>
      <c r="I85" s="626">
        <v>0</v>
      </c>
      <c r="J85" s="627">
        <v>0</v>
      </c>
      <c r="K85" s="628">
        <v>0</v>
      </c>
      <c r="L85" s="625">
        <v>0</v>
      </c>
      <c r="M85" s="626">
        <v>0</v>
      </c>
      <c r="N85" s="561">
        <v>0</v>
      </c>
      <c r="O85" s="563">
        <f t="shared" si="2"/>
        <v>2.4707000280410467</v>
      </c>
    </row>
    <row r="86" spans="2:15">
      <c r="B86" s="560">
        <f t="shared" si="3"/>
        <v>2018</v>
      </c>
      <c r="C86" s="623">
        <v>0</v>
      </c>
      <c r="D86" s="624">
        <v>0</v>
      </c>
      <c r="E86" s="625">
        <v>0</v>
      </c>
      <c r="F86" s="625">
        <v>0</v>
      </c>
      <c r="G86" s="625">
        <v>0</v>
      </c>
      <c r="H86" s="625">
        <v>0</v>
      </c>
      <c r="I86" s="626">
        <v>0</v>
      </c>
      <c r="J86" s="627">
        <v>0</v>
      </c>
      <c r="K86" s="628">
        <v>0</v>
      </c>
      <c r="L86" s="625">
        <v>0</v>
      </c>
      <c r="M86" s="626">
        <v>0</v>
      </c>
      <c r="N86" s="561">
        <v>0</v>
      </c>
      <c r="O86" s="563">
        <f t="shared" si="2"/>
        <v>2.4707000280410467</v>
      </c>
    </row>
    <row r="87" spans="2:15">
      <c r="B87" s="560">
        <f t="shared" si="3"/>
        <v>2019</v>
      </c>
      <c r="C87" s="623">
        <v>0</v>
      </c>
      <c r="D87" s="624">
        <v>0</v>
      </c>
      <c r="E87" s="625">
        <v>0</v>
      </c>
      <c r="F87" s="625">
        <v>0</v>
      </c>
      <c r="G87" s="625">
        <v>0</v>
      </c>
      <c r="H87" s="625">
        <v>0</v>
      </c>
      <c r="I87" s="626">
        <v>0</v>
      </c>
      <c r="J87" s="627">
        <v>0</v>
      </c>
      <c r="K87" s="628">
        <v>0</v>
      </c>
      <c r="L87" s="625">
        <v>0</v>
      </c>
      <c r="M87" s="626">
        <v>0</v>
      </c>
      <c r="N87" s="561">
        <v>0</v>
      </c>
      <c r="O87" s="563">
        <f t="shared" si="2"/>
        <v>2.4707000280410467</v>
      </c>
    </row>
    <row r="88" spans="2:15">
      <c r="B88" s="560">
        <f t="shared" si="3"/>
        <v>2020</v>
      </c>
      <c r="C88" s="623">
        <v>0</v>
      </c>
      <c r="D88" s="624">
        <v>0</v>
      </c>
      <c r="E88" s="625">
        <v>0</v>
      </c>
      <c r="F88" s="625">
        <v>0</v>
      </c>
      <c r="G88" s="625">
        <v>0</v>
      </c>
      <c r="H88" s="625">
        <v>0</v>
      </c>
      <c r="I88" s="626">
        <v>0</v>
      </c>
      <c r="J88" s="627">
        <v>0</v>
      </c>
      <c r="K88" s="628">
        <v>0</v>
      </c>
      <c r="L88" s="625">
        <v>0</v>
      </c>
      <c r="M88" s="626">
        <v>0</v>
      </c>
      <c r="N88" s="561">
        <v>0</v>
      </c>
      <c r="O88" s="563">
        <f t="shared" si="2"/>
        <v>2.4707000280410467</v>
      </c>
    </row>
    <row r="89" spans="2:15">
      <c r="B89" s="560">
        <f t="shared" si="3"/>
        <v>2021</v>
      </c>
      <c r="C89" s="623">
        <v>0</v>
      </c>
      <c r="D89" s="624">
        <v>0</v>
      </c>
      <c r="E89" s="625">
        <v>0</v>
      </c>
      <c r="F89" s="625">
        <v>0</v>
      </c>
      <c r="G89" s="625">
        <v>0</v>
      </c>
      <c r="H89" s="625">
        <v>0</v>
      </c>
      <c r="I89" s="626">
        <v>0</v>
      </c>
      <c r="J89" s="627">
        <v>0</v>
      </c>
      <c r="K89" s="628">
        <v>0</v>
      </c>
      <c r="L89" s="625">
        <v>0</v>
      </c>
      <c r="M89" s="626">
        <v>0</v>
      </c>
      <c r="N89" s="561">
        <v>0</v>
      </c>
      <c r="O89" s="563">
        <f t="shared" si="2"/>
        <v>2.4707000280410467</v>
      </c>
    </row>
    <row r="90" spans="2:15">
      <c r="B90" s="560">
        <f t="shared" si="3"/>
        <v>2022</v>
      </c>
      <c r="C90" s="623">
        <v>0</v>
      </c>
      <c r="D90" s="624">
        <v>0</v>
      </c>
      <c r="E90" s="625">
        <v>0</v>
      </c>
      <c r="F90" s="625">
        <v>0</v>
      </c>
      <c r="G90" s="625">
        <v>0</v>
      </c>
      <c r="H90" s="625">
        <v>0</v>
      </c>
      <c r="I90" s="626">
        <v>0</v>
      </c>
      <c r="J90" s="627">
        <v>0</v>
      </c>
      <c r="K90" s="628">
        <v>0</v>
      </c>
      <c r="L90" s="625">
        <v>0</v>
      </c>
      <c r="M90" s="626">
        <v>0</v>
      </c>
      <c r="N90" s="561">
        <v>0</v>
      </c>
      <c r="O90" s="563">
        <f t="shared" si="2"/>
        <v>2.4707000280410467</v>
      </c>
    </row>
    <row r="91" spans="2:15">
      <c r="B91" s="560">
        <f t="shared" si="3"/>
        <v>2023</v>
      </c>
      <c r="C91" s="623">
        <v>0</v>
      </c>
      <c r="D91" s="624">
        <v>0</v>
      </c>
      <c r="E91" s="625">
        <v>0</v>
      </c>
      <c r="F91" s="625">
        <v>0</v>
      </c>
      <c r="G91" s="625">
        <v>0</v>
      </c>
      <c r="H91" s="625">
        <v>0</v>
      </c>
      <c r="I91" s="626">
        <v>0</v>
      </c>
      <c r="J91" s="627">
        <v>0</v>
      </c>
      <c r="K91" s="628">
        <v>0</v>
      </c>
      <c r="L91" s="625">
        <v>0</v>
      </c>
      <c r="M91" s="626">
        <v>0</v>
      </c>
      <c r="N91" s="561">
        <v>0</v>
      </c>
      <c r="O91" s="563">
        <f t="shared" si="2"/>
        <v>2.4707000280410467</v>
      </c>
    </row>
    <row r="92" spans="2:15">
      <c r="B92" s="560">
        <f t="shared" si="3"/>
        <v>2024</v>
      </c>
      <c r="C92" s="623">
        <v>0</v>
      </c>
      <c r="D92" s="624">
        <v>0</v>
      </c>
      <c r="E92" s="625">
        <v>0</v>
      </c>
      <c r="F92" s="625">
        <v>0</v>
      </c>
      <c r="G92" s="625">
        <v>0</v>
      </c>
      <c r="H92" s="625">
        <v>0</v>
      </c>
      <c r="I92" s="626">
        <v>0</v>
      </c>
      <c r="J92" s="627">
        <v>0</v>
      </c>
      <c r="K92" s="628">
        <v>0</v>
      </c>
      <c r="L92" s="625">
        <v>0</v>
      </c>
      <c r="M92" s="626">
        <v>0</v>
      </c>
      <c r="N92" s="561">
        <v>0</v>
      </c>
      <c r="O92" s="563">
        <f t="shared" si="2"/>
        <v>2.4707000280410467</v>
      </c>
    </row>
    <row r="93" spans="2:15">
      <c r="B93" s="560">
        <f t="shared" si="3"/>
        <v>2025</v>
      </c>
      <c r="C93" s="623">
        <v>0</v>
      </c>
      <c r="D93" s="624">
        <v>0</v>
      </c>
      <c r="E93" s="625">
        <v>0</v>
      </c>
      <c r="F93" s="625">
        <v>0</v>
      </c>
      <c r="G93" s="625">
        <v>0</v>
      </c>
      <c r="H93" s="625">
        <v>0</v>
      </c>
      <c r="I93" s="626">
        <v>0</v>
      </c>
      <c r="J93" s="627">
        <v>0</v>
      </c>
      <c r="K93" s="628">
        <v>0</v>
      </c>
      <c r="L93" s="625">
        <v>0</v>
      </c>
      <c r="M93" s="626">
        <v>0</v>
      </c>
      <c r="N93" s="561">
        <v>0</v>
      </c>
      <c r="O93" s="563">
        <f t="shared" si="2"/>
        <v>2.4707000280410467</v>
      </c>
    </row>
    <row r="94" spans="2:15">
      <c r="B94" s="560">
        <f t="shared" si="3"/>
        <v>2026</v>
      </c>
      <c r="C94" s="623">
        <v>0</v>
      </c>
      <c r="D94" s="624">
        <v>0</v>
      </c>
      <c r="E94" s="625">
        <v>0</v>
      </c>
      <c r="F94" s="625">
        <v>0</v>
      </c>
      <c r="G94" s="625">
        <v>0</v>
      </c>
      <c r="H94" s="625">
        <v>0</v>
      </c>
      <c r="I94" s="626">
        <v>0</v>
      </c>
      <c r="J94" s="627">
        <v>0</v>
      </c>
      <c r="K94" s="628">
        <v>0</v>
      </c>
      <c r="L94" s="625">
        <v>0</v>
      </c>
      <c r="M94" s="626">
        <v>0</v>
      </c>
      <c r="N94" s="561">
        <v>0</v>
      </c>
      <c r="O94" s="563">
        <f t="shared" si="2"/>
        <v>2.4707000280410467</v>
      </c>
    </row>
    <row r="95" spans="2:15">
      <c r="B95" s="560">
        <f t="shared" si="3"/>
        <v>2027</v>
      </c>
      <c r="C95" s="623">
        <v>0</v>
      </c>
      <c r="D95" s="624">
        <v>0</v>
      </c>
      <c r="E95" s="625">
        <v>0</v>
      </c>
      <c r="F95" s="625">
        <v>0</v>
      </c>
      <c r="G95" s="625">
        <v>0</v>
      </c>
      <c r="H95" s="625">
        <v>0</v>
      </c>
      <c r="I95" s="626">
        <v>0</v>
      </c>
      <c r="J95" s="627">
        <v>0</v>
      </c>
      <c r="K95" s="628">
        <v>0</v>
      </c>
      <c r="L95" s="625">
        <v>0</v>
      </c>
      <c r="M95" s="626">
        <v>0</v>
      </c>
      <c r="N95" s="561">
        <v>0</v>
      </c>
      <c r="O95" s="563">
        <f t="shared" si="2"/>
        <v>2.4707000280410467</v>
      </c>
    </row>
    <row r="96" spans="2:15">
      <c r="B96" s="560">
        <f t="shared" si="3"/>
        <v>2028</v>
      </c>
      <c r="C96" s="623">
        <v>0</v>
      </c>
      <c r="D96" s="624">
        <v>0</v>
      </c>
      <c r="E96" s="625">
        <v>0</v>
      </c>
      <c r="F96" s="625">
        <v>0</v>
      </c>
      <c r="G96" s="625">
        <v>0</v>
      </c>
      <c r="H96" s="625">
        <v>0</v>
      </c>
      <c r="I96" s="626">
        <v>0</v>
      </c>
      <c r="J96" s="627">
        <v>0</v>
      </c>
      <c r="K96" s="628">
        <v>0</v>
      </c>
      <c r="L96" s="625">
        <v>0</v>
      </c>
      <c r="M96" s="626">
        <v>0</v>
      </c>
      <c r="N96" s="561">
        <v>0</v>
      </c>
      <c r="O96" s="563">
        <f t="shared" si="2"/>
        <v>2.4707000280410467</v>
      </c>
    </row>
    <row r="97" spans="2:15">
      <c r="B97" s="560">
        <f t="shared" si="3"/>
        <v>2029</v>
      </c>
      <c r="C97" s="623">
        <v>0</v>
      </c>
      <c r="D97" s="624">
        <v>0</v>
      </c>
      <c r="E97" s="625">
        <v>0</v>
      </c>
      <c r="F97" s="625">
        <v>0</v>
      </c>
      <c r="G97" s="625">
        <v>0</v>
      </c>
      <c r="H97" s="625">
        <v>0</v>
      </c>
      <c r="I97" s="626">
        <v>0</v>
      </c>
      <c r="J97" s="627">
        <v>0</v>
      </c>
      <c r="K97" s="628">
        <v>0</v>
      </c>
      <c r="L97" s="625">
        <v>0</v>
      </c>
      <c r="M97" s="626">
        <v>0</v>
      </c>
      <c r="N97" s="561">
        <v>0</v>
      </c>
      <c r="O97" s="563">
        <f t="shared" si="2"/>
        <v>2.4707000280410467</v>
      </c>
    </row>
    <row r="98" spans="2:15" ht="13.5" thickBot="1">
      <c r="B98" s="569">
        <f t="shared" si="3"/>
        <v>2030</v>
      </c>
      <c r="C98" s="623">
        <v>0</v>
      </c>
      <c r="D98" s="624">
        <v>0</v>
      </c>
      <c r="E98" s="625">
        <v>0</v>
      </c>
      <c r="F98" s="625">
        <v>0</v>
      </c>
      <c r="G98" s="625">
        <v>0</v>
      </c>
      <c r="H98" s="625">
        <v>0</v>
      </c>
      <c r="I98" s="626">
        <v>0</v>
      </c>
      <c r="J98" s="627">
        <v>0</v>
      </c>
      <c r="K98" s="628">
        <v>0</v>
      </c>
      <c r="L98" s="625">
        <v>0</v>
      </c>
      <c r="M98" s="626">
        <v>0</v>
      </c>
      <c r="N98" s="570">
        <v>0</v>
      </c>
      <c r="O98" s="572">
        <f t="shared" si="2"/>
        <v>2.4707000280410467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59" t="s">
        <v>52</v>
      </c>
      <c r="C2" s="859"/>
      <c r="D2" s="859"/>
      <c r="E2" s="859"/>
      <c r="F2" s="859"/>
      <c r="G2" s="859"/>
      <c r="H2" s="859"/>
    </row>
    <row r="3" spans="1:35" ht="13.5" thickBot="1">
      <c r="B3" s="859"/>
      <c r="C3" s="859"/>
      <c r="D3" s="859"/>
      <c r="E3" s="859"/>
      <c r="F3" s="859"/>
      <c r="G3" s="859"/>
      <c r="H3" s="859"/>
    </row>
    <row r="4" spans="1:35" ht="13.5" thickBot="1">
      <c r="P4" s="842" t="s">
        <v>242</v>
      </c>
      <c r="Q4" s="843"/>
      <c r="R4" s="844" t="s">
        <v>243</v>
      </c>
      <c r="S4" s="845"/>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61" t="s">
        <v>47</v>
      </c>
      <c r="E5" s="862"/>
      <c r="F5" s="862"/>
      <c r="G5" s="851"/>
      <c r="H5" s="862" t="s">
        <v>57</v>
      </c>
      <c r="I5" s="862"/>
      <c r="J5" s="862"/>
      <c r="K5" s="851"/>
      <c r="L5" s="142"/>
      <c r="M5" s="142"/>
      <c r="N5" s="142"/>
      <c r="O5" s="175"/>
      <c r="P5" s="221" t="s">
        <v>116</v>
      </c>
      <c r="Q5" s="222" t="s">
        <v>113</v>
      </c>
      <c r="R5" s="221" t="s">
        <v>116</v>
      </c>
      <c r="S5" s="222" t="s">
        <v>113</v>
      </c>
      <c r="V5" s="369" t="s">
        <v>118</v>
      </c>
      <c r="W5" s="370">
        <v>3</v>
      </c>
      <c r="AF5" s="863" t="s">
        <v>126</v>
      </c>
      <c r="AG5" s="863" t="s">
        <v>129</v>
      </c>
      <c r="AH5" s="863" t="s">
        <v>154</v>
      </c>
      <c r="AI5"/>
    </row>
    <row r="6" spans="1:35" ht="13.5" thickBot="1">
      <c r="B6" s="178"/>
      <c r="C6" s="164"/>
      <c r="D6" s="860" t="s">
        <v>45</v>
      </c>
      <c r="E6" s="860"/>
      <c r="F6" s="860" t="s">
        <v>46</v>
      </c>
      <c r="G6" s="860"/>
      <c r="H6" s="860" t="s">
        <v>45</v>
      </c>
      <c r="I6" s="860"/>
      <c r="J6" s="860" t="s">
        <v>99</v>
      </c>
      <c r="K6" s="860"/>
      <c r="L6" s="142"/>
      <c r="M6" s="142"/>
      <c r="N6" s="142"/>
      <c r="O6" s="217" t="s">
        <v>6</v>
      </c>
      <c r="P6" s="174">
        <v>0.38</v>
      </c>
      <c r="Q6" s="176" t="s">
        <v>234</v>
      </c>
      <c r="R6" s="174">
        <v>0.15</v>
      </c>
      <c r="S6" s="176" t="s">
        <v>244</v>
      </c>
      <c r="W6" s="812" t="s">
        <v>125</v>
      </c>
      <c r="X6" s="869"/>
      <c r="Y6" s="869"/>
      <c r="Z6" s="869"/>
      <c r="AA6" s="869"/>
      <c r="AB6" s="869"/>
      <c r="AC6" s="869"/>
      <c r="AD6" s="869"/>
      <c r="AE6" s="869"/>
      <c r="AF6" s="864"/>
      <c r="AG6" s="864"/>
      <c r="AH6" s="864"/>
      <c r="AI6"/>
    </row>
    <row r="7" spans="1:35" ht="26.25" thickBot="1">
      <c r="B7" s="812" t="s">
        <v>133</v>
      </c>
      <c r="C7" s="868"/>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65"/>
      <c r="AG7" s="865"/>
      <c r="AH7" s="865"/>
      <c r="AI7"/>
    </row>
    <row r="8" spans="1:35" ht="25.5" customHeight="1">
      <c r="B8" s="866"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67"/>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56" t="s">
        <v>264</v>
      </c>
      <c r="P13" s="857"/>
      <c r="Q13" s="857"/>
      <c r="R13" s="857"/>
      <c r="S13" s="858"/>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48" t="s">
        <v>70</v>
      </c>
      <c r="C26" s="848"/>
      <c r="D26" s="848"/>
      <c r="E26" s="848"/>
      <c r="F26" s="848"/>
      <c r="G26" s="848"/>
      <c r="H26" s="848"/>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49"/>
      <c r="C27" s="849"/>
      <c r="D27" s="849"/>
      <c r="E27" s="849"/>
      <c r="F27" s="849"/>
      <c r="G27" s="849"/>
      <c r="H27" s="849"/>
      <c r="O27" s="91"/>
      <c r="P27" s="481"/>
      <c r="Q27" s="91"/>
      <c r="R27" s="91"/>
      <c r="S27" s="91"/>
      <c r="U27" s="183"/>
      <c r="V27" s="185"/>
    </row>
    <row r="28" spans="1:35">
      <c r="B28" s="849"/>
      <c r="C28" s="849"/>
      <c r="D28" s="849"/>
      <c r="E28" s="849"/>
      <c r="F28" s="849"/>
      <c r="G28" s="849"/>
      <c r="H28" s="849"/>
      <c r="O28" s="91"/>
      <c r="P28" s="481"/>
      <c r="Q28" s="91"/>
      <c r="R28" s="91"/>
      <c r="S28" s="91"/>
      <c r="V28" s="185"/>
    </row>
    <row r="29" spans="1:35">
      <c r="B29" s="849"/>
      <c r="C29" s="849"/>
      <c r="D29" s="849"/>
      <c r="E29" s="849"/>
      <c r="F29" s="849"/>
      <c r="G29" s="849"/>
      <c r="H29" s="849"/>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49"/>
      <c r="C30" s="849"/>
      <c r="D30" s="849"/>
      <c r="E30" s="849"/>
      <c r="F30" s="849"/>
      <c r="G30" s="849"/>
      <c r="H30" s="849"/>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50" t="s">
        <v>75</v>
      </c>
      <c r="D38" s="851"/>
      <c r="O38" s="473"/>
      <c r="P38" s="474"/>
      <c r="Q38" s="475"/>
      <c r="R38" s="91"/>
    </row>
    <row r="39" spans="2:18">
      <c r="B39" s="149">
        <v>35</v>
      </c>
      <c r="C39" s="854">
        <f>LN(2)/B39</f>
        <v>1.980420515885558E-2</v>
      </c>
      <c r="D39" s="855"/>
    </row>
    <row r="40" spans="2:18" ht="27">
      <c r="B40" s="428" t="s">
        <v>76</v>
      </c>
      <c r="C40" s="852" t="s">
        <v>77</v>
      </c>
      <c r="D40" s="853"/>
    </row>
    <row r="41" spans="2:18" ht="13.5" thickBot="1">
      <c r="B41" s="150">
        <v>0.05</v>
      </c>
      <c r="C41" s="846">
        <f>LN(2)/B41</f>
        <v>13.862943611198904</v>
      </c>
      <c r="D41" s="84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2" t="s">
        <v>342</v>
      </c>
      <c r="E2" s="783"/>
      <c r="F2" s="784"/>
    </row>
    <row r="3" spans="1:18" ht="16.5" thickBot="1">
      <c r="B3" s="12"/>
      <c r="C3" s="5" t="s">
        <v>276</v>
      </c>
      <c r="D3" s="782" t="s">
        <v>337</v>
      </c>
      <c r="E3" s="783"/>
      <c r="F3" s="784"/>
    </row>
    <row r="4" spans="1:18" ht="16.5" thickBot="1">
      <c r="B4" s="12"/>
      <c r="C4" s="5" t="s">
        <v>30</v>
      </c>
      <c r="D4" s="782" t="s">
        <v>266</v>
      </c>
      <c r="E4" s="783"/>
      <c r="F4" s="784"/>
    </row>
    <row r="5" spans="1:18" ht="16.5" thickBot="1">
      <c r="B5" s="12"/>
      <c r="C5" s="5" t="s">
        <v>117</v>
      </c>
      <c r="D5" s="785"/>
      <c r="E5" s="786"/>
      <c r="F5" s="787"/>
    </row>
    <row r="6" spans="1:18">
      <c r="B6" s="13" t="s">
        <v>201</v>
      </c>
    </row>
    <row r="7" spans="1:18">
      <c r="B7" s="21" t="s">
        <v>31</v>
      </c>
    </row>
    <row r="8" spans="1:18" ht="13.5" thickBot="1">
      <c r="B8" s="21"/>
    </row>
    <row r="9" spans="1:18" ht="12.75" customHeight="1">
      <c r="A9" s="1"/>
      <c r="C9" s="780" t="s">
        <v>18</v>
      </c>
      <c r="D9" s="781"/>
      <c r="E9" s="778" t="s">
        <v>100</v>
      </c>
      <c r="F9" s="779"/>
      <c r="H9" s="780" t="s">
        <v>18</v>
      </c>
      <c r="I9" s="781"/>
      <c r="J9" s="778" t="s">
        <v>100</v>
      </c>
      <c r="K9" s="779"/>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76" t="s">
        <v>250</v>
      </c>
      <c r="D12" s="777"/>
      <c r="E12" s="776" t="s">
        <v>250</v>
      </c>
      <c r="F12" s="777"/>
      <c r="H12" s="776" t="s">
        <v>251</v>
      </c>
      <c r="I12" s="777"/>
      <c r="J12" s="776" t="s">
        <v>251</v>
      </c>
      <c r="K12" s="777"/>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73" t="s">
        <v>250</v>
      </c>
      <c r="E61" s="774"/>
      <c r="F61" s="775"/>
      <c r="H61" s="44"/>
      <c r="I61" s="773" t="s">
        <v>251</v>
      </c>
      <c r="J61" s="774"/>
      <c r="K61" s="775"/>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88" t="s">
        <v>317</v>
      </c>
      <c r="C71" s="788"/>
      <c r="D71" s="789" t="s">
        <v>318</v>
      </c>
      <c r="E71" s="789"/>
      <c r="F71" s="789"/>
      <c r="G71" s="789"/>
      <c r="H71" s="789"/>
    </row>
    <row r="72" spans="2:8">
      <c r="B72" s="788" t="s">
        <v>319</v>
      </c>
      <c r="C72" s="788"/>
      <c r="D72" s="789" t="s">
        <v>320</v>
      </c>
      <c r="E72" s="789"/>
      <c r="F72" s="789"/>
      <c r="G72" s="789"/>
      <c r="H72" s="789"/>
    </row>
    <row r="73" spans="2:8">
      <c r="B73" s="788" t="s">
        <v>321</v>
      </c>
      <c r="C73" s="788"/>
      <c r="D73" s="789" t="s">
        <v>322</v>
      </c>
      <c r="E73" s="789"/>
      <c r="F73" s="789"/>
      <c r="G73" s="789"/>
      <c r="H73" s="789"/>
    </row>
    <row r="74" spans="2:8">
      <c r="B74" s="788" t="s">
        <v>323</v>
      </c>
      <c r="C74" s="788"/>
      <c r="D74" s="789" t="s">
        <v>324</v>
      </c>
      <c r="E74" s="789"/>
      <c r="F74" s="789"/>
      <c r="G74" s="789"/>
      <c r="H74" s="789"/>
    </row>
    <row r="75" spans="2:8">
      <c r="B75" s="660"/>
      <c r="C75" s="661"/>
      <c r="D75" s="661"/>
      <c r="E75" s="661"/>
      <c r="F75" s="661"/>
      <c r="G75" s="661"/>
      <c r="H75" s="661"/>
    </row>
    <row r="76" spans="2:8">
      <c r="B76" s="663"/>
      <c r="C76" s="664" t="s">
        <v>325</v>
      </c>
      <c r="D76" s="665" t="s">
        <v>87</v>
      </c>
      <c r="E76" s="665" t="s">
        <v>88</v>
      </c>
    </row>
    <row r="77" spans="2:8">
      <c r="B77" s="794" t="s">
        <v>133</v>
      </c>
      <c r="C77" s="666" t="s">
        <v>326</v>
      </c>
      <c r="D77" s="667" t="s">
        <v>327</v>
      </c>
      <c r="E77" s="667" t="s">
        <v>9</v>
      </c>
      <c r="F77" s="578"/>
      <c r="G77" s="646"/>
      <c r="H77" s="6"/>
    </row>
    <row r="78" spans="2:8">
      <c r="B78" s="795"/>
      <c r="C78" s="668"/>
      <c r="D78" s="669"/>
      <c r="E78" s="670"/>
      <c r="F78" s="6"/>
      <c r="G78" s="578"/>
      <c r="H78" s="6"/>
    </row>
    <row r="79" spans="2:8">
      <c r="B79" s="795"/>
      <c r="C79" s="668"/>
      <c r="D79" s="669"/>
      <c r="E79" s="670"/>
      <c r="F79" s="6"/>
      <c r="G79" s="578"/>
      <c r="H79" s="6"/>
    </row>
    <row r="80" spans="2:8">
      <c r="B80" s="795"/>
      <c r="C80" s="668"/>
      <c r="D80" s="669"/>
      <c r="E80" s="670"/>
      <c r="F80" s="6"/>
      <c r="G80" s="578"/>
      <c r="H80" s="6"/>
    </row>
    <row r="81" spans="2:8">
      <c r="B81" s="795"/>
      <c r="C81" s="668"/>
      <c r="D81" s="669"/>
      <c r="E81" s="670"/>
      <c r="F81" s="6"/>
      <c r="G81" s="578"/>
      <c r="H81" s="6"/>
    </row>
    <row r="82" spans="2:8">
      <c r="B82" s="795"/>
      <c r="C82" s="668"/>
      <c r="D82" s="669" t="s">
        <v>328</v>
      </c>
      <c r="E82" s="670"/>
      <c r="F82" s="6"/>
      <c r="G82" s="578"/>
      <c r="H82" s="6"/>
    </row>
    <row r="83" spans="2:8" ht="13.5" thickBot="1">
      <c r="B83" s="796"/>
      <c r="C83" s="671"/>
      <c r="D83" s="671"/>
      <c r="E83" s="672" t="s">
        <v>329</v>
      </c>
      <c r="F83" s="6"/>
      <c r="G83" s="6"/>
      <c r="H83" s="6"/>
    </row>
    <row r="84" spans="2:8" ht="13.5" thickTop="1">
      <c r="B84" s="663"/>
      <c r="C84" s="670"/>
      <c r="D84" s="663"/>
      <c r="E84" s="673"/>
      <c r="F84" s="6"/>
      <c r="G84" s="6"/>
      <c r="H84" s="6"/>
    </row>
    <row r="85" spans="2:8">
      <c r="B85" s="790" t="s">
        <v>330</v>
      </c>
      <c r="C85" s="791"/>
      <c r="D85" s="791"/>
      <c r="E85" s="792"/>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93" t="s">
        <v>333</v>
      </c>
      <c r="C95" s="793"/>
      <c r="D95" s="793"/>
      <c r="E95" s="677">
        <f>SUM(E86:E94)</f>
        <v>0.13702</v>
      </c>
    </row>
    <row r="96" spans="2:8">
      <c r="B96" s="790" t="s">
        <v>334</v>
      </c>
      <c r="C96" s="791"/>
      <c r="D96" s="791"/>
      <c r="E96" s="792"/>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93" t="s">
        <v>333</v>
      </c>
      <c r="C106" s="793"/>
      <c r="D106" s="793"/>
      <c r="E106" s="677">
        <f>SUM(E97:E105)</f>
        <v>0.15982100000000002</v>
      </c>
    </row>
    <row r="107" spans="2:5">
      <c r="B107" s="790" t="s">
        <v>335</v>
      </c>
      <c r="C107" s="791"/>
      <c r="D107" s="791"/>
      <c r="E107" s="792"/>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93" t="s">
        <v>333</v>
      </c>
      <c r="C117" s="793"/>
      <c r="D117" s="793"/>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699" customWidth="1"/>
    <col min="2" max="2" width="15.28515625" style="699" customWidth="1"/>
    <col min="3" max="4" width="10.140625" style="699" bestFit="1" customWidth="1"/>
    <col min="5" max="5" width="9.42578125" style="699" customWidth="1"/>
    <col min="6" max="6" width="11.28515625" style="699" customWidth="1"/>
    <col min="7" max="7" width="9.42578125" style="699" customWidth="1"/>
    <col min="8" max="8" width="8.42578125" style="699" customWidth="1"/>
    <col min="9" max="10" width="10.85546875" style="699" customWidth="1"/>
    <col min="11" max="11" width="9.42578125" style="699" bestFit="1" customWidth="1"/>
    <col min="12" max="12" width="10.28515625" style="699" customWidth="1"/>
    <col min="13" max="13" width="10.140625" style="699" customWidth="1"/>
    <col min="14" max="14" width="8.42578125" style="699" customWidth="1"/>
    <col min="15" max="15" width="23.7109375" style="699" customWidth="1"/>
    <col min="16" max="16" width="9.28515625" style="699" customWidth="1"/>
    <col min="17" max="17" width="3.85546875" style="699" customWidth="1"/>
    <col min="18" max="19" width="13" style="699" customWidth="1"/>
    <col min="20" max="20" width="9.42578125" style="699" customWidth="1"/>
    <col min="21" max="16384" width="11.42578125" style="699"/>
  </cols>
  <sheetData>
    <row r="2" spans="2:20" ht="15.75">
      <c r="C2" s="700" t="s">
        <v>106</v>
      </c>
      <c r="Q2" s="800" t="s">
        <v>107</v>
      </c>
      <c r="R2" s="800"/>
      <c r="S2" s="800"/>
      <c r="T2" s="800"/>
    </row>
    <row r="4" spans="2:20">
      <c r="C4" s="699" t="s">
        <v>26</v>
      </c>
    </row>
    <row r="5" spans="2:20">
      <c r="C5" s="699" t="s">
        <v>281</v>
      </c>
    </row>
    <row r="6" spans="2:20">
      <c r="C6" s="699" t="s">
        <v>29</v>
      </c>
    </row>
    <row r="7" spans="2:20">
      <c r="C7" s="699" t="s">
        <v>109</v>
      </c>
    </row>
    <row r="8" spans="2:20" ht="13.5" thickBot="1"/>
    <row r="9" spans="2:20" ht="13.5" thickBot="1">
      <c r="C9" s="801" t="s">
        <v>95</v>
      </c>
      <c r="D9" s="802"/>
      <c r="E9" s="802"/>
      <c r="F9" s="802"/>
      <c r="G9" s="802"/>
      <c r="H9" s="803"/>
      <c r="I9" s="809" t="s">
        <v>308</v>
      </c>
      <c r="J9" s="810"/>
      <c r="K9" s="810"/>
      <c r="L9" s="810"/>
      <c r="M9" s="810"/>
      <c r="N9" s="811"/>
      <c r="R9" s="701" t="s">
        <v>95</v>
      </c>
      <c r="S9" s="702" t="s">
        <v>308</v>
      </c>
    </row>
    <row r="10" spans="2:20" s="709" customFormat="1" ht="38.25" customHeight="1">
      <c r="B10" s="703"/>
      <c r="C10" s="703" t="s">
        <v>341</v>
      </c>
      <c r="D10" s="704" t="s">
        <v>340</v>
      </c>
      <c r="E10" s="704" t="s">
        <v>339</v>
      </c>
      <c r="F10" s="704" t="s">
        <v>206</v>
      </c>
      <c r="G10" s="704" t="s">
        <v>338</v>
      </c>
      <c r="H10" s="705" t="s">
        <v>161</v>
      </c>
      <c r="I10" s="706" t="s">
        <v>104</v>
      </c>
      <c r="J10" s="707" t="s">
        <v>105</v>
      </c>
      <c r="K10" s="707" t="s">
        <v>0</v>
      </c>
      <c r="L10" s="707" t="s">
        <v>206</v>
      </c>
      <c r="M10" s="707" t="s">
        <v>103</v>
      </c>
      <c r="N10" s="708" t="s">
        <v>161</v>
      </c>
      <c r="O10" s="433" t="s">
        <v>28</v>
      </c>
      <c r="R10" s="804" t="s">
        <v>147</v>
      </c>
      <c r="S10" s="804" t="s">
        <v>315</v>
      </c>
    </row>
    <row r="11" spans="2:20" s="714" customFormat="1" ht="13.5" thickBot="1">
      <c r="B11" s="710"/>
      <c r="C11" s="710" t="s">
        <v>11</v>
      </c>
      <c r="D11" s="711" t="s">
        <v>11</v>
      </c>
      <c r="E11" s="711" t="s">
        <v>11</v>
      </c>
      <c r="F11" s="711" t="s">
        <v>11</v>
      </c>
      <c r="G11" s="711" t="s">
        <v>11</v>
      </c>
      <c r="H11" s="712"/>
      <c r="I11" s="710" t="s">
        <v>11</v>
      </c>
      <c r="J11" s="711" t="s">
        <v>11</v>
      </c>
      <c r="K11" s="711" t="s">
        <v>11</v>
      </c>
      <c r="L11" s="711" t="s">
        <v>11</v>
      </c>
      <c r="M11" s="711" t="s">
        <v>11</v>
      </c>
      <c r="N11" s="712"/>
      <c r="O11" s="713"/>
      <c r="R11" s="805"/>
      <c r="S11" s="805"/>
    </row>
    <row r="12" spans="2:20" s="714" customFormat="1" ht="13.5" thickBot="1">
      <c r="B12" s="715" t="s">
        <v>25</v>
      </c>
      <c r="C12" s="716">
        <v>0.4</v>
      </c>
      <c r="D12" s="717">
        <v>0.8</v>
      </c>
      <c r="E12" s="717">
        <v>1</v>
      </c>
      <c r="F12" s="717">
        <v>0.5</v>
      </c>
      <c r="G12" s="717">
        <v>0.6</v>
      </c>
      <c r="H12" s="718"/>
      <c r="I12" s="716">
        <v>0.4</v>
      </c>
      <c r="J12" s="717">
        <v>0.8</v>
      </c>
      <c r="K12" s="717">
        <v>1</v>
      </c>
      <c r="L12" s="717">
        <v>0.5</v>
      </c>
      <c r="M12" s="717">
        <v>0.6</v>
      </c>
      <c r="N12" s="718"/>
      <c r="O12" s="719"/>
      <c r="R12" s="805"/>
      <c r="S12" s="805"/>
    </row>
    <row r="13" spans="2:20" s="714" customFormat="1" ht="26.25" thickBot="1">
      <c r="B13" s="715" t="s">
        <v>159</v>
      </c>
      <c r="C13" s="720">
        <f>C12</f>
        <v>0.4</v>
      </c>
      <c r="D13" s="721">
        <f>D12</f>
        <v>0.8</v>
      </c>
      <c r="E13" s="721">
        <f>E12</f>
        <v>1</v>
      </c>
      <c r="F13" s="721">
        <f>F12</f>
        <v>0.5</v>
      </c>
      <c r="G13" s="721">
        <f>G12</f>
        <v>0.6</v>
      </c>
      <c r="H13" s="722"/>
      <c r="I13" s="720">
        <v>0.4</v>
      </c>
      <c r="J13" s="721">
        <v>0.8</v>
      </c>
      <c r="K13" s="721">
        <v>1</v>
      </c>
      <c r="L13" s="721">
        <v>0.5</v>
      </c>
      <c r="M13" s="721">
        <v>0.6</v>
      </c>
      <c r="N13" s="722"/>
      <c r="O13" s="723"/>
      <c r="R13" s="805"/>
      <c r="S13" s="805"/>
    </row>
    <row r="14" spans="2:20" s="714" customFormat="1" ht="13.5" thickBot="1">
      <c r="B14" s="724"/>
      <c r="C14" s="724"/>
      <c r="D14" s="725"/>
      <c r="E14" s="725"/>
      <c r="F14" s="725"/>
      <c r="G14" s="725"/>
      <c r="H14" s="726"/>
      <c r="I14" s="724"/>
      <c r="J14" s="725"/>
      <c r="K14" s="725"/>
      <c r="L14" s="725"/>
      <c r="M14" s="725"/>
      <c r="N14" s="726"/>
      <c r="O14" s="727"/>
      <c r="R14" s="805"/>
      <c r="S14" s="805"/>
    </row>
    <row r="15" spans="2:20" s="714" customFormat="1" ht="12.75" customHeight="1" thickBot="1">
      <c r="B15" s="728"/>
      <c r="C15" s="797" t="s">
        <v>158</v>
      </c>
      <c r="D15" s="798"/>
      <c r="E15" s="798"/>
      <c r="F15" s="798"/>
      <c r="G15" s="798"/>
      <c r="H15" s="799"/>
      <c r="I15" s="797" t="s">
        <v>158</v>
      </c>
      <c r="J15" s="798"/>
      <c r="K15" s="798"/>
      <c r="L15" s="798"/>
      <c r="M15" s="798"/>
      <c r="N15" s="799"/>
      <c r="O15" s="729"/>
      <c r="R15" s="805"/>
      <c r="S15" s="805"/>
    </row>
    <row r="16" spans="2:20" s="714" customFormat="1" ht="26.25" thickBot="1">
      <c r="B16" s="715" t="s">
        <v>160</v>
      </c>
      <c r="C16" s="730">
        <v>1</v>
      </c>
      <c r="D16" s="731">
        <v>0</v>
      </c>
      <c r="E16" s="731">
        <v>0</v>
      </c>
      <c r="F16" s="731">
        <v>0</v>
      </c>
      <c r="G16" s="731">
        <v>0</v>
      </c>
      <c r="H16" s="807" t="s">
        <v>36</v>
      </c>
      <c r="I16" s="732">
        <v>0.2</v>
      </c>
      <c r="J16" s="733">
        <v>0.3</v>
      </c>
      <c r="K16" s="733">
        <v>0.25</v>
      </c>
      <c r="L16" s="733">
        <v>0.05</v>
      </c>
      <c r="M16" s="733">
        <v>0.2</v>
      </c>
      <c r="N16" s="807" t="s">
        <v>36</v>
      </c>
      <c r="O16" s="734"/>
      <c r="R16" s="806"/>
      <c r="S16" s="806"/>
    </row>
    <row r="17" spans="2:19" s="714" customFormat="1" ht="13.5" thickBot="1">
      <c r="B17" s="735" t="s">
        <v>1</v>
      </c>
      <c r="C17" s="735" t="s">
        <v>24</v>
      </c>
      <c r="D17" s="736" t="s">
        <v>24</v>
      </c>
      <c r="E17" s="736" t="s">
        <v>24</v>
      </c>
      <c r="F17" s="736" t="s">
        <v>24</v>
      </c>
      <c r="G17" s="736" t="s">
        <v>24</v>
      </c>
      <c r="H17" s="808"/>
      <c r="I17" s="735" t="s">
        <v>24</v>
      </c>
      <c r="J17" s="736" t="s">
        <v>24</v>
      </c>
      <c r="K17" s="736" t="s">
        <v>24</v>
      </c>
      <c r="L17" s="736" t="s">
        <v>24</v>
      </c>
      <c r="M17" s="736" t="s">
        <v>24</v>
      </c>
      <c r="N17" s="808"/>
      <c r="O17" s="713"/>
      <c r="R17" s="715" t="s">
        <v>157</v>
      </c>
      <c r="S17" s="737" t="s">
        <v>157</v>
      </c>
    </row>
    <row r="18" spans="2:19">
      <c r="B18" s="738">
        <f>year</f>
        <v>2000</v>
      </c>
      <c r="C18" s="739">
        <f>C$16</f>
        <v>1</v>
      </c>
      <c r="D18" s="740">
        <f t="shared" ref="D18:G33" si="0">D$16</f>
        <v>0</v>
      </c>
      <c r="E18" s="740">
        <f t="shared" si="0"/>
        <v>0</v>
      </c>
      <c r="F18" s="740">
        <f t="shared" si="0"/>
        <v>0</v>
      </c>
      <c r="G18" s="740">
        <f t="shared" si="0"/>
        <v>0</v>
      </c>
      <c r="H18" s="741">
        <f>SUM(C18:G18)</f>
        <v>1</v>
      </c>
      <c r="I18" s="739">
        <f>I$16</f>
        <v>0.2</v>
      </c>
      <c r="J18" s="740">
        <f t="shared" ref="J18:M33" si="1">J$16</f>
        <v>0.3</v>
      </c>
      <c r="K18" s="740">
        <f t="shared" si="1"/>
        <v>0.25</v>
      </c>
      <c r="L18" s="740">
        <f t="shared" si="1"/>
        <v>0.05</v>
      </c>
      <c r="M18" s="740">
        <f t="shared" si="1"/>
        <v>0.2</v>
      </c>
      <c r="N18" s="741">
        <f>SUM(I18:M18)</f>
        <v>1</v>
      </c>
      <c r="O18" s="742"/>
      <c r="R18" s="743">
        <f>C18*C$13+D18*D$13+E18*E$13+F18*F$13+G18*G$13</f>
        <v>0.4</v>
      </c>
      <c r="S18" s="744">
        <f>I18*I$13+J18*J$13+K18*K$13+L18*L$13+M18*M$13</f>
        <v>0.71500000000000008</v>
      </c>
    </row>
    <row r="19" spans="2:19">
      <c r="B19" s="745">
        <f t="shared" ref="B19:B50" si="2">B18+1</f>
        <v>2001</v>
      </c>
      <c r="C19" s="746">
        <f t="shared" ref="C19:G50" si="3">C$16</f>
        <v>1</v>
      </c>
      <c r="D19" s="747">
        <f t="shared" si="0"/>
        <v>0</v>
      </c>
      <c r="E19" s="747">
        <f t="shared" si="0"/>
        <v>0</v>
      </c>
      <c r="F19" s="747">
        <f t="shared" si="0"/>
        <v>0</v>
      </c>
      <c r="G19" s="747">
        <f t="shared" si="0"/>
        <v>0</v>
      </c>
      <c r="H19" s="748">
        <f t="shared" ref="H19:H82" si="4">SUM(C19:G19)</f>
        <v>1</v>
      </c>
      <c r="I19" s="746">
        <f t="shared" ref="I19:M50" si="5">I$16</f>
        <v>0.2</v>
      </c>
      <c r="J19" s="747">
        <f t="shared" si="1"/>
        <v>0.3</v>
      </c>
      <c r="K19" s="747">
        <f t="shared" si="1"/>
        <v>0.25</v>
      </c>
      <c r="L19" s="747">
        <f t="shared" si="1"/>
        <v>0.05</v>
      </c>
      <c r="M19" s="747">
        <f t="shared" si="1"/>
        <v>0.2</v>
      </c>
      <c r="N19" s="748">
        <f t="shared" ref="N19:N82" si="6">SUM(I19:M19)</f>
        <v>1</v>
      </c>
      <c r="O19" s="749"/>
      <c r="R19" s="743">
        <f t="shared" ref="R19:R82" si="7">C19*C$13+D19*D$13+E19*E$13+F19*F$13+G19*G$13</f>
        <v>0.4</v>
      </c>
      <c r="S19" s="744">
        <f t="shared" ref="S19:S82" si="8">I19*I$13+J19*J$13+K19*K$13+L19*L$13+M19*M$13</f>
        <v>0.71500000000000008</v>
      </c>
    </row>
    <row r="20" spans="2:19">
      <c r="B20" s="745">
        <f t="shared" si="2"/>
        <v>2002</v>
      </c>
      <c r="C20" s="746">
        <f t="shared" si="3"/>
        <v>1</v>
      </c>
      <c r="D20" s="747">
        <f t="shared" si="0"/>
        <v>0</v>
      </c>
      <c r="E20" s="747">
        <f t="shared" si="0"/>
        <v>0</v>
      </c>
      <c r="F20" s="747">
        <f t="shared" si="0"/>
        <v>0</v>
      </c>
      <c r="G20" s="747">
        <f t="shared" si="0"/>
        <v>0</v>
      </c>
      <c r="H20" s="748">
        <f t="shared" si="4"/>
        <v>1</v>
      </c>
      <c r="I20" s="746">
        <f t="shared" si="5"/>
        <v>0.2</v>
      </c>
      <c r="J20" s="747">
        <f t="shared" si="1"/>
        <v>0.3</v>
      </c>
      <c r="K20" s="747">
        <f t="shared" si="1"/>
        <v>0.25</v>
      </c>
      <c r="L20" s="747">
        <f t="shared" si="1"/>
        <v>0.05</v>
      </c>
      <c r="M20" s="747">
        <f t="shared" si="1"/>
        <v>0.2</v>
      </c>
      <c r="N20" s="748">
        <f t="shared" si="6"/>
        <v>1</v>
      </c>
      <c r="O20" s="749"/>
      <c r="R20" s="743">
        <f t="shared" si="7"/>
        <v>0.4</v>
      </c>
      <c r="S20" s="744">
        <f t="shared" si="8"/>
        <v>0.71500000000000008</v>
      </c>
    </row>
    <row r="21" spans="2:19">
      <c r="B21" s="745">
        <f t="shared" si="2"/>
        <v>2003</v>
      </c>
      <c r="C21" s="746">
        <f t="shared" si="3"/>
        <v>1</v>
      </c>
      <c r="D21" s="747">
        <f t="shared" si="0"/>
        <v>0</v>
      </c>
      <c r="E21" s="747">
        <f t="shared" si="0"/>
        <v>0</v>
      </c>
      <c r="F21" s="747">
        <f t="shared" si="0"/>
        <v>0</v>
      </c>
      <c r="G21" s="747">
        <f t="shared" si="0"/>
        <v>0</v>
      </c>
      <c r="H21" s="748">
        <f t="shared" si="4"/>
        <v>1</v>
      </c>
      <c r="I21" s="746">
        <f t="shared" si="5"/>
        <v>0.2</v>
      </c>
      <c r="J21" s="747">
        <f t="shared" si="1"/>
        <v>0.3</v>
      </c>
      <c r="K21" s="747">
        <f t="shared" si="1"/>
        <v>0.25</v>
      </c>
      <c r="L21" s="747">
        <f t="shared" si="1"/>
        <v>0.05</v>
      </c>
      <c r="M21" s="747">
        <f t="shared" si="1"/>
        <v>0.2</v>
      </c>
      <c r="N21" s="748">
        <f t="shared" si="6"/>
        <v>1</v>
      </c>
      <c r="O21" s="749"/>
      <c r="R21" s="743">
        <f t="shared" si="7"/>
        <v>0.4</v>
      </c>
      <c r="S21" s="744">
        <f t="shared" si="8"/>
        <v>0.71500000000000008</v>
      </c>
    </row>
    <row r="22" spans="2:19">
      <c r="B22" s="745">
        <f t="shared" si="2"/>
        <v>2004</v>
      </c>
      <c r="C22" s="746">
        <f t="shared" si="3"/>
        <v>1</v>
      </c>
      <c r="D22" s="747">
        <f t="shared" si="0"/>
        <v>0</v>
      </c>
      <c r="E22" s="747">
        <f t="shared" si="0"/>
        <v>0</v>
      </c>
      <c r="F22" s="747">
        <f t="shared" si="0"/>
        <v>0</v>
      </c>
      <c r="G22" s="747">
        <f t="shared" si="0"/>
        <v>0</v>
      </c>
      <c r="H22" s="748">
        <f t="shared" si="4"/>
        <v>1</v>
      </c>
      <c r="I22" s="746">
        <f t="shared" si="5"/>
        <v>0.2</v>
      </c>
      <c r="J22" s="747">
        <f t="shared" si="1"/>
        <v>0.3</v>
      </c>
      <c r="K22" s="747">
        <f t="shared" si="1"/>
        <v>0.25</v>
      </c>
      <c r="L22" s="747">
        <f t="shared" si="1"/>
        <v>0.05</v>
      </c>
      <c r="M22" s="747">
        <f t="shared" si="1"/>
        <v>0.2</v>
      </c>
      <c r="N22" s="748">
        <f t="shared" si="6"/>
        <v>1</v>
      </c>
      <c r="O22" s="749"/>
      <c r="R22" s="743">
        <f t="shared" si="7"/>
        <v>0.4</v>
      </c>
      <c r="S22" s="744">
        <f t="shared" si="8"/>
        <v>0.71500000000000008</v>
      </c>
    </row>
    <row r="23" spans="2:19">
      <c r="B23" s="745">
        <f t="shared" si="2"/>
        <v>2005</v>
      </c>
      <c r="C23" s="746">
        <f t="shared" si="3"/>
        <v>1</v>
      </c>
      <c r="D23" s="747">
        <f t="shared" si="0"/>
        <v>0</v>
      </c>
      <c r="E23" s="747">
        <f t="shared" si="0"/>
        <v>0</v>
      </c>
      <c r="F23" s="747">
        <f t="shared" si="0"/>
        <v>0</v>
      </c>
      <c r="G23" s="747">
        <f t="shared" si="0"/>
        <v>0</v>
      </c>
      <c r="H23" s="748">
        <f t="shared" si="4"/>
        <v>1</v>
      </c>
      <c r="I23" s="746">
        <f t="shared" si="5"/>
        <v>0.2</v>
      </c>
      <c r="J23" s="747">
        <f t="shared" si="1"/>
        <v>0.3</v>
      </c>
      <c r="K23" s="747">
        <f t="shared" si="1"/>
        <v>0.25</v>
      </c>
      <c r="L23" s="747">
        <f t="shared" si="1"/>
        <v>0.05</v>
      </c>
      <c r="M23" s="747">
        <f t="shared" si="1"/>
        <v>0.2</v>
      </c>
      <c r="N23" s="748">
        <f t="shared" si="6"/>
        <v>1</v>
      </c>
      <c r="O23" s="749"/>
      <c r="R23" s="743">
        <f t="shared" si="7"/>
        <v>0.4</v>
      </c>
      <c r="S23" s="744">
        <f t="shared" si="8"/>
        <v>0.71500000000000008</v>
      </c>
    </row>
    <row r="24" spans="2:19">
      <c r="B24" s="745">
        <f t="shared" si="2"/>
        <v>2006</v>
      </c>
      <c r="C24" s="746">
        <f t="shared" si="3"/>
        <v>1</v>
      </c>
      <c r="D24" s="747">
        <f t="shared" si="0"/>
        <v>0</v>
      </c>
      <c r="E24" s="747">
        <f t="shared" si="0"/>
        <v>0</v>
      </c>
      <c r="F24" s="747">
        <f t="shared" si="0"/>
        <v>0</v>
      </c>
      <c r="G24" s="747">
        <f t="shared" si="0"/>
        <v>0</v>
      </c>
      <c r="H24" s="748">
        <f t="shared" si="4"/>
        <v>1</v>
      </c>
      <c r="I24" s="746">
        <f t="shared" si="5"/>
        <v>0.2</v>
      </c>
      <c r="J24" s="747">
        <f t="shared" si="1"/>
        <v>0.3</v>
      </c>
      <c r="K24" s="747">
        <f t="shared" si="1"/>
        <v>0.25</v>
      </c>
      <c r="L24" s="747">
        <f t="shared" si="1"/>
        <v>0.05</v>
      </c>
      <c r="M24" s="747">
        <f t="shared" si="1"/>
        <v>0.2</v>
      </c>
      <c r="N24" s="748">
        <f t="shared" si="6"/>
        <v>1</v>
      </c>
      <c r="O24" s="749"/>
      <c r="R24" s="743">
        <f t="shared" si="7"/>
        <v>0.4</v>
      </c>
      <c r="S24" s="744">
        <f t="shared" si="8"/>
        <v>0.71500000000000008</v>
      </c>
    </row>
    <row r="25" spans="2:19">
      <c r="B25" s="745">
        <f t="shared" si="2"/>
        <v>2007</v>
      </c>
      <c r="C25" s="746">
        <f t="shared" si="3"/>
        <v>1</v>
      </c>
      <c r="D25" s="747">
        <f t="shared" si="0"/>
        <v>0</v>
      </c>
      <c r="E25" s="747">
        <f t="shared" si="0"/>
        <v>0</v>
      </c>
      <c r="F25" s="747">
        <f t="shared" si="0"/>
        <v>0</v>
      </c>
      <c r="G25" s="747">
        <f t="shared" si="0"/>
        <v>0</v>
      </c>
      <c r="H25" s="748">
        <f t="shared" si="4"/>
        <v>1</v>
      </c>
      <c r="I25" s="746">
        <f t="shared" si="5"/>
        <v>0.2</v>
      </c>
      <c r="J25" s="747">
        <f t="shared" si="1"/>
        <v>0.3</v>
      </c>
      <c r="K25" s="747">
        <f t="shared" si="1"/>
        <v>0.25</v>
      </c>
      <c r="L25" s="747">
        <f t="shared" si="1"/>
        <v>0.05</v>
      </c>
      <c r="M25" s="747">
        <f t="shared" si="1"/>
        <v>0.2</v>
      </c>
      <c r="N25" s="748">
        <f t="shared" si="6"/>
        <v>1</v>
      </c>
      <c r="O25" s="749"/>
      <c r="R25" s="743">
        <f t="shared" si="7"/>
        <v>0.4</v>
      </c>
      <c r="S25" s="744">
        <f t="shared" si="8"/>
        <v>0.71500000000000008</v>
      </c>
    </row>
    <row r="26" spans="2:19">
      <c r="B26" s="745">
        <f t="shared" si="2"/>
        <v>2008</v>
      </c>
      <c r="C26" s="746">
        <f t="shared" si="3"/>
        <v>1</v>
      </c>
      <c r="D26" s="747">
        <f t="shared" si="0"/>
        <v>0</v>
      </c>
      <c r="E26" s="747">
        <f t="shared" si="0"/>
        <v>0</v>
      </c>
      <c r="F26" s="747">
        <f t="shared" si="0"/>
        <v>0</v>
      </c>
      <c r="G26" s="747">
        <f t="shared" si="0"/>
        <v>0</v>
      </c>
      <c r="H26" s="748">
        <f t="shared" si="4"/>
        <v>1</v>
      </c>
      <c r="I26" s="746">
        <f t="shared" si="5"/>
        <v>0.2</v>
      </c>
      <c r="J26" s="747">
        <f t="shared" si="1"/>
        <v>0.3</v>
      </c>
      <c r="K26" s="747">
        <f t="shared" si="1"/>
        <v>0.25</v>
      </c>
      <c r="L26" s="747">
        <f t="shared" si="1"/>
        <v>0.05</v>
      </c>
      <c r="M26" s="747">
        <f t="shared" si="1"/>
        <v>0.2</v>
      </c>
      <c r="N26" s="748">
        <f t="shared" si="6"/>
        <v>1</v>
      </c>
      <c r="O26" s="749"/>
      <c r="R26" s="743">
        <f t="shared" si="7"/>
        <v>0.4</v>
      </c>
      <c r="S26" s="744">
        <f t="shared" si="8"/>
        <v>0.71500000000000008</v>
      </c>
    </row>
    <row r="27" spans="2:19">
      <c r="B27" s="745">
        <f t="shared" si="2"/>
        <v>2009</v>
      </c>
      <c r="C27" s="746">
        <f t="shared" si="3"/>
        <v>1</v>
      </c>
      <c r="D27" s="747">
        <f t="shared" si="0"/>
        <v>0</v>
      </c>
      <c r="E27" s="747">
        <f t="shared" si="0"/>
        <v>0</v>
      </c>
      <c r="F27" s="747">
        <f t="shared" si="0"/>
        <v>0</v>
      </c>
      <c r="G27" s="747">
        <f t="shared" si="0"/>
        <v>0</v>
      </c>
      <c r="H27" s="748">
        <f t="shared" si="4"/>
        <v>1</v>
      </c>
      <c r="I27" s="746">
        <f t="shared" si="5"/>
        <v>0.2</v>
      </c>
      <c r="J27" s="747">
        <f t="shared" si="1"/>
        <v>0.3</v>
      </c>
      <c r="K27" s="747">
        <f t="shared" si="1"/>
        <v>0.25</v>
      </c>
      <c r="L27" s="747">
        <f t="shared" si="1"/>
        <v>0.05</v>
      </c>
      <c r="M27" s="747">
        <f t="shared" si="1"/>
        <v>0.2</v>
      </c>
      <c r="N27" s="748">
        <f t="shared" si="6"/>
        <v>1</v>
      </c>
      <c r="O27" s="749"/>
      <c r="R27" s="743">
        <f t="shared" si="7"/>
        <v>0.4</v>
      </c>
      <c r="S27" s="744">
        <f t="shared" si="8"/>
        <v>0.71500000000000008</v>
      </c>
    </row>
    <row r="28" spans="2:19">
      <c r="B28" s="745">
        <f t="shared" si="2"/>
        <v>2010</v>
      </c>
      <c r="C28" s="746">
        <f t="shared" si="3"/>
        <v>1</v>
      </c>
      <c r="D28" s="747">
        <f t="shared" si="0"/>
        <v>0</v>
      </c>
      <c r="E28" s="747">
        <f t="shared" si="0"/>
        <v>0</v>
      </c>
      <c r="F28" s="747">
        <f t="shared" si="0"/>
        <v>0</v>
      </c>
      <c r="G28" s="747">
        <f t="shared" si="0"/>
        <v>0</v>
      </c>
      <c r="H28" s="748">
        <f t="shared" si="4"/>
        <v>1</v>
      </c>
      <c r="I28" s="746">
        <f t="shared" si="5"/>
        <v>0.2</v>
      </c>
      <c r="J28" s="747">
        <f t="shared" si="1"/>
        <v>0.3</v>
      </c>
      <c r="K28" s="747">
        <f t="shared" si="1"/>
        <v>0.25</v>
      </c>
      <c r="L28" s="747">
        <f t="shared" si="1"/>
        <v>0.05</v>
      </c>
      <c r="M28" s="747">
        <f t="shared" si="1"/>
        <v>0.2</v>
      </c>
      <c r="N28" s="748">
        <f t="shared" si="6"/>
        <v>1</v>
      </c>
      <c r="O28" s="749"/>
      <c r="R28" s="743">
        <f t="shared" si="7"/>
        <v>0.4</v>
      </c>
      <c r="S28" s="744">
        <f t="shared" si="8"/>
        <v>0.71500000000000008</v>
      </c>
    </row>
    <row r="29" spans="2:19">
      <c r="B29" s="745">
        <f t="shared" si="2"/>
        <v>2011</v>
      </c>
      <c r="C29" s="746">
        <f t="shared" si="3"/>
        <v>1</v>
      </c>
      <c r="D29" s="747">
        <f t="shared" si="0"/>
        <v>0</v>
      </c>
      <c r="E29" s="747">
        <f t="shared" si="0"/>
        <v>0</v>
      </c>
      <c r="F29" s="747">
        <f t="shared" si="0"/>
        <v>0</v>
      </c>
      <c r="G29" s="747">
        <f t="shared" si="0"/>
        <v>0</v>
      </c>
      <c r="H29" s="748">
        <f t="shared" si="4"/>
        <v>1</v>
      </c>
      <c r="I29" s="746">
        <f t="shared" si="5"/>
        <v>0.2</v>
      </c>
      <c r="J29" s="747">
        <f t="shared" si="1"/>
        <v>0.3</v>
      </c>
      <c r="K29" s="747">
        <f t="shared" si="1"/>
        <v>0.25</v>
      </c>
      <c r="L29" s="747">
        <f t="shared" si="1"/>
        <v>0.05</v>
      </c>
      <c r="M29" s="747">
        <f t="shared" si="1"/>
        <v>0.2</v>
      </c>
      <c r="N29" s="748">
        <f t="shared" si="6"/>
        <v>1</v>
      </c>
      <c r="O29" s="749"/>
      <c r="R29" s="743">
        <f t="shared" si="7"/>
        <v>0.4</v>
      </c>
      <c r="S29" s="744">
        <f t="shared" si="8"/>
        <v>0.71500000000000008</v>
      </c>
    </row>
    <row r="30" spans="2:19">
      <c r="B30" s="745">
        <f t="shared" si="2"/>
        <v>2012</v>
      </c>
      <c r="C30" s="746">
        <f t="shared" si="3"/>
        <v>1</v>
      </c>
      <c r="D30" s="747">
        <f t="shared" si="0"/>
        <v>0</v>
      </c>
      <c r="E30" s="747">
        <f t="shared" si="0"/>
        <v>0</v>
      </c>
      <c r="F30" s="747">
        <f t="shared" si="0"/>
        <v>0</v>
      </c>
      <c r="G30" s="747">
        <f t="shared" si="0"/>
        <v>0</v>
      </c>
      <c r="H30" s="748">
        <f t="shared" si="4"/>
        <v>1</v>
      </c>
      <c r="I30" s="746">
        <f t="shared" si="5"/>
        <v>0.2</v>
      </c>
      <c r="J30" s="747">
        <f t="shared" si="1"/>
        <v>0.3</v>
      </c>
      <c r="K30" s="747">
        <f t="shared" si="1"/>
        <v>0.25</v>
      </c>
      <c r="L30" s="747">
        <f t="shared" si="1"/>
        <v>0.05</v>
      </c>
      <c r="M30" s="747">
        <f t="shared" si="1"/>
        <v>0.2</v>
      </c>
      <c r="N30" s="748">
        <f t="shared" si="6"/>
        <v>1</v>
      </c>
      <c r="O30" s="749"/>
      <c r="R30" s="743">
        <f t="shared" si="7"/>
        <v>0.4</v>
      </c>
      <c r="S30" s="744">
        <f t="shared" si="8"/>
        <v>0.71500000000000008</v>
      </c>
    </row>
    <row r="31" spans="2:19">
      <c r="B31" s="745">
        <f t="shared" si="2"/>
        <v>2013</v>
      </c>
      <c r="C31" s="746">
        <f t="shared" si="3"/>
        <v>1</v>
      </c>
      <c r="D31" s="747">
        <f t="shared" si="0"/>
        <v>0</v>
      </c>
      <c r="E31" s="747">
        <f t="shared" si="0"/>
        <v>0</v>
      </c>
      <c r="F31" s="747">
        <f t="shared" si="0"/>
        <v>0</v>
      </c>
      <c r="G31" s="747">
        <f t="shared" si="0"/>
        <v>0</v>
      </c>
      <c r="H31" s="748">
        <f t="shared" si="4"/>
        <v>1</v>
      </c>
      <c r="I31" s="746">
        <f t="shared" si="5"/>
        <v>0.2</v>
      </c>
      <c r="J31" s="747">
        <f t="shared" si="1"/>
        <v>0.3</v>
      </c>
      <c r="K31" s="747">
        <f t="shared" si="1"/>
        <v>0.25</v>
      </c>
      <c r="L31" s="747">
        <f t="shared" si="1"/>
        <v>0.05</v>
      </c>
      <c r="M31" s="747">
        <f t="shared" si="1"/>
        <v>0.2</v>
      </c>
      <c r="N31" s="748">
        <f t="shared" si="6"/>
        <v>1</v>
      </c>
      <c r="O31" s="749"/>
      <c r="R31" s="743">
        <f t="shared" si="7"/>
        <v>0.4</v>
      </c>
      <c r="S31" s="744">
        <f t="shared" si="8"/>
        <v>0.71500000000000008</v>
      </c>
    </row>
    <row r="32" spans="2:19">
      <c r="B32" s="745">
        <f t="shared" si="2"/>
        <v>2014</v>
      </c>
      <c r="C32" s="746">
        <f t="shared" si="3"/>
        <v>1</v>
      </c>
      <c r="D32" s="747">
        <f t="shared" si="0"/>
        <v>0</v>
      </c>
      <c r="E32" s="747">
        <f t="shared" si="0"/>
        <v>0</v>
      </c>
      <c r="F32" s="747">
        <f t="shared" si="0"/>
        <v>0</v>
      </c>
      <c r="G32" s="747">
        <f t="shared" si="0"/>
        <v>0</v>
      </c>
      <c r="H32" s="748">
        <f t="shared" si="4"/>
        <v>1</v>
      </c>
      <c r="I32" s="746">
        <f t="shared" si="5"/>
        <v>0.2</v>
      </c>
      <c r="J32" s="747">
        <f t="shared" si="1"/>
        <v>0.3</v>
      </c>
      <c r="K32" s="747">
        <f t="shared" si="1"/>
        <v>0.25</v>
      </c>
      <c r="L32" s="747">
        <f t="shared" si="1"/>
        <v>0.05</v>
      </c>
      <c r="M32" s="747">
        <f t="shared" si="1"/>
        <v>0.2</v>
      </c>
      <c r="N32" s="748">
        <f t="shared" si="6"/>
        <v>1</v>
      </c>
      <c r="O32" s="749"/>
      <c r="R32" s="743">
        <f t="shared" si="7"/>
        <v>0.4</v>
      </c>
      <c r="S32" s="744">
        <f t="shared" si="8"/>
        <v>0.71500000000000008</v>
      </c>
    </row>
    <row r="33" spans="2:19">
      <c r="B33" s="745">
        <f t="shared" si="2"/>
        <v>2015</v>
      </c>
      <c r="C33" s="746">
        <f t="shared" si="3"/>
        <v>1</v>
      </c>
      <c r="D33" s="747">
        <f t="shared" si="0"/>
        <v>0</v>
      </c>
      <c r="E33" s="747">
        <f t="shared" si="0"/>
        <v>0</v>
      </c>
      <c r="F33" s="747">
        <f t="shared" si="0"/>
        <v>0</v>
      </c>
      <c r="G33" s="747">
        <f t="shared" si="0"/>
        <v>0</v>
      </c>
      <c r="H33" s="748">
        <f t="shared" si="4"/>
        <v>1</v>
      </c>
      <c r="I33" s="746">
        <f t="shared" si="5"/>
        <v>0.2</v>
      </c>
      <c r="J33" s="747">
        <f t="shared" si="1"/>
        <v>0.3</v>
      </c>
      <c r="K33" s="747">
        <f t="shared" si="1"/>
        <v>0.25</v>
      </c>
      <c r="L33" s="747">
        <f t="shared" si="1"/>
        <v>0.05</v>
      </c>
      <c r="M33" s="747">
        <f t="shared" si="1"/>
        <v>0.2</v>
      </c>
      <c r="N33" s="748">
        <f t="shared" si="6"/>
        <v>1</v>
      </c>
      <c r="O33" s="749"/>
      <c r="R33" s="743">
        <f t="shared" si="7"/>
        <v>0.4</v>
      </c>
      <c r="S33" s="744">
        <f t="shared" si="8"/>
        <v>0.71500000000000008</v>
      </c>
    </row>
    <row r="34" spans="2:19">
      <c r="B34" s="745">
        <f t="shared" si="2"/>
        <v>2016</v>
      </c>
      <c r="C34" s="746">
        <f t="shared" si="3"/>
        <v>1</v>
      </c>
      <c r="D34" s="747">
        <f t="shared" si="3"/>
        <v>0</v>
      </c>
      <c r="E34" s="747">
        <f t="shared" si="3"/>
        <v>0</v>
      </c>
      <c r="F34" s="747">
        <f t="shared" si="3"/>
        <v>0</v>
      </c>
      <c r="G34" s="747">
        <f t="shared" si="3"/>
        <v>0</v>
      </c>
      <c r="H34" s="748">
        <f t="shared" si="4"/>
        <v>1</v>
      </c>
      <c r="I34" s="746">
        <f t="shared" si="5"/>
        <v>0.2</v>
      </c>
      <c r="J34" s="747">
        <f t="shared" si="5"/>
        <v>0.3</v>
      </c>
      <c r="K34" s="747">
        <f t="shared" si="5"/>
        <v>0.25</v>
      </c>
      <c r="L34" s="747">
        <f t="shared" si="5"/>
        <v>0.05</v>
      </c>
      <c r="M34" s="747">
        <f t="shared" si="5"/>
        <v>0.2</v>
      </c>
      <c r="N34" s="748">
        <f t="shared" si="6"/>
        <v>1</v>
      </c>
      <c r="O34" s="749"/>
      <c r="R34" s="743">
        <f t="shared" si="7"/>
        <v>0.4</v>
      </c>
      <c r="S34" s="744">
        <f t="shared" si="8"/>
        <v>0.71500000000000008</v>
      </c>
    </row>
    <row r="35" spans="2:19">
      <c r="B35" s="745">
        <f t="shared" si="2"/>
        <v>2017</v>
      </c>
      <c r="C35" s="746">
        <f t="shared" si="3"/>
        <v>1</v>
      </c>
      <c r="D35" s="747">
        <f t="shared" si="3"/>
        <v>0</v>
      </c>
      <c r="E35" s="747">
        <f t="shared" si="3"/>
        <v>0</v>
      </c>
      <c r="F35" s="747">
        <f t="shared" si="3"/>
        <v>0</v>
      </c>
      <c r="G35" s="747">
        <f t="shared" si="3"/>
        <v>0</v>
      </c>
      <c r="H35" s="748">
        <f t="shared" si="4"/>
        <v>1</v>
      </c>
      <c r="I35" s="746">
        <f t="shared" si="5"/>
        <v>0.2</v>
      </c>
      <c r="J35" s="747">
        <f t="shared" si="5"/>
        <v>0.3</v>
      </c>
      <c r="K35" s="747">
        <f t="shared" si="5"/>
        <v>0.25</v>
      </c>
      <c r="L35" s="747">
        <f t="shared" si="5"/>
        <v>0.05</v>
      </c>
      <c r="M35" s="747">
        <f t="shared" si="5"/>
        <v>0.2</v>
      </c>
      <c r="N35" s="748">
        <f t="shared" si="6"/>
        <v>1</v>
      </c>
      <c r="O35" s="749"/>
      <c r="R35" s="743">
        <f t="shared" si="7"/>
        <v>0.4</v>
      </c>
      <c r="S35" s="744">
        <f t="shared" si="8"/>
        <v>0.71500000000000008</v>
      </c>
    </row>
    <row r="36" spans="2:19">
      <c r="B36" s="745">
        <f t="shared" si="2"/>
        <v>2018</v>
      </c>
      <c r="C36" s="746">
        <f t="shared" si="3"/>
        <v>1</v>
      </c>
      <c r="D36" s="747">
        <f t="shared" si="3"/>
        <v>0</v>
      </c>
      <c r="E36" s="747">
        <f t="shared" si="3"/>
        <v>0</v>
      </c>
      <c r="F36" s="747">
        <f t="shared" si="3"/>
        <v>0</v>
      </c>
      <c r="G36" s="747">
        <f t="shared" si="3"/>
        <v>0</v>
      </c>
      <c r="H36" s="748">
        <f t="shared" si="4"/>
        <v>1</v>
      </c>
      <c r="I36" s="746">
        <f t="shared" si="5"/>
        <v>0.2</v>
      </c>
      <c r="J36" s="747">
        <f t="shared" si="5"/>
        <v>0.3</v>
      </c>
      <c r="K36" s="747">
        <f t="shared" si="5"/>
        <v>0.25</v>
      </c>
      <c r="L36" s="747">
        <f t="shared" si="5"/>
        <v>0.05</v>
      </c>
      <c r="M36" s="747">
        <f t="shared" si="5"/>
        <v>0.2</v>
      </c>
      <c r="N36" s="748">
        <f t="shared" si="6"/>
        <v>1</v>
      </c>
      <c r="O36" s="749"/>
      <c r="R36" s="743">
        <f t="shared" si="7"/>
        <v>0.4</v>
      </c>
      <c r="S36" s="744">
        <f t="shared" si="8"/>
        <v>0.71500000000000008</v>
      </c>
    </row>
    <row r="37" spans="2:19">
      <c r="B37" s="745">
        <f t="shared" si="2"/>
        <v>2019</v>
      </c>
      <c r="C37" s="746">
        <f t="shared" si="3"/>
        <v>1</v>
      </c>
      <c r="D37" s="747">
        <f t="shared" si="3"/>
        <v>0</v>
      </c>
      <c r="E37" s="747">
        <f t="shared" si="3"/>
        <v>0</v>
      </c>
      <c r="F37" s="747">
        <f t="shared" si="3"/>
        <v>0</v>
      </c>
      <c r="G37" s="747">
        <f t="shared" si="3"/>
        <v>0</v>
      </c>
      <c r="H37" s="748">
        <f t="shared" si="4"/>
        <v>1</v>
      </c>
      <c r="I37" s="746">
        <f t="shared" si="5"/>
        <v>0.2</v>
      </c>
      <c r="J37" s="747">
        <f t="shared" si="5"/>
        <v>0.3</v>
      </c>
      <c r="K37" s="747">
        <f t="shared" si="5"/>
        <v>0.25</v>
      </c>
      <c r="L37" s="747">
        <f t="shared" si="5"/>
        <v>0.05</v>
      </c>
      <c r="M37" s="747">
        <f t="shared" si="5"/>
        <v>0.2</v>
      </c>
      <c r="N37" s="748">
        <f t="shared" si="6"/>
        <v>1</v>
      </c>
      <c r="O37" s="749"/>
      <c r="R37" s="743">
        <f t="shared" si="7"/>
        <v>0.4</v>
      </c>
      <c r="S37" s="744">
        <f t="shared" si="8"/>
        <v>0.71500000000000008</v>
      </c>
    </row>
    <row r="38" spans="2:19">
      <c r="B38" s="745">
        <f t="shared" si="2"/>
        <v>2020</v>
      </c>
      <c r="C38" s="746">
        <f t="shared" si="3"/>
        <v>1</v>
      </c>
      <c r="D38" s="747">
        <f t="shared" si="3"/>
        <v>0</v>
      </c>
      <c r="E38" s="747">
        <f t="shared" si="3"/>
        <v>0</v>
      </c>
      <c r="F38" s="747">
        <f t="shared" si="3"/>
        <v>0</v>
      </c>
      <c r="G38" s="747">
        <f t="shared" si="3"/>
        <v>0</v>
      </c>
      <c r="H38" s="748">
        <f t="shared" si="4"/>
        <v>1</v>
      </c>
      <c r="I38" s="746">
        <f t="shared" si="5"/>
        <v>0.2</v>
      </c>
      <c r="J38" s="747">
        <f t="shared" si="5"/>
        <v>0.3</v>
      </c>
      <c r="K38" s="747">
        <f t="shared" si="5"/>
        <v>0.25</v>
      </c>
      <c r="L38" s="747">
        <f t="shared" si="5"/>
        <v>0.05</v>
      </c>
      <c r="M38" s="747">
        <f t="shared" si="5"/>
        <v>0.2</v>
      </c>
      <c r="N38" s="748">
        <f t="shared" si="6"/>
        <v>1</v>
      </c>
      <c r="O38" s="749"/>
      <c r="R38" s="743">
        <f t="shared" si="7"/>
        <v>0.4</v>
      </c>
      <c r="S38" s="744">
        <f t="shared" si="8"/>
        <v>0.71500000000000008</v>
      </c>
    </row>
    <row r="39" spans="2:19">
      <c r="B39" s="745">
        <f t="shared" si="2"/>
        <v>2021</v>
      </c>
      <c r="C39" s="746">
        <f t="shared" si="3"/>
        <v>1</v>
      </c>
      <c r="D39" s="747">
        <f t="shared" si="3"/>
        <v>0</v>
      </c>
      <c r="E39" s="747">
        <f t="shared" si="3"/>
        <v>0</v>
      </c>
      <c r="F39" s="747">
        <f t="shared" si="3"/>
        <v>0</v>
      </c>
      <c r="G39" s="747">
        <f t="shared" si="3"/>
        <v>0</v>
      </c>
      <c r="H39" s="748">
        <f t="shared" si="4"/>
        <v>1</v>
      </c>
      <c r="I39" s="746">
        <f t="shared" si="5"/>
        <v>0.2</v>
      </c>
      <c r="J39" s="747">
        <f t="shared" si="5"/>
        <v>0.3</v>
      </c>
      <c r="K39" s="747">
        <f t="shared" si="5"/>
        <v>0.25</v>
      </c>
      <c r="L39" s="747">
        <f t="shared" si="5"/>
        <v>0.05</v>
      </c>
      <c r="M39" s="747">
        <f t="shared" si="5"/>
        <v>0.2</v>
      </c>
      <c r="N39" s="748">
        <f t="shared" si="6"/>
        <v>1</v>
      </c>
      <c r="O39" s="749"/>
      <c r="R39" s="743">
        <f t="shared" si="7"/>
        <v>0.4</v>
      </c>
      <c r="S39" s="744">
        <f t="shared" si="8"/>
        <v>0.71500000000000008</v>
      </c>
    </row>
    <row r="40" spans="2:19">
      <c r="B40" s="745">
        <f t="shared" si="2"/>
        <v>2022</v>
      </c>
      <c r="C40" s="746">
        <f t="shared" si="3"/>
        <v>1</v>
      </c>
      <c r="D40" s="747">
        <f t="shared" si="3"/>
        <v>0</v>
      </c>
      <c r="E40" s="747">
        <f t="shared" si="3"/>
        <v>0</v>
      </c>
      <c r="F40" s="747">
        <f t="shared" si="3"/>
        <v>0</v>
      </c>
      <c r="G40" s="747">
        <f t="shared" si="3"/>
        <v>0</v>
      </c>
      <c r="H40" s="748">
        <f t="shared" si="4"/>
        <v>1</v>
      </c>
      <c r="I40" s="746">
        <f t="shared" si="5"/>
        <v>0.2</v>
      </c>
      <c r="J40" s="747">
        <f t="shared" si="5"/>
        <v>0.3</v>
      </c>
      <c r="K40" s="747">
        <f t="shared" si="5"/>
        <v>0.25</v>
      </c>
      <c r="L40" s="747">
        <f t="shared" si="5"/>
        <v>0.05</v>
      </c>
      <c r="M40" s="747">
        <f t="shared" si="5"/>
        <v>0.2</v>
      </c>
      <c r="N40" s="748">
        <f t="shared" si="6"/>
        <v>1</v>
      </c>
      <c r="O40" s="749"/>
      <c r="R40" s="743">
        <f t="shared" si="7"/>
        <v>0.4</v>
      </c>
      <c r="S40" s="744">
        <f t="shared" si="8"/>
        <v>0.71500000000000008</v>
      </c>
    </row>
    <row r="41" spans="2:19">
      <c r="B41" s="745">
        <f t="shared" si="2"/>
        <v>2023</v>
      </c>
      <c r="C41" s="746">
        <f t="shared" si="3"/>
        <v>1</v>
      </c>
      <c r="D41" s="747">
        <f t="shared" si="3"/>
        <v>0</v>
      </c>
      <c r="E41" s="747">
        <f t="shared" si="3"/>
        <v>0</v>
      </c>
      <c r="F41" s="747">
        <f t="shared" si="3"/>
        <v>0</v>
      </c>
      <c r="G41" s="747">
        <f t="shared" si="3"/>
        <v>0</v>
      </c>
      <c r="H41" s="748">
        <f t="shared" si="4"/>
        <v>1</v>
      </c>
      <c r="I41" s="746">
        <f t="shared" si="5"/>
        <v>0.2</v>
      </c>
      <c r="J41" s="747">
        <f t="shared" si="5"/>
        <v>0.3</v>
      </c>
      <c r="K41" s="747">
        <f t="shared" si="5"/>
        <v>0.25</v>
      </c>
      <c r="L41" s="747">
        <f t="shared" si="5"/>
        <v>0.05</v>
      </c>
      <c r="M41" s="747">
        <f t="shared" si="5"/>
        <v>0.2</v>
      </c>
      <c r="N41" s="748">
        <f t="shared" si="6"/>
        <v>1</v>
      </c>
      <c r="O41" s="749"/>
      <c r="R41" s="743">
        <f t="shared" si="7"/>
        <v>0.4</v>
      </c>
      <c r="S41" s="744">
        <f t="shared" si="8"/>
        <v>0.71500000000000008</v>
      </c>
    </row>
    <row r="42" spans="2:19">
      <c r="B42" s="745">
        <f t="shared" si="2"/>
        <v>2024</v>
      </c>
      <c r="C42" s="746">
        <f t="shared" si="3"/>
        <v>1</v>
      </c>
      <c r="D42" s="747">
        <f t="shared" si="3"/>
        <v>0</v>
      </c>
      <c r="E42" s="747">
        <f t="shared" si="3"/>
        <v>0</v>
      </c>
      <c r="F42" s="747">
        <f t="shared" si="3"/>
        <v>0</v>
      </c>
      <c r="G42" s="747">
        <f t="shared" si="3"/>
        <v>0</v>
      </c>
      <c r="H42" s="748">
        <f t="shared" si="4"/>
        <v>1</v>
      </c>
      <c r="I42" s="746">
        <f t="shared" si="5"/>
        <v>0.2</v>
      </c>
      <c r="J42" s="747">
        <f t="shared" si="5"/>
        <v>0.3</v>
      </c>
      <c r="K42" s="747">
        <f t="shared" si="5"/>
        <v>0.25</v>
      </c>
      <c r="L42" s="747">
        <f t="shared" si="5"/>
        <v>0.05</v>
      </c>
      <c r="M42" s="747">
        <f t="shared" si="5"/>
        <v>0.2</v>
      </c>
      <c r="N42" s="748">
        <f t="shared" si="6"/>
        <v>1</v>
      </c>
      <c r="O42" s="749"/>
      <c r="R42" s="743">
        <f t="shared" si="7"/>
        <v>0.4</v>
      </c>
      <c r="S42" s="744">
        <f t="shared" si="8"/>
        <v>0.71500000000000008</v>
      </c>
    </row>
    <row r="43" spans="2:19">
      <c r="B43" s="745">
        <f t="shared" si="2"/>
        <v>2025</v>
      </c>
      <c r="C43" s="746">
        <f t="shared" si="3"/>
        <v>1</v>
      </c>
      <c r="D43" s="747">
        <f t="shared" si="3"/>
        <v>0</v>
      </c>
      <c r="E43" s="747">
        <f t="shared" si="3"/>
        <v>0</v>
      </c>
      <c r="F43" s="747">
        <f t="shared" si="3"/>
        <v>0</v>
      </c>
      <c r="G43" s="747">
        <f t="shared" si="3"/>
        <v>0</v>
      </c>
      <c r="H43" s="748">
        <f t="shared" si="4"/>
        <v>1</v>
      </c>
      <c r="I43" s="746">
        <f t="shared" si="5"/>
        <v>0.2</v>
      </c>
      <c r="J43" s="747">
        <f t="shared" si="5"/>
        <v>0.3</v>
      </c>
      <c r="K43" s="747">
        <f t="shared" si="5"/>
        <v>0.25</v>
      </c>
      <c r="L43" s="747">
        <f t="shared" si="5"/>
        <v>0.05</v>
      </c>
      <c r="M43" s="747">
        <f t="shared" si="5"/>
        <v>0.2</v>
      </c>
      <c r="N43" s="748">
        <f t="shared" si="6"/>
        <v>1</v>
      </c>
      <c r="O43" s="749"/>
      <c r="R43" s="743">
        <f t="shared" si="7"/>
        <v>0.4</v>
      </c>
      <c r="S43" s="744">
        <f t="shared" si="8"/>
        <v>0.71500000000000008</v>
      </c>
    </row>
    <row r="44" spans="2:19">
      <c r="B44" s="745">
        <f t="shared" si="2"/>
        <v>2026</v>
      </c>
      <c r="C44" s="746">
        <f t="shared" si="3"/>
        <v>1</v>
      </c>
      <c r="D44" s="747">
        <f t="shared" si="3"/>
        <v>0</v>
      </c>
      <c r="E44" s="747">
        <f t="shared" si="3"/>
        <v>0</v>
      </c>
      <c r="F44" s="747">
        <f t="shared" si="3"/>
        <v>0</v>
      </c>
      <c r="G44" s="747">
        <f t="shared" si="3"/>
        <v>0</v>
      </c>
      <c r="H44" s="748">
        <f t="shared" si="4"/>
        <v>1</v>
      </c>
      <c r="I44" s="746">
        <f t="shared" si="5"/>
        <v>0.2</v>
      </c>
      <c r="J44" s="747">
        <f t="shared" si="5"/>
        <v>0.3</v>
      </c>
      <c r="K44" s="747">
        <f t="shared" si="5"/>
        <v>0.25</v>
      </c>
      <c r="L44" s="747">
        <f t="shared" si="5"/>
        <v>0.05</v>
      </c>
      <c r="M44" s="747">
        <f t="shared" si="5"/>
        <v>0.2</v>
      </c>
      <c r="N44" s="748">
        <f t="shared" si="6"/>
        <v>1</v>
      </c>
      <c r="O44" s="749"/>
      <c r="R44" s="743">
        <f t="shared" si="7"/>
        <v>0.4</v>
      </c>
      <c r="S44" s="744">
        <f t="shared" si="8"/>
        <v>0.71500000000000008</v>
      </c>
    </row>
    <row r="45" spans="2:19">
      <c r="B45" s="745">
        <f t="shared" si="2"/>
        <v>2027</v>
      </c>
      <c r="C45" s="746">
        <f t="shared" si="3"/>
        <v>1</v>
      </c>
      <c r="D45" s="747">
        <f t="shared" si="3"/>
        <v>0</v>
      </c>
      <c r="E45" s="747">
        <f t="shared" si="3"/>
        <v>0</v>
      </c>
      <c r="F45" s="747">
        <f t="shared" si="3"/>
        <v>0</v>
      </c>
      <c r="G45" s="747">
        <f t="shared" si="3"/>
        <v>0</v>
      </c>
      <c r="H45" s="748">
        <f t="shared" si="4"/>
        <v>1</v>
      </c>
      <c r="I45" s="746">
        <f t="shared" si="5"/>
        <v>0.2</v>
      </c>
      <c r="J45" s="747">
        <f t="shared" si="5"/>
        <v>0.3</v>
      </c>
      <c r="K45" s="747">
        <f t="shared" si="5"/>
        <v>0.25</v>
      </c>
      <c r="L45" s="747">
        <f t="shared" si="5"/>
        <v>0.05</v>
      </c>
      <c r="M45" s="747">
        <f t="shared" si="5"/>
        <v>0.2</v>
      </c>
      <c r="N45" s="748">
        <f t="shared" si="6"/>
        <v>1</v>
      </c>
      <c r="O45" s="749"/>
      <c r="R45" s="743">
        <f t="shared" si="7"/>
        <v>0.4</v>
      </c>
      <c r="S45" s="744">
        <f t="shared" si="8"/>
        <v>0.71500000000000008</v>
      </c>
    </row>
    <row r="46" spans="2:19">
      <c r="B46" s="745">
        <f t="shared" si="2"/>
        <v>2028</v>
      </c>
      <c r="C46" s="746">
        <f t="shared" si="3"/>
        <v>1</v>
      </c>
      <c r="D46" s="747">
        <f t="shared" si="3"/>
        <v>0</v>
      </c>
      <c r="E46" s="747">
        <f t="shared" si="3"/>
        <v>0</v>
      </c>
      <c r="F46" s="747">
        <f t="shared" si="3"/>
        <v>0</v>
      </c>
      <c r="G46" s="747">
        <f t="shared" si="3"/>
        <v>0</v>
      </c>
      <c r="H46" s="748">
        <f t="shared" si="4"/>
        <v>1</v>
      </c>
      <c r="I46" s="746">
        <f t="shared" si="5"/>
        <v>0.2</v>
      </c>
      <c r="J46" s="747">
        <f t="shared" si="5"/>
        <v>0.3</v>
      </c>
      <c r="K46" s="747">
        <f t="shared" si="5"/>
        <v>0.25</v>
      </c>
      <c r="L46" s="747">
        <f t="shared" si="5"/>
        <v>0.05</v>
      </c>
      <c r="M46" s="747">
        <f t="shared" si="5"/>
        <v>0.2</v>
      </c>
      <c r="N46" s="748">
        <f t="shared" si="6"/>
        <v>1</v>
      </c>
      <c r="O46" s="749"/>
      <c r="R46" s="743">
        <f t="shared" si="7"/>
        <v>0.4</v>
      </c>
      <c r="S46" s="744">
        <f t="shared" si="8"/>
        <v>0.71500000000000008</v>
      </c>
    </row>
    <row r="47" spans="2:19">
      <c r="B47" s="745">
        <f t="shared" si="2"/>
        <v>2029</v>
      </c>
      <c r="C47" s="746">
        <f t="shared" si="3"/>
        <v>1</v>
      </c>
      <c r="D47" s="747">
        <f t="shared" si="3"/>
        <v>0</v>
      </c>
      <c r="E47" s="747">
        <f t="shared" si="3"/>
        <v>0</v>
      </c>
      <c r="F47" s="747">
        <f t="shared" si="3"/>
        <v>0</v>
      </c>
      <c r="G47" s="747">
        <f t="shared" si="3"/>
        <v>0</v>
      </c>
      <c r="H47" s="748">
        <f t="shared" si="4"/>
        <v>1</v>
      </c>
      <c r="I47" s="746">
        <f t="shared" si="5"/>
        <v>0.2</v>
      </c>
      <c r="J47" s="747">
        <f t="shared" si="5"/>
        <v>0.3</v>
      </c>
      <c r="K47" s="747">
        <f t="shared" si="5"/>
        <v>0.25</v>
      </c>
      <c r="L47" s="747">
        <f t="shared" si="5"/>
        <v>0.05</v>
      </c>
      <c r="M47" s="747">
        <f t="shared" si="5"/>
        <v>0.2</v>
      </c>
      <c r="N47" s="748">
        <f t="shared" si="6"/>
        <v>1</v>
      </c>
      <c r="O47" s="749"/>
      <c r="R47" s="743">
        <f t="shared" si="7"/>
        <v>0.4</v>
      </c>
      <c r="S47" s="744">
        <f t="shared" si="8"/>
        <v>0.71500000000000008</v>
      </c>
    </row>
    <row r="48" spans="2:19">
      <c r="B48" s="745">
        <f t="shared" si="2"/>
        <v>2030</v>
      </c>
      <c r="C48" s="746">
        <f t="shared" si="3"/>
        <v>1</v>
      </c>
      <c r="D48" s="747">
        <f t="shared" si="3"/>
        <v>0</v>
      </c>
      <c r="E48" s="747">
        <f t="shared" si="3"/>
        <v>0</v>
      </c>
      <c r="F48" s="747">
        <f t="shared" si="3"/>
        <v>0</v>
      </c>
      <c r="G48" s="747">
        <f t="shared" si="3"/>
        <v>0</v>
      </c>
      <c r="H48" s="748">
        <f t="shared" si="4"/>
        <v>1</v>
      </c>
      <c r="I48" s="746">
        <f t="shared" si="5"/>
        <v>0.2</v>
      </c>
      <c r="J48" s="747">
        <f t="shared" si="5"/>
        <v>0.3</v>
      </c>
      <c r="K48" s="747">
        <f t="shared" si="5"/>
        <v>0.25</v>
      </c>
      <c r="L48" s="747">
        <f t="shared" si="5"/>
        <v>0.05</v>
      </c>
      <c r="M48" s="747">
        <f t="shared" si="5"/>
        <v>0.2</v>
      </c>
      <c r="N48" s="748">
        <f t="shared" si="6"/>
        <v>1</v>
      </c>
      <c r="O48" s="749"/>
      <c r="R48" s="743">
        <f t="shared" si="7"/>
        <v>0.4</v>
      </c>
      <c r="S48" s="744">
        <f t="shared" si="8"/>
        <v>0.71500000000000008</v>
      </c>
    </row>
    <row r="49" spans="2:19">
      <c r="B49" s="745">
        <f t="shared" si="2"/>
        <v>2031</v>
      </c>
      <c r="C49" s="746">
        <f t="shared" si="3"/>
        <v>1</v>
      </c>
      <c r="D49" s="747">
        <f t="shared" si="3"/>
        <v>0</v>
      </c>
      <c r="E49" s="747">
        <f t="shared" si="3"/>
        <v>0</v>
      </c>
      <c r="F49" s="747">
        <f t="shared" si="3"/>
        <v>0</v>
      </c>
      <c r="G49" s="747">
        <f t="shared" si="3"/>
        <v>0</v>
      </c>
      <c r="H49" s="748">
        <f t="shared" si="4"/>
        <v>1</v>
      </c>
      <c r="I49" s="746">
        <f t="shared" si="5"/>
        <v>0.2</v>
      </c>
      <c r="J49" s="747">
        <f t="shared" si="5"/>
        <v>0.3</v>
      </c>
      <c r="K49" s="747">
        <f t="shared" si="5"/>
        <v>0.25</v>
      </c>
      <c r="L49" s="747">
        <f t="shared" si="5"/>
        <v>0.05</v>
      </c>
      <c r="M49" s="747">
        <f t="shared" si="5"/>
        <v>0.2</v>
      </c>
      <c r="N49" s="748">
        <f t="shared" si="6"/>
        <v>1</v>
      </c>
      <c r="O49" s="749"/>
      <c r="R49" s="743">
        <f t="shared" si="7"/>
        <v>0.4</v>
      </c>
      <c r="S49" s="744">
        <f t="shared" si="8"/>
        <v>0.71500000000000008</v>
      </c>
    </row>
    <row r="50" spans="2:19">
      <c r="B50" s="745">
        <f t="shared" si="2"/>
        <v>2032</v>
      </c>
      <c r="C50" s="746">
        <f t="shared" si="3"/>
        <v>1</v>
      </c>
      <c r="D50" s="747">
        <f t="shared" si="3"/>
        <v>0</v>
      </c>
      <c r="E50" s="747">
        <f t="shared" si="3"/>
        <v>0</v>
      </c>
      <c r="F50" s="747">
        <f t="shared" si="3"/>
        <v>0</v>
      </c>
      <c r="G50" s="747">
        <f t="shared" si="3"/>
        <v>0</v>
      </c>
      <c r="H50" s="748">
        <f t="shared" si="4"/>
        <v>1</v>
      </c>
      <c r="I50" s="746">
        <f t="shared" si="5"/>
        <v>0.2</v>
      </c>
      <c r="J50" s="747">
        <f t="shared" si="5"/>
        <v>0.3</v>
      </c>
      <c r="K50" s="747">
        <f t="shared" si="5"/>
        <v>0.25</v>
      </c>
      <c r="L50" s="747">
        <f t="shared" si="5"/>
        <v>0.05</v>
      </c>
      <c r="M50" s="747">
        <f t="shared" si="5"/>
        <v>0.2</v>
      </c>
      <c r="N50" s="748">
        <f t="shared" si="6"/>
        <v>1</v>
      </c>
      <c r="O50" s="749"/>
      <c r="R50" s="743">
        <f t="shared" si="7"/>
        <v>0.4</v>
      </c>
      <c r="S50" s="744">
        <f t="shared" si="8"/>
        <v>0.71500000000000008</v>
      </c>
    </row>
    <row r="51" spans="2:19">
      <c r="B51" s="745">
        <f t="shared" ref="B51:B82" si="9">B50+1</f>
        <v>2033</v>
      </c>
      <c r="C51" s="746">
        <f t="shared" ref="C51:G98" si="10">C$16</f>
        <v>1</v>
      </c>
      <c r="D51" s="747">
        <f t="shared" si="10"/>
        <v>0</v>
      </c>
      <c r="E51" s="747">
        <f t="shared" si="10"/>
        <v>0</v>
      </c>
      <c r="F51" s="747">
        <f t="shared" si="10"/>
        <v>0</v>
      </c>
      <c r="G51" s="747">
        <f t="shared" si="10"/>
        <v>0</v>
      </c>
      <c r="H51" s="748">
        <f t="shared" si="4"/>
        <v>1</v>
      </c>
      <c r="I51" s="746">
        <f t="shared" ref="I51:M98" si="11">I$16</f>
        <v>0.2</v>
      </c>
      <c r="J51" s="747">
        <f t="shared" si="11"/>
        <v>0.3</v>
      </c>
      <c r="K51" s="747">
        <f t="shared" si="11"/>
        <v>0.25</v>
      </c>
      <c r="L51" s="747">
        <f t="shared" si="11"/>
        <v>0.05</v>
      </c>
      <c r="M51" s="747">
        <f t="shared" si="11"/>
        <v>0.2</v>
      </c>
      <c r="N51" s="748">
        <f t="shared" si="6"/>
        <v>1</v>
      </c>
      <c r="O51" s="749"/>
      <c r="R51" s="743">
        <f t="shared" si="7"/>
        <v>0.4</v>
      </c>
      <c r="S51" s="744">
        <f t="shared" si="8"/>
        <v>0.71500000000000008</v>
      </c>
    </row>
    <row r="52" spans="2:19">
      <c r="B52" s="745">
        <f t="shared" si="9"/>
        <v>2034</v>
      </c>
      <c r="C52" s="746">
        <f t="shared" si="10"/>
        <v>1</v>
      </c>
      <c r="D52" s="747">
        <f t="shared" si="10"/>
        <v>0</v>
      </c>
      <c r="E52" s="747">
        <f t="shared" si="10"/>
        <v>0</v>
      </c>
      <c r="F52" s="747">
        <f t="shared" si="10"/>
        <v>0</v>
      </c>
      <c r="G52" s="747">
        <f t="shared" si="10"/>
        <v>0</v>
      </c>
      <c r="H52" s="748">
        <f t="shared" si="4"/>
        <v>1</v>
      </c>
      <c r="I52" s="746">
        <f t="shared" si="11"/>
        <v>0.2</v>
      </c>
      <c r="J52" s="747">
        <f t="shared" si="11"/>
        <v>0.3</v>
      </c>
      <c r="K52" s="747">
        <f t="shared" si="11"/>
        <v>0.25</v>
      </c>
      <c r="L52" s="747">
        <f t="shared" si="11"/>
        <v>0.05</v>
      </c>
      <c r="M52" s="747">
        <f t="shared" si="11"/>
        <v>0.2</v>
      </c>
      <c r="N52" s="748">
        <f t="shared" si="6"/>
        <v>1</v>
      </c>
      <c r="O52" s="749"/>
      <c r="R52" s="743">
        <f t="shared" si="7"/>
        <v>0.4</v>
      </c>
      <c r="S52" s="744">
        <f t="shared" si="8"/>
        <v>0.71500000000000008</v>
      </c>
    </row>
    <row r="53" spans="2:19">
      <c r="B53" s="745">
        <f t="shared" si="9"/>
        <v>2035</v>
      </c>
      <c r="C53" s="746">
        <f t="shared" si="10"/>
        <v>1</v>
      </c>
      <c r="D53" s="747">
        <f t="shared" si="10"/>
        <v>0</v>
      </c>
      <c r="E53" s="747">
        <f t="shared" si="10"/>
        <v>0</v>
      </c>
      <c r="F53" s="747">
        <f t="shared" si="10"/>
        <v>0</v>
      </c>
      <c r="G53" s="747">
        <f t="shared" si="10"/>
        <v>0</v>
      </c>
      <c r="H53" s="748">
        <f t="shared" si="4"/>
        <v>1</v>
      </c>
      <c r="I53" s="746">
        <f t="shared" si="11"/>
        <v>0.2</v>
      </c>
      <c r="J53" s="747">
        <f t="shared" si="11"/>
        <v>0.3</v>
      </c>
      <c r="K53" s="747">
        <f t="shared" si="11"/>
        <v>0.25</v>
      </c>
      <c r="L53" s="747">
        <f t="shared" si="11"/>
        <v>0.05</v>
      </c>
      <c r="M53" s="747">
        <f t="shared" si="11"/>
        <v>0.2</v>
      </c>
      <c r="N53" s="748">
        <f t="shared" si="6"/>
        <v>1</v>
      </c>
      <c r="O53" s="749"/>
      <c r="R53" s="743">
        <f t="shared" si="7"/>
        <v>0.4</v>
      </c>
      <c r="S53" s="744">
        <f t="shared" si="8"/>
        <v>0.71500000000000008</v>
      </c>
    </row>
    <row r="54" spans="2:19">
      <c r="B54" s="745">
        <f t="shared" si="9"/>
        <v>2036</v>
      </c>
      <c r="C54" s="746">
        <f t="shared" si="10"/>
        <v>1</v>
      </c>
      <c r="D54" s="747">
        <f t="shared" si="10"/>
        <v>0</v>
      </c>
      <c r="E54" s="747">
        <f t="shared" si="10"/>
        <v>0</v>
      </c>
      <c r="F54" s="747">
        <f t="shared" si="10"/>
        <v>0</v>
      </c>
      <c r="G54" s="747">
        <f t="shared" si="10"/>
        <v>0</v>
      </c>
      <c r="H54" s="748">
        <f t="shared" si="4"/>
        <v>1</v>
      </c>
      <c r="I54" s="746">
        <f t="shared" si="11"/>
        <v>0.2</v>
      </c>
      <c r="J54" s="747">
        <f t="shared" si="11"/>
        <v>0.3</v>
      </c>
      <c r="K54" s="747">
        <f t="shared" si="11"/>
        <v>0.25</v>
      </c>
      <c r="L54" s="747">
        <f t="shared" si="11"/>
        <v>0.05</v>
      </c>
      <c r="M54" s="747">
        <f t="shared" si="11"/>
        <v>0.2</v>
      </c>
      <c r="N54" s="748">
        <f t="shared" si="6"/>
        <v>1</v>
      </c>
      <c r="O54" s="749"/>
      <c r="R54" s="743">
        <f t="shared" si="7"/>
        <v>0.4</v>
      </c>
      <c r="S54" s="744">
        <f t="shared" si="8"/>
        <v>0.71500000000000008</v>
      </c>
    </row>
    <row r="55" spans="2:19">
      <c r="B55" s="745">
        <f t="shared" si="9"/>
        <v>2037</v>
      </c>
      <c r="C55" s="746">
        <f t="shared" si="10"/>
        <v>1</v>
      </c>
      <c r="D55" s="747">
        <f t="shared" si="10"/>
        <v>0</v>
      </c>
      <c r="E55" s="747">
        <f t="shared" si="10"/>
        <v>0</v>
      </c>
      <c r="F55" s="747">
        <f t="shared" si="10"/>
        <v>0</v>
      </c>
      <c r="G55" s="747">
        <f t="shared" si="10"/>
        <v>0</v>
      </c>
      <c r="H55" s="748">
        <f t="shared" si="4"/>
        <v>1</v>
      </c>
      <c r="I55" s="746">
        <f t="shared" si="11"/>
        <v>0.2</v>
      </c>
      <c r="J55" s="747">
        <f t="shared" si="11"/>
        <v>0.3</v>
      </c>
      <c r="K55" s="747">
        <f t="shared" si="11"/>
        <v>0.25</v>
      </c>
      <c r="L55" s="747">
        <f t="shared" si="11"/>
        <v>0.05</v>
      </c>
      <c r="M55" s="747">
        <f t="shared" si="11"/>
        <v>0.2</v>
      </c>
      <c r="N55" s="748">
        <f t="shared" si="6"/>
        <v>1</v>
      </c>
      <c r="O55" s="749"/>
      <c r="R55" s="743">
        <f t="shared" si="7"/>
        <v>0.4</v>
      </c>
      <c r="S55" s="744">
        <f t="shared" si="8"/>
        <v>0.71500000000000008</v>
      </c>
    </row>
    <row r="56" spans="2:19">
      <c r="B56" s="745">
        <f t="shared" si="9"/>
        <v>2038</v>
      </c>
      <c r="C56" s="746">
        <f t="shared" si="10"/>
        <v>1</v>
      </c>
      <c r="D56" s="747">
        <f t="shared" si="10"/>
        <v>0</v>
      </c>
      <c r="E56" s="747">
        <f t="shared" si="10"/>
        <v>0</v>
      </c>
      <c r="F56" s="747">
        <f t="shared" si="10"/>
        <v>0</v>
      </c>
      <c r="G56" s="747">
        <f t="shared" si="10"/>
        <v>0</v>
      </c>
      <c r="H56" s="748">
        <f t="shared" si="4"/>
        <v>1</v>
      </c>
      <c r="I56" s="746">
        <f t="shared" si="11"/>
        <v>0.2</v>
      </c>
      <c r="J56" s="747">
        <f t="shared" si="11"/>
        <v>0.3</v>
      </c>
      <c r="K56" s="747">
        <f t="shared" si="11"/>
        <v>0.25</v>
      </c>
      <c r="L56" s="747">
        <f t="shared" si="11"/>
        <v>0.05</v>
      </c>
      <c r="M56" s="747">
        <f t="shared" si="11"/>
        <v>0.2</v>
      </c>
      <c r="N56" s="748">
        <f t="shared" si="6"/>
        <v>1</v>
      </c>
      <c r="O56" s="749"/>
      <c r="R56" s="743">
        <f t="shared" si="7"/>
        <v>0.4</v>
      </c>
      <c r="S56" s="744">
        <f t="shared" si="8"/>
        <v>0.71500000000000008</v>
      </c>
    </row>
    <row r="57" spans="2:19">
      <c r="B57" s="745">
        <f t="shared" si="9"/>
        <v>2039</v>
      </c>
      <c r="C57" s="746">
        <f t="shared" si="10"/>
        <v>1</v>
      </c>
      <c r="D57" s="747">
        <f t="shared" si="10"/>
        <v>0</v>
      </c>
      <c r="E57" s="747">
        <f t="shared" si="10"/>
        <v>0</v>
      </c>
      <c r="F57" s="747">
        <f t="shared" si="10"/>
        <v>0</v>
      </c>
      <c r="G57" s="747">
        <f t="shared" si="10"/>
        <v>0</v>
      </c>
      <c r="H57" s="748">
        <f t="shared" si="4"/>
        <v>1</v>
      </c>
      <c r="I57" s="746">
        <f t="shared" si="11"/>
        <v>0.2</v>
      </c>
      <c r="J57" s="747">
        <f t="shared" si="11"/>
        <v>0.3</v>
      </c>
      <c r="K57" s="747">
        <f t="shared" si="11"/>
        <v>0.25</v>
      </c>
      <c r="L57" s="747">
        <f t="shared" si="11"/>
        <v>0.05</v>
      </c>
      <c r="M57" s="747">
        <f t="shared" si="11"/>
        <v>0.2</v>
      </c>
      <c r="N57" s="748">
        <f t="shared" si="6"/>
        <v>1</v>
      </c>
      <c r="O57" s="749"/>
      <c r="R57" s="743">
        <f t="shared" si="7"/>
        <v>0.4</v>
      </c>
      <c r="S57" s="744">
        <f t="shared" si="8"/>
        <v>0.71500000000000008</v>
      </c>
    </row>
    <row r="58" spans="2:19">
      <c r="B58" s="745">
        <f t="shared" si="9"/>
        <v>2040</v>
      </c>
      <c r="C58" s="746">
        <f t="shared" si="10"/>
        <v>1</v>
      </c>
      <c r="D58" s="747">
        <f t="shared" si="10"/>
        <v>0</v>
      </c>
      <c r="E58" s="747">
        <f t="shared" si="10"/>
        <v>0</v>
      </c>
      <c r="F58" s="747">
        <f t="shared" si="10"/>
        <v>0</v>
      </c>
      <c r="G58" s="747">
        <f t="shared" si="10"/>
        <v>0</v>
      </c>
      <c r="H58" s="748">
        <f t="shared" si="4"/>
        <v>1</v>
      </c>
      <c r="I58" s="746">
        <f t="shared" si="11"/>
        <v>0.2</v>
      </c>
      <c r="J58" s="747">
        <f t="shared" si="11"/>
        <v>0.3</v>
      </c>
      <c r="K58" s="747">
        <f t="shared" si="11"/>
        <v>0.25</v>
      </c>
      <c r="L58" s="747">
        <f t="shared" si="11"/>
        <v>0.05</v>
      </c>
      <c r="M58" s="747">
        <f t="shared" si="11"/>
        <v>0.2</v>
      </c>
      <c r="N58" s="748">
        <f t="shared" si="6"/>
        <v>1</v>
      </c>
      <c r="O58" s="749"/>
      <c r="R58" s="743">
        <f t="shared" si="7"/>
        <v>0.4</v>
      </c>
      <c r="S58" s="744">
        <f t="shared" si="8"/>
        <v>0.71500000000000008</v>
      </c>
    </row>
    <row r="59" spans="2:19">
      <c r="B59" s="745">
        <f t="shared" si="9"/>
        <v>2041</v>
      </c>
      <c r="C59" s="746">
        <f t="shared" si="10"/>
        <v>1</v>
      </c>
      <c r="D59" s="747">
        <f t="shared" si="10"/>
        <v>0</v>
      </c>
      <c r="E59" s="747">
        <f t="shared" si="10"/>
        <v>0</v>
      </c>
      <c r="F59" s="747">
        <f t="shared" si="10"/>
        <v>0</v>
      </c>
      <c r="G59" s="747">
        <f t="shared" si="10"/>
        <v>0</v>
      </c>
      <c r="H59" s="748">
        <f t="shared" si="4"/>
        <v>1</v>
      </c>
      <c r="I59" s="746">
        <f t="shared" si="11"/>
        <v>0.2</v>
      </c>
      <c r="J59" s="747">
        <f t="shared" si="11"/>
        <v>0.3</v>
      </c>
      <c r="K59" s="747">
        <f t="shared" si="11"/>
        <v>0.25</v>
      </c>
      <c r="L59" s="747">
        <f t="shared" si="11"/>
        <v>0.05</v>
      </c>
      <c r="M59" s="747">
        <f t="shared" si="11"/>
        <v>0.2</v>
      </c>
      <c r="N59" s="748">
        <f t="shared" si="6"/>
        <v>1</v>
      </c>
      <c r="O59" s="749"/>
      <c r="R59" s="743">
        <f t="shared" si="7"/>
        <v>0.4</v>
      </c>
      <c r="S59" s="744">
        <f t="shared" si="8"/>
        <v>0.71500000000000008</v>
      </c>
    </row>
    <row r="60" spans="2:19">
      <c r="B60" s="745">
        <f t="shared" si="9"/>
        <v>2042</v>
      </c>
      <c r="C60" s="746">
        <f t="shared" si="10"/>
        <v>1</v>
      </c>
      <c r="D60" s="747">
        <f t="shared" si="10"/>
        <v>0</v>
      </c>
      <c r="E60" s="747">
        <f t="shared" si="10"/>
        <v>0</v>
      </c>
      <c r="F60" s="747">
        <f t="shared" si="10"/>
        <v>0</v>
      </c>
      <c r="G60" s="747">
        <f t="shared" si="10"/>
        <v>0</v>
      </c>
      <c r="H60" s="748">
        <f t="shared" si="4"/>
        <v>1</v>
      </c>
      <c r="I60" s="746">
        <f t="shared" si="11"/>
        <v>0.2</v>
      </c>
      <c r="J60" s="747">
        <f t="shared" si="11"/>
        <v>0.3</v>
      </c>
      <c r="K60" s="747">
        <f t="shared" si="11"/>
        <v>0.25</v>
      </c>
      <c r="L60" s="747">
        <f t="shared" si="11"/>
        <v>0.05</v>
      </c>
      <c r="M60" s="747">
        <f t="shared" si="11"/>
        <v>0.2</v>
      </c>
      <c r="N60" s="748">
        <f t="shared" si="6"/>
        <v>1</v>
      </c>
      <c r="O60" s="749"/>
      <c r="R60" s="743">
        <f t="shared" si="7"/>
        <v>0.4</v>
      </c>
      <c r="S60" s="744">
        <f t="shared" si="8"/>
        <v>0.71500000000000008</v>
      </c>
    </row>
    <row r="61" spans="2:19">
      <c r="B61" s="745">
        <f t="shared" si="9"/>
        <v>2043</v>
      </c>
      <c r="C61" s="746">
        <f t="shared" si="10"/>
        <v>1</v>
      </c>
      <c r="D61" s="747">
        <f t="shared" si="10"/>
        <v>0</v>
      </c>
      <c r="E61" s="747">
        <f t="shared" si="10"/>
        <v>0</v>
      </c>
      <c r="F61" s="747">
        <f t="shared" si="10"/>
        <v>0</v>
      </c>
      <c r="G61" s="747">
        <f t="shared" si="10"/>
        <v>0</v>
      </c>
      <c r="H61" s="748">
        <f t="shared" si="4"/>
        <v>1</v>
      </c>
      <c r="I61" s="746">
        <f t="shared" si="11"/>
        <v>0.2</v>
      </c>
      <c r="J61" s="747">
        <f t="shared" si="11"/>
        <v>0.3</v>
      </c>
      <c r="K61" s="747">
        <f t="shared" si="11"/>
        <v>0.25</v>
      </c>
      <c r="L61" s="747">
        <f t="shared" si="11"/>
        <v>0.05</v>
      </c>
      <c r="M61" s="747">
        <f t="shared" si="11"/>
        <v>0.2</v>
      </c>
      <c r="N61" s="748">
        <f t="shared" si="6"/>
        <v>1</v>
      </c>
      <c r="O61" s="749"/>
      <c r="R61" s="743">
        <f t="shared" si="7"/>
        <v>0.4</v>
      </c>
      <c r="S61" s="744">
        <f t="shared" si="8"/>
        <v>0.71500000000000008</v>
      </c>
    </row>
    <row r="62" spans="2:19">
      <c r="B62" s="745">
        <f t="shared" si="9"/>
        <v>2044</v>
      </c>
      <c r="C62" s="746">
        <f t="shared" si="10"/>
        <v>1</v>
      </c>
      <c r="D62" s="747">
        <f t="shared" si="10"/>
        <v>0</v>
      </c>
      <c r="E62" s="747">
        <f t="shared" si="10"/>
        <v>0</v>
      </c>
      <c r="F62" s="747">
        <f t="shared" si="10"/>
        <v>0</v>
      </c>
      <c r="G62" s="747">
        <f t="shared" si="10"/>
        <v>0</v>
      </c>
      <c r="H62" s="748">
        <f t="shared" si="4"/>
        <v>1</v>
      </c>
      <c r="I62" s="746">
        <f t="shared" si="11"/>
        <v>0.2</v>
      </c>
      <c r="J62" s="747">
        <f t="shared" si="11"/>
        <v>0.3</v>
      </c>
      <c r="K62" s="747">
        <f t="shared" si="11"/>
        <v>0.25</v>
      </c>
      <c r="L62" s="747">
        <f t="shared" si="11"/>
        <v>0.05</v>
      </c>
      <c r="M62" s="747">
        <f t="shared" si="11"/>
        <v>0.2</v>
      </c>
      <c r="N62" s="748">
        <f t="shared" si="6"/>
        <v>1</v>
      </c>
      <c r="O62" s="749"/>
      <c r="R62" s="743">
        <f t="shared" si="7"/>
        <v>0.4</v>
      </c>
      <c r="S62" s="744">
        <f t="shared" si="8"/>
        <v>0.71500000000000008</v>
      </c>
    </row>
    <row r="63" spans="2:19">
      <c r="B63" s="745">
        <f t="shared" si="9"/>
        <v>2045</v>
      </c>
      <c r="C63" s="746">
        <f t="shared" si="10"/>
        <v>1</v>
      </c>
      <c r="D63" s="747">
        <f t="shared" si="10"/>
        <v>0</v>
      </c>
      <c r="E63" s="747">
        <f t="shared" si="10"/>
        <v>0</v>
      </c>
      <c r="F63" s="747">
        <f t="shared" si="10"/>
        <v>0</v>
      </c>
      <c r="G63" s="747">
        <f t="shared" si="10"/>
        <v>0</v>
      </c>
      <c r="H63" s="748">
        <f t="shared" si="4"/>
        <v>1</v>
      </c>
      <c r="I63" s="746">
        <f t="shared" si="11"/>
        <v>0.2</v>
      </c>
      <c r="J63" s="747">
        <f t="shared" si="11"/>
        <v>0.3</v>
      </c>
      <c r="K63" s="747">
        <f t="shared" si="11"/>
        <v>0.25</v>
      </c>
      <c r="L63" s="747">
        <f t="shared" si="11"/>
        <v>0.05</v>
      </c>
      <c r="M63" s="747">
        <f t="shared" si="11"/>
        <v>0.2</v>
      </c>
      <c r="N63" s="748">
        <f t="shared" si="6"/>
        <v>1</v>
      </c>
      <c r="O63" s="749"/>
      <c r="R63" s="743">
        <f t="shared" si="7"/>
        <v>0.4</v>
      </c>
      <c r="S63" s="744">
        <f t="shared" si="8"/>
        <v>0.71500000000000008</v>
      </c>
    </row>
    <row r="64" spans="2:19">
      <c r="B64" s="745">
        <f t="shared" si="9"/>
        <v>2046</v>
      </c>
      <c r="C64" s="746">
        <f t="shared" si="10"/>
        <v>1</v>
      </c>
      <c r="D64" s="747">
        <f t="shared" si="10"/>
        <v>0</v>
      </c>
      <c r="E64" s="747">
        <f t="shared" si="10"/>
        <v>0</v>
      </c>
      <c r="F64" s="747">
        <f t="shared" si="10"/>
        <v>0</v>
      </c>
      <c r="G64" s="747">
        <f t="shared" si="10"/>
        <v>0</v>
      </c>
      <c r="H64" s="748">
        <f t="shared" si="4"/>
        <v>1</v>
      </c>
      <c r="I64" s="746">
        <f t="shared" si="11"/>
        <v>0.2</v>
      </c>
      <c r="J64" s="747">
        <f t="shared" si="11"/>
        <v>0.3</v>
      </c>
      <c r="K64" s="747">
        <f t="shared" si="11"/>
        <v>0.25</v>
      </c>
      <c r="L64" s="747">
        <f t="shared" si="11"/>
        <v>0.05</v>
      </c>
      <c r="M64" s="747">
        <f t="shared" si="11"/>
        <v>0.2</v>
      </c>
      <c r="N64" s="748">
        <f t="shared" si="6"/>
        <v>1</v>
      </c>
      <c r="O64" s="749"/>
      <c r="R64" s="743">
        <f t="shared" si="7"/>
        <v>0.4</v>
      </c>
      <c r="S64" s="744">
        <f t="shared" si="8"/>
        <v>0.71500000000000008</v>
      </c>
    </row>
    <row r="65" spans="2:19">
      <c r="B65" s="745">
        <f t="shared" si="9"/>
        <v>2047</v>
      </c>
      <c r="C65" s="746">
        <f t="shared" si="10"/>
        <v>1</v>
      </c>
      <c r="D65" s="747">
        <f t="shared" si="10"/>
        <v>0</v>
      </c>
      <c r="E65" s="747">
        <f t="shared" si="10"/>
        <v>0</v>
      </c>
      <c r="F65" s="747">
        <f t="shared" si="10"/>
        <v>0</v>
      </c>
      <c r="G65" s="747">
        <f t="shared" si="10"/>
        <v>0</v>
      </c>
      <c r="H65" s="748">
        <f t="shared" si="4"/>
        <v>1</v>
      </c>
      <c r="I65" s="746">
        <f t="shared" si="11"/>
        <v>0.2</v>
      </c>
      <c r="J65" s="747">
        <f t="shared" si="11"/>
        <v>0.3</v>
      </c>
      <c r="K65" s="747">
        <f t="shared" si="11"/>
        <v>0.25</v>
      </c>
      <c r="L65" s="747">
        <f t="shared" si="11"/>
        <v>0.05</v>
      </c>
      <c r="M65" s="747">
        <f t="shared" si="11"/>
        <v>0.2</v>
      </c>
      <c r="N65" s="748">
        <f t="shared" si="6"/>
        <v>1</v>
      </c>
      <c r="O65" s="749"/>
      <c r="R65" s="743">
        <f t="shared" si="7"/>
        <v>0.4</v>
      </c>
      <c r="S65" s="744">
        <f t="shared" si="8"/>
        <v>0.71500000000000008</v>
      </c>
    </row>
    <row r="66" spans="2:19">
      <c r="B66" s="745">
        <f t="shared" si="9"/>
        <v>2048</v>
      </c>
      <c r="C66" s="746">
        <f t="shared" si="10"/>
        <v>1</v>
      </c>
      <c r="D66" s="747">
        <f t="shared" si="10"/>
        <v>0</v>
      </c>
      <c r="E66" s="747">
        <f t="shared" si="10"/>
        <v>0</v>
      </c>
      <c r="F66" s="747">
        <f t="shared" si="10"/>
        <v>0</v>
      </c>
      <c r="G66" s="747">
        <f t="shared" si="10"/>
        <v>0</v>
      </c>
      <c r="H66" s="748">
        <f t="shared" si="4"/>
        <v>1</v>
      </c>
      <c r="I66" s="746">
        <f t="shared" si="11"/>
        <v>0.2</v>
      </c>
      <c r="J66" s="747">
        <f t="shared" si="11"/>
        <v>0.3</v>
      </c>
      <c r="K66" s="747">
        <f t="shared" si="11"/>
        <v>0.25</v>
      </c>
      <c r="L66" s="747">
        <f t="shared" si="11"/>
        <v>0.05</v>
      </c>
      <c r="M66" s="747">
        <f t="shared" si="11"/>
        <v>0.2</v>
      </c>
      <c r="N66" s="748">
        <f t="shared" si="6"/>
        <v>1</v>
      </c>
      <c r="O66" s="749"/>
      <c r="R66" s="743">
        <f t="shared" si="7"/>
        <v>0.4</v>
      </c>
      <c r="S66" s="744">
        <f t="shared" si="8"/>
        <v>0.71500000000000008</v>
      </c>
    </row>
    <row r="67" spans="2:19">
      <c r="B67" s="745">
        <f t="shared" si="9"/>
        <v>2049</v>
      </c>
      <c r="C67" s="746">
        <f t="shared" si="10"/>
        <v>1</v>
      </c>
      <c r="D67" s="747">
        <f t="shared" si="10"/>
        <v>0</v>
      </c>
      <c r="E67" s="747">
        <f t="shared" si="10"/>
        <v>0</v>
      </c>
      <c r="F67" s="747">
        <f t="shared" si="10"/>
        <v>0</v>
      </c>
      <c r="G67" s="747">
        <f t="shared" si="10"/>
        <v>0</v>
      </c>
      <c r="H67" s="748">
        <f t="shared" si="4"/>
        <v>1</v>
      </c>
      <c r="I67" s="746">
        <f t="shared" si="11"/>
        <v>0.2</v>
      </c>
      <c r="J67" s="747">
        <f t="shared" si="11"/>
        <v>0.3</v>
      </c>
      <c r="K67" s="747">
        <f t="shared" si="11"/>
        <v>0.25</v>
      </c>
      <c r="L67" s="747">
        <f t="shared" si="11"/>
        <v>0.05</v>
      </c>
      <c r="M67" s="747">
        <f t="shared" si="11"/>
        <v>0.2</v>
      </c>
      <c r="N67" s="748">
        <f t="shared" si="6"/>
        <v>1</v>
      </c>
      <c r="O67" s="749"/>
      <c r="R67" s="743">
        <f t="shared" si="7"/>
        <v>0.4</v>
      </c>
      <c r="S67" s="744">
        <f t="shared" si="8"/>
        <v>0.71500000000000008</v>
      </c>
    </row>
    <row r="68" spans="2:19">
      <c r="B68" s="745">
        <f t="shared" si="9"/>
        <v>2050</v>
      </c>
      <c r="C68" s="746">
        <f t="shared" si="10"/>
        <v>1</v>
      </c>
      <c r="D68" s="747">
        <f t="shared" si="10"/>
        <v>0</v>
      </c>
      <c r="E68" s="747">
        <f t="shared" si="10"/>
        <v>0</v>
      </c>
      <c r="F68" s="747">
        <f t="shared" si="10"/>
        <v>0</v>
      </c>
      <c r="G68" s="747">
        <f t="shared" si="10"/>
        <v>0</v>
      </c>
      <c r="H68" s="748">
        <f t="shared" si="4"/>
        <v>1</v>
      </c>
      <c r="I68" s="746">
        <f t="shared" si="11"/>
        <v>0.2</v>
      </c>
      <c r="J68" s="747">
        <f t="shared" si="11"/>
        <v>0.3</v>
      </c>
      <c r="K68" s="747">
        <f t="shared" si="11"/>
        <v>0.25</v>
      </c>
      <c r="L68" s="747">
        <f t="shared" si="11"/>
        <v>0.05</v>
      </c>
      <c r="M68" s="747">
        <f t="shared" si="11"/>
        <v>0.2</v>
      </c>
      <c r="N68" s="748">
        <f t="shared" si="6"/>
        <v>1</v>
      </c>
      <c r="O68" s="749"/>
      <c r="R68" s="743">
        <f t="shared" si="7"/>
        <v>0.4</v>
      </c>
      <c r="S68" s="744">
        <f t="shared" si="8"/>
        <v>0.71500000000000008</v>
      </c>
    </row>
    <row r="69" spans="2:19">
      <c r="B69" s="745">
        <f t="shared" si="9"/>
        <v>2051</v>
      </c>
      <c r="C69" s="746">
        <f t="shared" si="10"/>
        <v>1</v>
      </c>
      <c r="D69" s="747">
        <f t="shared" si="10"/>
        <v>0</v>
      </c>
      <c r="E69" s="747">
        <f t="shared" si="10"/>
        <v>0</v>
      </c>
      <c r="F69" s="747">
        <f t="shared" si="10"/>
        <v>0</v>
      </c>
      <c r="G69" s="747">
        <f t="shared" si="10"/>
        <v>0</v>
      </c>
      <c r="H69" s="748">
        <f t="shared" si="4"/>
        <v>1</v>
      </c>
      <c r="I69" s="746">
        <f t="shared" si="11"/>
        <v>0.2</v>
      </c>
      <c r="J69" s="747">
        <f t="shared" si="11"/>
        <v>0.3</v>
      </c>
      <c r="K69" s="747">
        <f t="shared" si="11"/>
        <v>0.25</v>
      </c>
      <c r="L69" s="747">
        <f t="shared" si="11"/>
        <v>0.05</v>
      </c>
      <c r="M69" s="747">
        <f t="shared" si="11"/>
        <v>0.2</v>
      </c>
      <c r="N69" s="748">
        <f t="shared" si="6"/>
        <v>1</v>
      </c>
      <c r="O69" s="749"/>
      <c r="R69" s="743">
        <f t="shared" si="7"/>
        <v>0.4</v>
      </c>
      <c r="S69" s="744">
        <f t="shared" si="8"/>
        <v>0.71500000000000008</v>
      </c>
    </row>
    <row r="70" spans="2:19">
      <c r="B70" s="745">
        <f t="shared" si="9"/>
        <v>2052</v>
      </c>
      <c r="C70" s="746">
        <f t="shared" si="10"/>
        <v>1</v>
      </c>
      <c r="D70" s="747">
        <f t="shared" si="10"/>
        <v>0</v>
      </c>
      <c r="E70" s="747">
        <f t="shared" si="10"/>
        <v>0</v>
      </c>
      <c r="F70" s="747">
        <f t="shared" si="10"/>
        <v>0</v>
      </c>
      <c r="G70" s="747">
        <f t="shared" si="10"/>
        <v>0</v>
      </c>
      <c r="H70" s="748">
        <f t="shared" si="4"/>
        <v>1</v>
      </c>
      <c r="I70" s="746">
        <f t="shared" si="11"/>
        <v>0.2</v>
      </c>
      <c r="J70" s="747">
        <f t="shared" si="11"/>
        <v>0.3</v>
      </c>
      <c r="K70" s="747">
        <f t="shared" si="11"/>
        <v>0.25</v>
      </c>
      <c r="L70" s="747">
        <f t="shared" si="11"/>
        <v>0.05</v>
      </c>
      <c r="M70" s="747">
        <f t="shared" si="11"/>
        <v>0.2</v>
      </c>
      <c r="N70" s="748">
        <f t="shared" si="6"/>
        <v>1</v>
      </c>
      <c r="O70" s="749"/>
      <c r="R70" s="743">
        <f t="shared" si="7"/>
        <v>0.4</v>
      </c>
      <c r="S70" s="744">
        <f t="shared" si="8"/>
        <v>0.71500000000000008</v>
      </c>
    </row>
    <row r="71" spans="2:19">
      <c r="B71" s="745">
        <f t="shared" si="9"/>
        <v>2053</v>
      </c>
      <c r="C71" s="746">
        <f t="shared" si="10"/>
        <v>1</v>
      </c>
      <c r="D71" s="747">
        <f t="shared" si="10"/>
        <v>0</v>
      </c>
      <c r="E71" s="747">
        <f t="shared" si="10"/>
        <v>0</v>
      </c>
      <c r="F71" s="747">
        <f t="shared" si="10"/>
        <v>0</v>
      </c>
      <c r="G71" s="747">
        <f t="shared" si="10"/>
        <v>0</v>
      </c>
      <c r="H71" s="748">
        <f t="shared" si="4"/>
        <v>1</v>
      </c>
      <c r="I71" s="746">
        <f t="shared" si="11"/>
        <v>0.2</v>
      </c>
      <c r="J71" s="747">
        <f t="shared" si="11"/>
        <v>0.3</v>
      </c>
      <c r="K71" s="747">
        <f t="shared" si="11"/>
        <v>0.25</v>
      </c>
      <c r="L71" s="747">
        <f t="shared" si="11"/>
        <v>0.05</v>
      </c>
      <c r="M71" s="747">
        <f t="shared" si="11"/>
        <v>0.2</v>
      </c>
      <c r="N71" s="748">
        <f t="shared" si="6"/>
        <v>1</v>
      </c>
      <c r="O71" s="749"/>
      <c r="R71" s="743">
        <f t="shared" si="7"/>
        <v>0.4</v>
      </c>
      <c r="S71" s="744">
        <f t="shared" si="8"/>
        <v>0.71500000000000008</v>
      </c>
    </row>
    <row r="72" spans="2:19">
      <c r="B72" s="745">
        <f t="shared" si="9"/>
        <v>2054</v>
      </c>
      <c r="C72" s="746">
        <f t="shared" si="10"/>
        <v>1</v>
      </c>
      <c r="D72" s="747">
        <f t="shared" si="10"/>
        <v>0</v>
      </c>
      <c r="E72" s="747">
        <f t="shared" si="10"/>
        <v>0</v>
      </c>
      <c r="F72" s="747">
        <f t="shared" si="10"/>
        <v>0</v>
      </c>
      <c r="G72" s="747">
        <f t="shared" si="10"/>
        <v>0</v>
      </c>
      <c r="H72" s="748">
        <f t="shared" si="4"/>
        <v>1</v>
      </c>
      <c r="I72" s="746">
        <f t="shared" si="11"/>
        <v>0.2</v>
      </c>
      <c r="J72" s="747">
        <f t="shared" si="11"/>
        <v>0.3</v>
      </c>
      <c r="K72" s="747">
        <f t="shared" si="11"/>
        <v>0.25</v>
      </c>
      <c r="L72" s="747">
        <f t="shared" si="11"/>
        <v>0.05</v>
      </c>
      <c r="M72" s="747">
        <f t="shared" si="11"/>
        <v>0.2</v>
      </c>
      <c r="N72" s="748">
        <f t="shared" si="6"/>
        <v>1</v>
      </c>
      <c r="O72" s="749"/>
      <c r="R72" s="743">
        <f t="shared" si="7"/>
        <v>0.4</v>
      </c>
      <c r="S72" s="744">
        <f t="shared" si="8"/>
        <v>0.71500000000000008</v>
      </c>
    </row>
    <row r="73" spans="2:19">
      <c r="B73" s="745">
        <f t="shared" si="9"/>
        <v>2055</v>
      </c>
      <c r="C73" s="746">
        <f t="shared" si="10"/>
        <v>1</v>
      </c>
      <c r="D73" s="747">
        <f t="shared" si="10"/>
        <v>0</v>
      </c>
      <c r="E73" s="747">
        <f t="shared" si="10"/>
        <v>0</v>
      </c>
      <c r="F73" s="747">
        <f t="shared" si="10"/>
        <v>0</v>
      </c>
      <c r="G73" s="747">
        <f t="shared" si="10"/>
        <v>0</v>
      </c>
      <c r="H73" s="748">
        <f t="shared" si="4"/>
        <v>1</v>
      </c>
      <c r="I73" s="746">
        <f t="shared" si="11"/>
        <v>0.2</v>
      </c>
      <c r="J73" s="747">
        <f t="shared" si="11"/>
        <v>0.3</v>
      </c>
      <c r="K73" s="747">
        <f t="shared" si="11"/>
        <v>0.25</v>
      </c>
      <c r="L73" s="747">
        <f t="shared" si="11"/>
        <v>0.05</v>
      </c>
      <c r="M73" s="747">
        <f t="shared" si="11"/>
        <v>0.2</v>
      </c>
      <c r="N73" s="748">
        <f t="shared" si="6"/>
        <v>1</v>
      </c>
      <c r="O73" s="749"/>
      <c r="R73" s="743">
        <f t="shared" si="7"/>
        <v>0.4</v>
      </c>
      <c r="S73" s="744">
        <f t="shared" si="8"/>
        <v>0.71500000000000008</v>
      </c>
    </row>
    <row r="74" spans="2:19">
      <c r="B74" s="745">
        <f t="shared" si="9"/>
        <v>2056</v>
      </c>
      <c r="C74" s="746">
        <f t="shared" si="10"/>
        <v>1</v>
      </c>
      <c r="D74" s="747">
        <f t="shared" si="10"/>
        <v>0</v>
      </c>
      <c r="E74" s="747">
        <f t="shared" si="10"/>
        <v>0</v>
      </c>
      <c r="F74" s="747">
        <f t="shared" si="10"/>
        <v>0</v>
      </c>
      <c r="G74" s="747">
        <f t="shared" si="10"/>
        <v>0</v>
      </c>
      <c r="H74" s="748">
        <f t="shared" si="4"/>
        <v>1</v>
      </c>
      <c r="I74" s="746">
        <f t="shared" si="11"/>
        <v>0.2</v>
      </c>
      <c r="J74" s="747">
        <f t="shared" si="11"/>
        <v>0.3</v>
      </c>
      <c r="K74" s="747">
        <f t="shared" si="11"/>
        <v>0.25</v>
      </c>
      <c r="L74" s="747">
        <f t="shared" si="11"/>
        <v>0.05</v>
      </c>
      <c r="M74" s="747">
        <f t="shared" si="11"/>
        <v>0.2</v>
      </c>
      <c r="N74" s="748">
        <f t="shared" si="6"/>
        <v>1</v>
      </c>
      <c r="O74" s="749"/>
      <c r="R74" s="743">
        <f t="shared" si="7"/>
        <v>0.4</v>
      </c>
      <c r="S74" s="744">
        <f t="shared" si="8"/>
        <v>0.71500000000000008</v>
      </c>
    </row>
    <row r="75" spans="2:19">
      <c r="B75" s="745">
        <f t="shared" si="9"/>
        <v>2057</v>
      </c>
      <c r="C75" s="746">
        <f t="shared" si="10"/>
        <v>1</v>
      </c>
      <c r="D75" s="747">
        <f t="shared" si="10"/>
        <v>0</v>
      </c>
      <c r="E75" s="747">
        <f t="shared" si="10"/>
        <v>0</v>
      </c>
      <c r="F75" s="747">
        <f t="shared" si="10"/>
        <v>0</v>
      </c>
      <c r="G75" s="747">
        <f t="shared" si="10"/>
        <v>0</v>
      </c>
      <c r="H75" s="748">
        <f t="shared" si="4"/>
        <v>1</v>
      </c>
      <c r="I75" s="746">
        <f t="shared" si="11"/>
        <v>0.2</v>
      </c>
      <c r="J75" s="747">
        <f t="shared" si="11"/>
        <v>0.3</v>
      </c>
      <c r="K75" s="747">
        <f t="shared" si="11"/>
        <v>0.25</v>
      </c>
      <c r="L75" s="747">
        <f t="shared" si="11"/>
        <v>0.05</v>
      </c>
      <c r="M75" s="747">
        <f t="shared" si="11"/>
        <v>0.2</v>
      </c>
      <c r="N75" s="748">
        <f t="shared" si="6"/>
        <v>1</v>
      </c>
      <c r="O75" s="749"/>
      <c r="R75" s="743">
        <f t="shared" si="7"/>
        <v>0.4</v>
      </c>
      <c r="S75" s="744">
        <f t="shared" si="8"/>
        <v>0.71500000000000008</v>
      </c>
    </row>
    <row r="76" spans="2:19">
      <c r="B76" s="745">
        <f t="shared" si="9"/>
        <v>2058</v>
      </c>
      <c r="C76" s="746">
        <f t="shared" si="10"/>
        <v>1</v>
      </c>
      <c r="D76" s="747">
        <f t="shared" si="10"/>
        <v>0</v>
      </c>
      <c r="E76" s="747">
        <f t="shared" si="10"/>
        <v>0</v>
      </c>
      <c r="F76" s="747">
        <f t="shared" si="10"/>
        <v>0</v>
      </c>
      <c r="G76" s="747">
        <f t="shared" si="10"/>
        <v>0</v>
      </c>
      <c r="H76" s="748">
        <f t="shared" si="4"/>
        <v>1</v>
      </c>
      <c r="I76" s="746">
        <f t="shared" si="11"/>
        <v>0.2</v>
      </c>
      <c r="J76" s="747">
        <f t="shared" si="11"/>
        <v>0.3</v>
      </c>
      <c r="K76" s="747">
        <f t="shared" si="11"/>
        <v>0.25</v>
      </c>
      <c r="L76" s="747">
        <f t="shared" si="11"/>
        <v>0.05</v>
      </c>
      <c r="M76" s="747">
        <f t="shared" si="11"/>
        <v>0.2</v>
      </c>
      <c r="N76" s="748">
        <f t="shared" si="6"/>
        <v>1</v>
      </c>
      <c r="O76" s="749"/>
      <c r="R76" s="743">
        <f t="shared" si="7"/>
        <v>0.4</v>
      </c>
      <c r="S76" s="744">
        <f t="shared" si="8"/>
        <v>0.71500000000000008</v>
      </c>
    </row>
    <row r="77" spans="2:19">
      <c r="B77" s="745">
        <f t="shared" si="9"/>
        <v>2059</v>
      </c>
      <c r="C77" s="746">
        <f t="shared" si="10"/>
        <v>1</v>
      </c>
      <c r="D77" s="747">
        <f t="shared" si="10"/>
        <v>0</v>
      </c>
      <c r="E77" s="747">
        <f t="shared" si="10"/>
        <v>0</v>
      </c>
      <c r="F77" s="747">
        <f t="shared" si="10"/>
        <v>0</v>
      </c>
      <c r="G77" s="747">
        <f t="shared" si="10"/>
        <v>0</v>
      </c>
      <c r="H77" s="748">
        <f t="shared" si="4"/>
        <v>1</v>
      </c>
      <c r="I77" s="746">
        <f t="shared" si="11"/>
        <v>0.2</v>
      </c>
      <c r="J77" s="747">
        <f t="shared" si="11"/>
        <v>0.3</v>
      </c>
      <c r="K77" s="747">
        <f t="shared" si="11"/>
        <v>0.25</v>
      </c>
      <c r="L77" s="747">
        <f t="shared" si="11"/>
        <v>0.05</v>
      </c>
      <c r="M77" s="747">
        <f t="shared" si="11"/>
        <v>0.2</v>
      </c>
      <c r="N77" s="748">
        <f t="shared" si="6"/>
        <v>1</v>
      </c>
      <c r="O77" s="749"/>
      <c r="R77" s="743">
        <f t="shared" si="7"/>
        <v>0.4</v>
      </c>
      <c r="S77" s="744">
        <f t="shared" si="8"/>
        <v>0.71500000000000008</v>
      </c>
    </row>
    <row r="78" spans="2:19">
      <c r="B78" s="745">
        <f t="shared" si="9"/>
        <v>2060</v>
      </c>
      <c r="C78" s="746">
        <f t="shared" si="10"/>
        <v>1</v>
      </c>
      <c r="D78" s="747">
        <f t="shared" si="10"/>
        <v>0</v>
      </c>
      <c r="E78" s="747">
        <f t="shared" si="10"/>
        <v>0</v>
      </c>
      <c r="F78" s="747">
        <f t="shared" si="10"/>
        <v>0</v>
      </c>
      <c r="G78" s="747">
        <f t="shared" si="10"/>
        <v>0</v>
      </c>
      <c r="H78" s="748">
        <f t="shared" si="4"/>
        <v>1</v>
      </c>
      <c r="I78" s="746">
        <f t="shared" si="11"/>
        <v>0.2</v>
      </c>
      <c r="J78" s="747">
        <f t="shared" si="11"/>
        <v>0.3</v>
      </c>
      <c r="K78" s="747">
        <f t="shared" si="11"/>
        <v>0.25</v>
      </c>
      <c r="L78" s="747">
        <f t="shared" si="11"/>
        <v>0.05</v>
      </c>
      <c r="M78" s="747">
        <f t="shared" si="11"/>
        <v>0.2</v>
      </c>
      <c r="N78" s="748">
        <f t="shared" si="6"/>
        <v>1</v>
      </c>
      <c r="O78" s="749"/>
      <c r="R78" s="743">
        <f t="shared" si="7"/>
        <v>0.4</v>
      </c>
      <c r="S78" s="744">
        <f t="shared" si="8"/>
        <v>0.71500000000000008</v>
      </c>
    </row>
    <row r="79" spans="2:19">
      <c r="B79" s="745">
        <f t="shared" si="9"/>
        <v>2061</v>
      </c>
      <c r="C79" s="746">
        <f t="shared" si="10"/>
        <v>1</v>
      </c>
      <c r="D79" s="747">
        <f t="shared" si="10"/>
        <v>0</v>
      </c>
      <c r="E79" s="747">
        <f t="shared" si="10"/>
        <v>0</v>
      </c>
      <c r="F79" s="747">
        <f t="shared" si="10"/>
        <v>0</v>
      </c>
      <c r="G79" s="747">
        <f t="shared" si="10"/>
        <v>0</v>
      </c>
      <c r="H79" s="748">
        <f t="shared" si="4"/>
        <v>1</v>
      </c>
      <c r="I79" s="746">
        <f t="shared" si="11"/>
        <v>0.2</v>
      </c>
      <c r="J79" s="747">
        <f t="shared" si="11"/>
        <v>0.3</v>
      </c>
      <c r="K79" s="747">
        <f t="shared" si="11"/>
        <v>0.25</v>
      </c>
      <c r="L79" s="747">
        <f t="shared" si="11"/>
        <v>0.05</v>
      </c>
      <c r="M79" s="747">
        <f t="shared" si="11"/>
        <v>0.2</v>
      </c>
      <c r="N79" s="748">
        <f t="shared" si="6"/>
        <v>1</v>
      </c>
      <c r="O79" s="749"/>
      <c r="R79" s="743">
        <f t="shared" si="7"/>
        <v>0.4</v>
      </c>
      <c r="S79" s="744">
        <f t="shared" si="8"/>
        <v>0.71500000000000008</v>
      </c>
    </row>
    <row r="80" spans="2:19">
      <c r="B80" s="745">
        <f t="shared" si="9"/>
        <v>2062</v>
      </c>
      <c r="C80" s="746">
        <f t="shared" si="10"/>
        <v>1</v>
      </c>
      <c r="D80" s="747">
        <f t="shared" si="10"/>
        <v>0</v>
      </c>
      <c r="E80" s="747">
        <f t="shared" si="10"/>
        <v>0</v>
      </c>
      <c r="F80" s="747">
        <f t="shared" si="10"/>
        <v>0</v>
      </c>
      <c r="G80" s="747">
        <f t="shared" si="10"/>
        <v>0</v>
      </c>
      <c r="H80" s="748">
        <f t="shared" si="4"/>
        <v>1</v>
      </c>
      <c r="I80" s="746">
        <f t="shared" si="11"/>
        <v>0.2</v>
      </c>
      <c r="J80" s="747">
        <f t="shared" si="11"/>
        <v>0.3</v>
      </c>
      <c r="K80" s="747">
        <f t="shared" si="11"/>
        <v>0.25</v>
      </c>
      <c r="L80" s="747">
        <f t="shared" si="11"/>
        <v>0.05</v>
      </c>
      <c r="M80" s="747">
        <f t="shared" si="11"/>
        <v>0.2</v>
      </c>
      <c r="N80" s="748">
        <f t="shared" si="6"/>
        <v>1</v>
      </c>
      <c r="O80" s="749"/>
      <c r="R80" s="743">
        <f t="shared" si="7"/>
        <v>0.4</v>
      </c>
      <c r="S80" s="744">
        <f t="shared" si="8"/>
        <v>0.71500000000000008</v>
      </c>
    </row>
    <row r="81" spans="2:19">
      <c r="B81" s="745">
        <f t="shared" si="9"/>
        <v>2063</v>
      </c>
      <c r="C81" s="746">
        <f t="shared" si="10"/>
        <v>1</v>
      </c>
      <c r="D81" s="747">
        <f t="shared" si="10"/>
        <v>0</v>
      </c>
      <c r="E81" s="747">
        <f t="shared" si="10"/>
        <v>0</v>
      </c>
      <c r="F81" s="747">
        <f t="shared" si="10"/>
        <v>0</v>
      </c>
      <c r="G81" s="747">
        <f t="shared" si="10"/>
        <v>0</v>
      </c>
      <c r="H81" s="748">
        <f t="shared" si="4"/>
        <v>1</v>
      </c>
      <c r="I81" s="746">
        <f t="shared" si="11"/>
        <v>0.2</v>
      </c>
      <c r="J81" s="747">
        <f t="shared" si="11"/>
        <v>0.3</v>
      </c>
      <c r="K81" s="747">
        <f t="shared" si="11"/>
        <v>0.25</v>
      </c>
      <c r="L81" s="747">
        <f t="shared" si="11"/>
        <v>0.05</v>
      </c>
      <c r="M81" s="747">
        <f t="shared" si="11"/>
        <v>0.2</v>
      </c>
      <c r="N81" s="748">
        <f t="shared" si="6"/>
        <v>1</v>
      </c>
      <c r="O81" s="749"/>
      <c r="R81" s="743">
        <f t="shared" si="7"/>
        <v>0.4</v>
      </c>
      <c r="S81" s="744">
        <f t="shared" si="8"/>
        <v>0.71500000000000008</v>
      </c>
    </row>
    <row r="82" spans="2:19">
      <c r="B82" s="745">
        <f t="shared" si="9"/>
        <v>2064</v>
      </c>
      <c r="C82" s="746">
        <f t="shared" si="10"/>
        <v>1</v>
      </c>
      <c r="D82" s="747">
        <f t="shared" si="10"/>
        <v>0</v>
      </c>
      <c r="E82" s="747">
        <f t="shared" si="10"/>
        <v>0</v>
      </c>
      <c r="F82" s="747">
        <f t="shared" si="10"/>
        <v>0</v>
      </c>
      <c r="G82" s="747">
        <f t="shared" si="10"/>
        <v>0</v>
      </c>
      <c r="H82" s="748">
        <f t="shared" si="4"/>
        <v>1</v>
      </c>
      <c r="I82" s="746">
        <f t="shared" si="11"/>
        <v>0.2</v>
      </c>
      <c r="J82" s="747">
        <f t="shared" si="11"/>
        <v>0.3</v>
      </c>
      <c r="K82" s="747">
        <f t="shared" si="11"/>
        <v>0.25</v>
      </c>
      <c r="L82" s="747">
        <f t="shared" si="11"/>
        <v>0.05</v>
      </c>
      <c r="M82" s="747">
        <f t="shared" si="11"/>
        <v>0.2</v>
      </c>
      <c r="N82" s="748">
        <f t="shared" si="6"/>
        <v>1</v>
      </c>
      <c r="O82" s="749"/>
      <c r="R82" s="743">
        <f t="shared" si="7"/>
        <v>0.4</v>
      </c>
      <c r="S82" s="744">
        <f t="shared" si="8"/>
        <v>0.71500000000000008</v>
      </c>
    </row>
    <row r="83" spans="2:19">
      <c r="B83" s="745">
        <f t="shared" ref="B83:B98" si="12">B82+1</f>
        <v>2065</v>
      </c>
      <c r="C83" s="746">
        <f t="shared" si="10"/>
        <v>1</v>
      </c>
      <c r="D83" s="747">
        <f t="shared" si="10"/>
        <v>0</v>
      </c>
      <c r="E83" s="747">
        <f t="shared" si="10"/>
        <v>0</v>
      </c>
      <c r="F83" s="747">
        <f t="shared" si="10"/>
        <v>0</v>
      </c>
      <c r="G83" s="747">
        <f t="shared" si="10"/>
        <v>0</v>
      </c>
      <c r="H83" s="748">
        <f t="shared" ref="H83:H98" si="13">SUM(C83:G83)</f>
        <v>1</v>
      </c>
      <c r="I83" s="746">
        <f t="shared" si="11"/>
        <v>0.2</v>
      </c>
      <c r="J83" s="747">
        <f t="shared" si="11"/>
        <v>0.3</v>
      </c>
      <c r="K83" s="747">
        <f t="shared" si="11"/>
        <v>0.25</v>
      </c>
      <c r="L83" s="747">
        <f t="shared" si="11"/>
        <v>0.05</v>
      </c>
      <c r="M83" s="747">
        <f t="shared" si="11"/>
        <v>0.2</v>
      </c>
      <c r="N83" s="748">
        <f t="shared" ref="N83:N98" si="14">SUM(I83:M83)</f>
        <v>1</v>
      </c>
      <c r="O83" s="749"/>
      <c r="R83" s="743">
        <f t="shared" ref="R83:R98" si="15">C83*C$13+D83*D$13+E83*E$13+F83*F$13+G83*G$13</f>
        <v>0.4</v>
      </c>
      <c r="S83" s="744">
        <f t="shared" ref="S83:S98" si="16">I83*I$13+J83*J$13+K83*K$13+L83*L$13+M83*M$13</f>
        <v>0.71500000000000008</v>
      </c>
    </row>
    <row r="84" spans="2:19">
      <c r="B84" s="745">
        <f t="shared" si="12"/>
        <v>2066</v>
      </c>
      <c r="C84" s="746">
        <f t="shared" si="10"/>
        <v>1</v>
      </c>
      <c r="D84" s="747">
        <f t="shared" si="10"/>
        <v>0</v>
      </c>
      <c r="E84" s="747">
        <f t="shared" si="10"/>
        <v>0</v>
      </c>
      <c r="F84" s="747">
        <f t="shared" si="10"/>
        <v>0</v>
      </c>
      <c r="G84" s="747">
        <f t="shared" si="10"/>
        <v>0</v>
      </c>
      <c r="H84" s="748">
        <f t="shared" si="13"/>
        <v>1</v>
      </c>
      <c r="I84" s="746">
        <f t="shared" si="11"/>
        <v>0.2</v>
      </c>
      <c r="J84" s="747">
        <f t="shared" si="11"/>
        <v>0.3</v>
      </c>
      <c r="K84" s="747">
        <f t="shared" si="11"/>
        <v>0.25</v>
      </c>
      <c r="L84" s="747">
        <f t="shared" si="11"/>
        <v>0.05</v>
      </c>
      <c r="M84" s="747">
        <f t="shared" si="11"/>
        <v>0.2</v>
      </c>
      <c r="N84" s="748">
        <f t="shared" si="14"/>
        <v>1</v>
      </c>
      <c r="O84" s="749"/>
      <c r="R84" s="743">
        <f t="shared" si="15"/>
        <v>0.4</v>
      </c>
      <c r="S84" s="744">
        <f t="shared" si="16"/>
        <v>0.71500000000000008</v>
      </c>
    </row>
    <row r="85" spans="2:19">
      <c r="B85" s="745">
        <f t="shared" si="12"/>
        <v>2067</v>
      </c>
      <c r="C85" s="746">
        <f t="shared" si="10"/>
        <v>1</v>
      </c>
      <c r="D85" s="747">
        <f t="shared" si="10"/>
        <v>0</v>
      </c>
      <c r="E85" s="747">
        <f t="shared" si="10"/>
        <v>0</v>
      </c>
      <c r="F85" s="747">
        <f t="shared" si="10"/>
        <v>0</v>
      </c>
      <c r="G85" s="747">
        <f t="shared" si="10"/>
        <v>0</v>
      </c>
      <c r="H85" s="748">
        <f t="shared" si="13"/>
        <v>1</v>
      </c>
      <c r="I85" s="746">
        <f t="shared" si="11"/>
        <v>0.2</v>
      </c>
      <c r="J85" s="747">
        <f t="shared" si="11"/>
        <v>0.3</v>
      </c>
      <c r="K85" s="747">
        <f t="shared" si="11"/>
        <v>0.25</v>
      </c>
      <c r="L85" s="747">
        <f t="shared" si="11"/>
        <v>0.05</v>
      </c>
      <c r="M85" s="747">
        <f t="shared" si="11"/>
        <v>0.2</v>
      </c>
      <c r="N85" s="748">
        <f t="shared" si="14"/>
        <v>1</v>
      </c>
      <c r="O85" s="749"/>
      <c r="R85" s="743">
        <f t="shared" si="15"/>
        <v>0.4</v>
      </c>
      <c r="S85" s="744">
        <f t="shared" si="16"/>
        <v>0.71500000000000008</v>
      </c>
    </row>
    <row r="86" spans="2:19">
      <c r="B86" s="745">
        <f t="shared" si="12"/>
        <v>2068</v>
      </c>
      <c r="C86" s="746">
        <f t="shared" si="10"/>
        <v>1</v>
      </c>
      <c r="D86" s="747">
        <f t="shared" si="10"/>
        <v>0</v>
      </c>
      <c r="E86" s="747">
        <f t="shared" si="10"/>
        <v>0</v>
      </c>
      <c r="F86" s="747">
        <f t="shared" si="10"/>
        <v>0</v>
      </c>
      <c r="G86" s="747">
        <f t="shared" si="10"/>
        <v>0</v>
      </c>
      <c r="H86" s="748">
        <f t="shared" si="13"/>
        <v>1</v>
      </c>
      <c r="I86" s="746">
        <f t="shared" si="11"/>
        <v>0.2</v>
      </c>
      <c r="J86" s="747">
        <f t="shared" si="11"/>
        <v>0.3</v>
      </c>
      <c r="K86" s="747">
        <f t="shared" si="11"/>
        <v>0.25</v>
      </c>
      <c r="L86" s="747">
        <f t="shared" si="11"/>
        <v>0.05</v>
      </c>
      <c r="M86" s="747">
        <f t="shared" si="11"/>
        <v>0.2</v>
      </c>
      <c r="N86" s="748">
        <f t="shared" si="14"/>
        <v>1</v>
      </c>
      <c r="O86" s="749"/>
      <c r="R86" s="743">
        <f t="shared" si="15"/>
        <v>0.4</v>
      </c>
      <c r="S86" s="744">
        <f t="shared" si="16"/>
        <v>0.71500000000000008</v>
      </c>
    </row>
    <row r="87" spans="2:19">
      <c r="B87" s="745">
        <f t="shared" si="12"/>
        <v>2069</v>
      </c>
      <c r="C87" s="746">
        <f t="shared" si="10"/>
        <v>1</v>
      </c>
      <c r="D87" s="747">
        <f t="shared" si="10"/>
        <v>0</v>
      </c>
      <c r="E87" s="747">
        <f t="shared" si="10"/>
        <v>0</v>
      </c>
      <c r="F87" s="747">
        <f t="shared" si="10"/>
        <v>0</v>
      </c>
      <c r="G87" s="747">
        <f t="shared" si="10"/>
        <v>0</v>
      </c>
      <c r="H87" s="748">
        <f t="shared" si="13"/>
        <v>1</v>
      </c>
      <c r="I87" s="746">
        <f t="shared" si="11"/>
        <v>0.2</v>
      </c>
      <c r="J87" s="747">
        <f t="shared" si="11"/>
        <v>0.3</v>
      </c>
      <c r="K87" s="747">
        <f t="shared" si="11"/>
        <v>0.25</v>
      </c>
      <c r="L87" s="747">
        <f t="shared" si="11"/>
        <v>0.05</v>
      </c>
      <c r="M87" s="747">
        <f t="shared" si="11"/>
        <v>0.2</v>
      </c>
      <c r="N87" s="748">
        <f t="shared" si="14"/>
        <v>1</v>
      </c>
      <c r="O87" s="749"/>
      <c r="R87" s="743">
        <f t="shared" si="15"/>
        <v>0.4</v>
      </c>
      <c r="S87" s="744">
        <f t="shared" si="16"/>
        <v>0.71500000000000008</v>
      </c>
    </row>
    <row r="88" spans="2:19">
      <c r="B88" s="745">
        <f t="shared" si="12"/>
        <v>2070</v>
      </c>
      <c r="C88" s="746">
        <f t="shared" si="10"/>
        <v>1</v>
      </c>
      <c r="D88" s="747">
        <f t="shared" si="10"/>
        <v>0</v>
      </c>
      <c r="E88" s="747">
        <f t="shared" si="10"/>
        <v>0</v>
      </c>
      <c r="F88" s="747">
        <f t="shared" si="10"/>
        <v>0</v>
      </c>
      <c r="G88" s="747">
        <f t="shared" si="10"/>
        <v>0</v>
      </c>
      <c r="H88" s="748">
        <f t="shared" si="13"/>
        <v>1</v>
      </c>
      <c r="I88" s="746">
        <f t="shared" si="11"/>
        <v>0.2</v>
      </c>
      <c r="J88" s="747">
        <f t="shared" si="11"/>
        <v>0.3</v>
      </c>
      <c r="K88" s="747">
        <f t="shared" si="11"/>
        <v>0.25</v>
      </c>
      <c r="L88" s="747">
        <f t="shared" si="11"/>
        <v>0.05</v>
      </c>
      <c r="M88" s="747">
        <f t="shared" si="11"/>
        <v>0.2</v>
      </c>
      <c r="N88" s="748">
        <f t="shared" si="14"/>
        <v>1</v>
      </c>
      <c r="O88" s="749"/>
      <c r="R88" s="743">
        <f t="shared" si="15"/>
        <v>0.4</v>
      </c>
      <c r="S88" s="744">
        <f t="shared" si="16"/>
        <v>0.71500000000000008</v>
      </c>
    </row>
    <row r="89" spans="2:19">
      <c r="B89" s="745">
        <f t="shared" si="12"/>
        <v>2071</v>
      </c>
      <c r="C89" s="746">
        <f t="shared" si="10"/>
        <v>1</v>
      </c>
      <c r="D89" s="747">
        <f t="shared" si="10"/>
        <v>0</v>
      </c>
      <c r="E89" s="747">
        <f t="shared" si="10"/>
        <v>0</v>
      </c>
      <c r="F89" s="747">
        <f t="shared" si="10"/>
        <v>0</v>
      </c>
      <c r="G89" s="747">
        <f t="shared" si="10"/>
        <v>0</v>
      </c>
      <c r="H89" s="748">
        <f t="shared" si="13"/>
        <v>1</v>
      </c>
      <c r="I89" s="746">
        <f t="shared" si="11"/>
        <v>0.2</v>
      </c>
      <c r="J89" s="747">
        <f t="shared" si="11"/>
        <v>0.3</v>
      </c>
      <c r="K89" s="747">
        <f t="shared" si="11"/>
        <v>0.25</v>
      </c>
      <c r="L89" s="747">
        <f t="shared" si="11"/>
        <v>0.05</v>
      </c>
      <c r="M89" s="747">
        <f t="shared" si="11"/>
        <v>0.2</v>
      </c>
      <c r="N89" s="748">
        <f t="shared" si="14"/>
        <v>1</v>
      </c>
      <c r="O89" s="749"/>
      <c r="R89" s="743">
        <f t="shared" si="15"/>
        <v>0.4</v>
      </c>
      <c r="S89" s="744">
        <f t="shared" si="16"/>
        <v>0.71500000000000008</v>
      </c>
    </row>
    <row r="90" spans="2:19">
      <c r="B90" s="745">
        <f t="shared" si="12"/>
        <v>2072</v>
      </c>
      <c r="C90" s="746">
        <f t="shared" si="10"/>
        <v>1</v>
      </c>
      <c r="D90" s="747">
        <f t="shared" si="10"/>
        <v>0</v>
      </c>
      <c r="E90" s="747">
        <f t="shared" si="10"/>
        <v>0</v>
      </c>
      <c r="F90" s="747">
        <f t="shared" si="10"/>
        <v>0</v>
      </c>
      <c r="G90" s="747">
        <f t="shared" si="10"/>
        <v>0</v>
      </c>
      <c r="H90" s="748">
        <f t="shared" si="13"/>
        <v>1</v>
      </c>
      <c r="I90" s="746">
        <f t="shared" si="11"/>
        <v>0.2</v>
      </c>
      <c r="J90" s="747">
        <f t="shared" si="11"/>
        <v>0.3</v>
      </c>
      <c r="K90" s="747">
        <f t="shared" si="11"/>
        <v>0.25</v>
      </c>
      <c r="L90" s="747">
        <f t="shared" si="11"/>
        <v>0.05</v>
      </c>
      <c r="M90" s="747">
        <f t="shared" si="11"/>
        <v>0.2</v>
      </c>
      <c r="N90" s="748">
        <f t="shared" si="14"/>
        <v>1</v>
      </c>
      <c r="O90" s="749"/>
      <c r="R90" s="743">
        <f t="shared" si="15"/>
        <v>0.4</v>
      </c>
      <c r="S90" s="744">
        <f t="shared" si="16"/>
        <v>0.71500000000000008</v>
      </c>
    </row>
    <row r="91" spans="2:19">
      <c r="B91" s="745">
        <f t="shared" si="12"/>
        <v>2073</v>
      </c>
      <c r="C91" s="746">
        <f t="shared" si="10"/>
        <v>1</v>
      </c>
      <c r="D91" s="747">
        <f t="shared" si="10"/>
        <v>0</v>
      </c>
      <c r="E91" s="747">
        <f t="shared" si="10"/>
        <v>0</v>
      </c>
      <c r="F91" s="747">
        <f t="shared" si="10"/>
        <v>0</v>
      </c>
      <c r="G91" s="747">
        <f t="shared" si="10"/>
        <v>0</v>
      </c>
      <c r="H91" s="748">
        <f t="shared" si="13"/>
        <v>1</v>
      </c>
      <c r="I91" s="746">
        <f t="shared" si="11"/>
        <v>0.2</v>
      </c>
      <c r="J91" s="747">
        <f t="shared" si="11"/>
        <v>0.3</v>
      </c>
      <c r="K91" s="747">
        <f t="shared" si="11"/>
        <v>0.25</v>
      </c>
      <c r="L91" s="747">
        <f t="shared" si="11"/>
        <v>0.05</v>
      </c>
      <c r="M91" s="747">
        <f t="shared" si="11"/>
        <v>0.2</v>
      </c>
      <c r="N91" s="748">
        <f t="shared" si="14"/>
        <v>1</v>
      </c>
      <c r="O91" s="749"/>
      <c r="R91" s="743">
        <f t="shared" si="15"/>
        <v>0.4</v>
      </c>
      <c r="S91" s="744">
        <f t="shared" si="16"/>
        <v>0.71500000000000008</v>
      </c>
    </row>
    <row r="92" spans="2:19">
      <c r="B92" s="745">
        <f t="shared" si="12"/>
        <v>2074</v>
      </c>
      <c r="C92" s="746">
        <f t="shared" si="10"/>
        <v>1</v>
      </c>
      <c r="D92" s="747">
        <f t="shared" si="10"/>
        <v>0</v>
      </c>
      <c r="E92" s="747">
        <f t="shared" si="10"/>
        <v>0</v>
      </c>
      <c r="F92" s="747">
        <f t="shared" si="10"/>
        <v>0</v>
      </c>
      <c r="G92" s="747">
        <f t="shared" si="10"/>
        <v>0</v>
      </c>
      <c r="H92" s="748">
        <f t="shared" si="13"/>
        <v>1</v>
      </c>
      <c r="I92" s="746">
        <f t="shared" si="11"/>
        <v>0.2</v>
      </c>
      <c r="J92" s="747">
        <f t="shared" si="11"/>
        <v>0.3</v>
      </c>
      <c r="K92" s="747">
        <f t="shared" si="11"/>
        <v>0.25</v>
      </c>
      <c r="L92" s="747">
        <f t="shared" si="11"/>
        <v>0.05</v>
      </c>
      <c r="M92" s="747">
        <f t="shared" si="11"/>
        <v>0.2</v>
      </c>
      <c r="N92" s="748">
        <f t="shared" si="14"/>
        <v>1</v>
      </c>
      <c r="O92" s="749"/>
      <c r="R92" s="743">
        <f t="shared" si="15"/>
        <v>0.4</v>
      </c>
      <c r="S92" s="744">
        <f t="shared" si="16"/>
        <v>0.71500000000000008</v>
      </c>
    </row>
    <row r="93" spans="2:19">
      <c r="B93" s="745">
        <f t="shared" si="12"/>
        <v>2075</v>
      </c>
      <c r="C93" s="746">
        <f t="shared" si="10"/>
        <v>1</v>
      </c>
      <c r="D93" s="747">
        <f t="shared" si="10"/>
        <v>0</v>
      </c>
      <c r="E93" s="747">
        <f t="shared" si="10"/>
        <v>0</v>
      </c>
      <c r="F93" s="747">
        <f t="shared" si="10"/>
        <v>0</v>
      </c>
      <c r="G93" s="747">
        <f t="shared" si="10"/>
        <v>0</v>
      </c>
      <c r="H93" s="748">
        <f t="shared" si="13"/>
        <v>1</v>
      </c>
      <c r="I93" s="746">
        <f t="shared" si="11"/>
        <v>0.2</v>
      </c>
      <c r="J93" s="747">
        <f t="shared" si="11"/>
        <v>0.3</v>
      </c>
      <c r="K93" s="747">
        <f t="shared" si="11"/>
        <v>0.25</v>
      </c>
      <c r="L93" s="747">
        <f t="shared" si="11"/>
        <v>0.05</v>
      </c>
      <c r="M93" s="747">
        <f t="shared" si="11"/>
        <v>0.2</v>
      </c>
      <c r="N93" s="748">
        <f t="shared" si="14"/>
        <v>1</v>
      </c>
      <c r="O93" s="749"/>
      <c r="R93" s="743">
        <f t="shared" si="15"/>
        <v>0.4</v>
      </c>
      <c r="S93" s="744">
        <f t="shared" si="16"/>
        <v>0.71500000000000008</v>
      </c>
    </row>
    <row r="94" spans="2:19">
      <c r="B94" s="745">
        <f t="shared" si="12"/>
        <v>2076</v>
      </c>
      <c r="C94" s="746">
        <f t="shared" si="10"/>
        <v>1</v>
      </c>
      <c r="D94" s="747">
        <f t="shared" si="10"/>
        <v>0</v>
      </c>
      <c r="E94" s="747">
        <f t="shared" si="10"/>
        <v>0</v>
      </c>
      <c r="F94" s="747">
        <f t="shared" si="10"/>
        <v>0</v>
      </c>
      <c r="G94" s="747">
        <f t="shared" si="10"/>
        <v>0</v>
      </c>
      <c r="H94" s="748">
        <f t="shared" si="13"/>
        <v>1</v>
      </c>
      <c r="I94" s="746">
        <f t="shared" si="11"/>
        <v>0.2</v>
      </c>
      <c r="J94" s="747">
        <f t="shared" si="11"/>
        <v>0.3</v>
      </c>
      <c r="K94" s="747">
        <f t="shared" si="11"/>
        <v>0.25</v>
      </c>
      <c r="L94" s="747">
        <f t="shared" si="11"/>
        <v>0.05</v>
      </c>
      <c r="M94" s="747">
        <f t="shared" si="11"/>
        <v>0.2</v>
      </c>
      <c r="N94" s="748">
        <f t="shared" si="14"/>
        <v>1</v>
      </c>
      <c r="O94" s="749"/>
      <c r="R94" s="743">
        <f t="shared" si="15"/>
        <v>0.4</v>
      </c>
      <c r="S94" s="744">
        <f t="shared" si="16"/>
        <v>0.71500000000000008</v>
      </c>
    </row>
    <row r="95" spans="2:19">
      <c r="B95" s="745">
        <f t="shared" si="12"/>
        <v>2077</v>
      </c>
      <c r="C95" s="746">
        <f t="shared" si="10"/>
        <v>1</v>
      </c>
      <c r="D95" s="747">
        <f t="shared" si="10"/>
        <v>0</v>
      </c>
      <c r="E95" s="747">
        <f t="shared" si="10"/>
        <v>0</v>
      </c>
      <c r="F95" s="747">
        <f t="shared" si="10"/>
        <v>0</v>
      </c>
      <c r="G95" s="747">
        <f t="shared" si="10"/>
        <v>0</v>
      </c>
      <c r="H95" s="748">
        <f t="shared" si="13"/>
        <v>1</v>
      </c>
      <c r="I95" s="746">
        <f t="shared" si="11"/>
        <v>0.2</v>
      </c>
      <c r="J95" s="747">
        <f t="shared" si="11"/>
        <v>0.3</v>
      </c>
      <c r="K95" s="747">
        <f t="shared" si="11"/>
        <v>0.25</v>
      </c>
      <c r="L95" s="747">
        <f t="shared" si="11"/>
        <v>0.05</v>
      </c>
      <c r="M95" s="747">
        <f t="shared" si="11"/>
        <v>0.2</v>
      </c>
      <c r="N95" s="748">
        <f t="shared" si="14"/>
        <v>1</v>
      </c>
      <c r="O95" s="749"/>
      <c r="R95" s="743">
        <f t="shared" si="15"/>
        <v>0.4</v>
      </c>
      <c r="S95" s="744">
        <f t="shared" si="16"/>
        <v>0.71500000000000008</v>
      </c>
    </row>
    <row r="96" spans="2:19">
      <c r="B96" s="745">
        <f t="shared" si="12"/>
        <v>2078</v>
      </c>
      <c r="C96" s="746">
        <f t="shared" si="10"/>
        <v>1</v>
      </c>
      <c r="D96" s="747">
        <f t="shared" si="10"/>
        <v>0</v>
      </c>
      <c r="E96" s="747">
        <f t="shared" si="10"/>
        <v>0</v>
      </c>
      <c r="F96" s="747">
        <f t="shared" si="10"/>
        <v>0</v>
      </c>
      <c r="G96" s="747">
        <f t="shared" si="10"/>
        <v>0</v>
      </c>
      <c r="H96" s="748">
        <f t="shared" si="13"/>
        <v>1</v>
      </c>
      <c r="I96" s="746">
        <f t="shared" si="11"/>
        <v>0.2</v>
      </c>
      <c r="J96" s="747">
        <f t="shared" si="11"/>
        <v>0.3</v>
      </c>
      <c r="K96" s="747">
        <f t="shared" si="11"/>
        <v>0.25</v>
      </c>
      <c r="L96" s="747">
        <f t="shared" si="11"/>
        <v>0.05</v>
      </c>
      <c r="M96" s="747">
        <f t="shared" si="11"/>
        <v>0.2</v>
      </c>
      <c r="N96" s="748">
        <f t="shared" si="14"/>
        <v>1</v>
      </c>
      <c r="O96" s="749"/>
      <c r="R96" s="743">
        <f t="shared" si="15"/>
        <v>0.4</v>
      </c>
      <c r="S96" s="744">
        <f t="shared" si="16"/>
        <v>0.71500000000000008</v>
      </c>
    </row>
    <row r="97" spans="2:19">
      <c r="B97" s="745">
        <f t="shared" si="12"/>
        <v>2079</v>
      </c>
      <c r="C97" s="746">
        <f t="shared" si="10"/>
        <v>1</v>
      </c>
      <c r="D97" s="747">
        <f t="shared" si="10"/>
        <v>0</v>
      </c>
      <c r="E97" s="747">
        <f t="shared" si="10"/>
        <v>0</v>
      </c>
      <c r="F97" s="747">
        <f t="shared" si="10"/>
        <v>0</v>
      </c>
      <c r="G97" s="747">
        <f t="shared" si="10"/>
        <v>0</v>
      </c>
      <c r="H97" s="748">
        <f t="shared" si="13"/>
        <v>1</v>
      </c>
      <c r="I97" s="746">
        <f t="shared" si="11"/>
        <v>0.2</v>
      </c>
      <c r="J97" s="747">
        <f t="shared" si="11"/>
        <v>0.3</v>
      </c>
      <c r="K97" s="747">
        <f t="shared" si="11"/>
        <v>0.25</v>
      </c>
      <c r="L97" s="747">
        <f t="shared" si="11"/>
        <v>0.05</v>
      </c>
      <c r="M97" s="747">
        <f t="shared" si="11"/>
        <v>0.2</v>
      </c>
      <c r="N97" s="748">
        <f t="shared" si="14"/>
        <v>1</v>
      </c>
      <c r="O97" s="749"/>
      <c r="R97" s="743">
        <f t="shared" si="15"/>
        <v>0.4</v>
      </c>
      <c r="S97" s="744">
        <f t="shared" si="16"/>
        <v>0.71500000000000008</v>
      </c>
    </row>
    <row r="98" spans="2:19" ht="13.5" thickBot="1">
      <c r="B98" s="750">
        <f t="shared" si="12"/>
        <v>2080</v>
      </c>
      <c r="C98" s="751">
        <f t="shared" si="10"/>
        <v>1</v>
      </c>
      <c r="D98" s="752">
        <f t="shared" si="10"/>
        <v>0</v>
      </c>
      <c r="E98" s="752">
        <f t="shared" si="10"/>
        <v>0</v>
      </c>
      <c r="F98" s="752">
        <f t="shared" si="10"/>
        <v>0</v>
      </c>
      <c r="G98" s="752">
        <f t="shared" si="10"/>
        <v>0</v>
      </c>
      <c r="H98" s="753">
        <f t="shared" si="13"/>
        <v>1</v>
      </c>
      <c r="I98" s="751">
        <f t="shared" si="11"/>
        <v>0.2</v>
      </c>
      <c r="J98" s="752">
        <f t="shared" si="11"/>
        <v>0.3</v>
      </c>
      <c r="K98" s="752">
        <f t="shared" si="11"/>
        <v>0.25</v>
      </c>
      <c r="L98" s="752">
        <f t="shared" si="11"/>
        <v>0.05</v>
      </c>
      <c r="M98" s="752">
        <f t="shared" si="11"/>
        <v>0.2</v>
      </c>
      <c r="N98" s="753">
        <f t="shared" si="14"/>
        <v>1</v>
      </c>
      <c r="O98" s="754"/>
      <c r="R98" s="755">
        <f t="shared" si="15"/>
        <v>0.4</v>
      </c>
      <c r="S98" s="755">
        <f t="shared" si="16"/>
        <v>0.71500000000000008</v>
      </c>
    </row>
    <row r="99" spans="2:19">
      <c r="H99" s="756"/>
    </row>
    <row r="100" spans="2:19">
      <c r="H100" s="75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6">
        <v>0.435</v>
      </c>
    </row>
    <row r="3" spans="2:30">
      <c r="B3" s="6"/>
      <c r="C3" s="6"/>
      <c r="S3" s="6"/>
      <c r="AC3" t="s">
        <v>256</v>
      </c>
      <c r="AD3" s="696">
        <v>0.129</v>
      </c>
    </row>
    <row r="4" spans="2:30">
      <c r="B4" s="6"/>
      <c r="C4" s="6" t="s">
        <v>38</v>
      </c>
      <c r="S4" s="6" t="s">
        <v>301</v>
      </c>
      <c r="AC4" t="s">
        <v>2</v>
      </c>
      <c r="AD4" s="696">
        <v>9.9000000000000005E-2</v>
      </c>
    </row>
    <row r="5" spans="2:30">
      <c r="B5" s="6"/>
      <c r="C5" s="6"/>
      <c r="S5" s="6" t="s">
        <v>38</v>
      </c>
      <c r="AC5" t="s">
        <v>16</v>
      </c>
      <c r="AD5" s="696">
        <v>2.7E-2</v>
      </c>
    </row>
    <row r="6" spans="2:30">
      <c r="B6" s="6"/>
      <c r="S6" s="6"/>
      <c r="AC6" t="s">
        <v>331</v>
      </c>
      <c r="AD6" s="696">
        <v>8.9999999999999993E-3</v>
      </c>
    </row>
    <row r="7" spans="2:30" ht="13.5" thickBot="1">
      <c r="B7" s="6"/>
      <c r="C7" s="200"/>
      <c r="S7" s="6"/>
      <c r="AC7" t="s">
        <v>332</v>
      </c>
      <c r="AD7" s="696">
        <v>7.1999999999999995E-2</v>
      </c>
    </row>
    <row r="8" spans="2:30" ht="13.5" thickBot="1">
      <c r="B8" s="6"/>
      <c r="D8" s="685">
        <v>6.2100000000000002E-2</v>
      </c>
      <c r="E8" s="697">
        <f>AD2</f>
        <v>0.435</v>
      </c>
      <c r="F8" s="698">
        <f>AD3</f>
        <v>0.129</v>
      </c>
      <c r="G8" s="698">
        <v>0</v>
      </c>
      <c r="H8" s="698">
        <v>0</v>
      </c>
      <c r="I8" s="698">
        <f>AD4</f>
        <v>9.9000000000000005E-2</v>
      </c>
      <c r="J8" s="698">
        <f>AD5</f>
        <v>2.7E-2</v>
      </c>
      <c r="K8" s="698">
        <f>AD6</f>
        <v>8.9999999999999993E-3</v>
      </c>
      <c r="L8" s="698">
        <f>AD7</f>
        <v>7.1999999999999995E-2</v>
      </c>
      <c r="M8" s="698">
        <f>AD8</f>
        <v>3.3000000000000002E-2</v>
      </c>
      <c r="N8" s="698">
        <f>AD9</f>
        <v>0.04</v>
      </c>
      <c r="O8" s="698">
        <f>AD10</f>
        <v>0.156</v>
      </c>
      <c r="P8" s="203">
        <f>SUM(E8:O8)</f>
        <v>1</v>
      </c>
      <c r="S8" s="6"/>
      <c r="T8" s="6"/>
      <c r="AC8" t="s">
        <v>231</v>
      </c>
      <c r="AD8" s="696">
        <v>3.3000000000000002E-2</v>
      </c>
    </row>
    <row r="9" spans="2:30" ht="13.5" thickBot="1">
      <c r="B9" s="450"/>
      <c r="C9" s="451"/>
      <c r="D9" s="489"/>
      <c r="E9" s="812" t="s">
        <v>41</v>
      </c>
      <c r="F9" s="813"/>
      <c r="G9" s="813"/>
      <c r="H9" s="813"/>
      <c r="I9" s="813"/>
      <c r="J9" s="813"/>
      <c r="K9" s="813"/>
      <c r="L9" s="813"/>
      <c r="M9" s="813"/>
      <c r="N9" s="813"/>
      <c r="O9" s="813"/>
      <c r="P9" s="75"/>
      <c r="AC9" t="s">
        <v>232</v>
      </c>
      <c r="AD9" s="696">
        <v>0.04</v>
      </c>
    </row>
    <row r="10" spans="2:30" ht="21.75" customHeight="1" thickBot="1">
      <c r="B10" s="814" t="s">
        <v>1</v>
      </c>
      <c r="C10" s="814" t="s">
        <v>33</v>
      </c>
      <c r="D10" s="814" t="s">
        <v>40</v>
      </c>
      <c r="E10" s="814" t="s">
        <v>228</v>
      </c>
      <c r="F10" s="814" t="s">
        <v>271</v>
      </c>
      <c r="G10" s="819" t="s">
        <v>267</v>
      </c>
      <c r="H10" s="814" t="s">
        <v>270</v>
      </c>
      <c r="I10" s="819" t="s">
        <v>2</v>
      </c>
      <c r="J10" s="814" t="s">
        <v>16</v>
      </c>
      <c r="K10" s="819" t="s">
        <v>229</v>
      </c>
      <c r="L10" s="816" t="s">
        <v>273</v>
      </c>
      <c r="M10" s="817"/>
      <c r="N10" s="817"/>
      <c r="O10" s="818"/>
      <c r="P10" s="814" t="s">
        <v>27</v>
      </c>
      <c r="AC10" t="s">
        <v>233</v>
      </c>
      <c r="AD10" s="696">
        <v>0.156</v>
      </c>
    </row>
    <row r="11" spans="2:30" s="36" customFormat="1" ht="42" customHeight="1" thickBot="1">
      <c r="B11" s="815"/>
      <c r="C11" s="815"/>
      <c r="D11" s="815"/>
      <c r="E11" s="815"/>
      <c r="F11" s="815"/>
      <c r="G11" s="820"/>
      <c r="H11" s="815"/>
      <c r="I11" s="820"/>
      <c r="J11" s="815"/>
      <c r="K11" s="820"/>
      <c r="L11" s="456" t="s">
        <v>230</v>
      </c>
      <c r="M11" s="456" t="s">
        <v>231</v>
      </c>
      <c r="N11" s="456" t="s">
        <v>232</v>
      </c>
      <c r="O11" s="456" t="s">
        <v>233</v>
      </c>
      <c r="P11" s="815"/>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5">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5">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5">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5">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5">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5">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5">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5">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5">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5">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5">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5">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5">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5">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5">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5">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5">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5">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5">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5">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5">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5">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5">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5">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5">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5">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5">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5">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5">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5">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5">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Penajam Paser Utara</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16" t="s">
        <v>32</v>
      </c>
      <c r="D10" s="817"/>
      <c r="E10" s="817"/>
      <c r="F10" s="817"/>
      <c r="G10" s="817"/>
      <c r="H10" s="817"/>
      <c r="I10" s="817"/>
      <c r="J10" s="817"/>
      <c r="K10" s="817"/>
      <c r="L10" s="817"/>
      <c r="M10" s="817"/>
      <c r="N10" s="817"/>
      <c r="O10" s="817"/>
      <c r="P10" s="818"/>
    </row>
    <row r="11" spans="2:16" ht="13.5" customHeight="1" thickBot="1">
      <c r="C11" s="805" t="s">
        <v>228</v>
      </c>
      <c r="D11" s="805" t="s">
        <v>262</v>
      </c>
      <c r="E11" s="805" t="s">
        <v>267</v>
      </c>
      <c r="F11" s="805" t="s">
        <v>261</v>
      </c>
      <c r="G11" s="805" t="s">
        <v>2</v>
      </c>
      <c r="H11" s="805" t="s">
        <v>16</v>
      </c>
      <c r="I11" s="805" t="s">
        <v>229</v>
      </c>
      <c r="J11" s="823" t="s">
        <v>273</v>
      </c>
      <c r="K11" s="824"/>
      <c r="L11" s="824"/>
      <c r="M11" s="825"/>
      <c r="N11" s="805" t="s">
        <v>146</v>
      </c>
      <c r="O11" s="805" t="s">
        <v>210</v>
      </c>
      <c r="P11" s="804" t="s">
        <v>308</v>
      </c>
    </row>
    <row r="12" spans="2:16" s="1" customFormat="1">
      <c r="B12" s="429" t="s">
        <v>1</v>
      </c>
      <c r="C12" s="826"/>
      <c r="D12" s="826"/>
      <c r="E12" s="826"/>
      <c r="F12" s="826"/>
      <c r="G12" s="826"/>
      <c r="H12" s="826"/>
      <c r="I12" s="826"/>
      <c r="J12" s="433" t="s">
        <v>230</v>
      </c>
      <c r="K12" s="433" t="s">
        <v>231</v>
      </c>
      <c r="L12" s="433" t="s">
        <v>232</v>
      </c>
      <c r="M12" s="429" t="s">
        <v>233</v>
      </c>
      <c r="N12" s="826"/>
      <c r="O12" s="826"/>
      <c r="P12" s="826"/>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8" zoomScaleNormal="100" workbookViewId="0">
      <selection activeCell="C17" sqref="C17:O4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Penajam Paser Utara</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27" t="s">
        <v>91</v>
      </c>
      <c r="D12" s="828"/>
      <c r="E12" s="828"/>
      <c r="F12" s="828"/>
      <c r="G12" s="828"/>
      <c r="H12" s="828"/>
      <c r="I12" s="828"/>
      <c r="J12" s="828"/>
      <c r="K12" s="828"/>
      <c r="L12" s="828"/>
      <c r="M12" s="829"/>
      <c r="N12" s="434"/>
      <c r="O12" s="688"/>
      <c r="P12" s="157"/>
      <c r="Q12" s="472"/>
      <c r="S12" s="284"/>
      <c r="T12" s="827" t="s">
        <v>91</v>
      </c>
      <c r="U12" s="828"/>
      <c r="V12" s="828"/>
      <c r="W12" s="828"/>
      <c r="X12" s="828"/>
      <c r="Y12" s="828"/>
      <c r="Z12" s="828"/>
      <c r="AA12" s="828"/>
      <c r="AB12" s="828"/>
      <c r="AC12" s="828"/>
      <c r="AD12" s="829"/>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757">
        <f>IF(Select2=1,Food!$K19,"")</f>
        <v>0</v>
      </c>
      <c r="D17" s="758">
        <f>IF(Select2=1,Paper!$K19,"")</f>
        <v>0</v>
      </c>
      <c r="E17" s="758">
        <f>IF(Select2=1,Nappies!$K19,"")</f>
        <v>0</v>
      </c>
      <c r="F17" s="758">
        <f>IF(Select2=1,Garden!$K19,"")</f>
        <v>0</v>
      </c>
      <c r="G17" s="758">
        <f>IF(Select2=1,Wood!$K19,"")</f>
        <v>0</v>
      </c>
      <c r="H17" s="758">
        <f>IF(Select2=1,Textiles!$K19,"")</f>
        <v>0</v>
      </c>
      <c r="I17" s="759">
        <f>Sludge!K19</f>
        <v>0</v>
      </c>
      <c r="J17" s="760" t="str">
        <f>IF(Select2=2,MSW!$K19,"")</f>
        <v/>
      </c>
      <c r="K17" s="759">
        <f>Industry!$K19</f>
        <v>0</v>
      </c>
      <c r="L17" s="761">
        <f>SUM(C17:K17)</f>
        <v>0</v>
      </c>
      <c r="M17" s="762">
        <f>Recovery_OX!C12</f>
        <v>0</v>
      </c>
      <c r="N17" s="763"/>
      <c r="O17" s="764">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765">
        <f>IF(Select2=1,Food!$K20,"")</f>
        <v>0</v>
      </c>
      <c r="D18" s="766">
        <f>IF(Select2=1,Paper!$K20,"")</f>
        <v>0</v>
      </c>
      <c r="E18" s="758">
        <f>IF(Select2=1,Nappies!$K20,"")</f>
        <v>0</v>
      </c>
      <c r="F18" s="766">
        <f>IF(Select2=1,Garden!$K20,"")</f>
        <v>0</v>
      </c>
      <c r="G18" s="758">
        <f>IF(Select2=1,Wood!$K20,"")</f>
        <v>0</v>
      </c>
      <c r="H18" s="766">
        <f>IF(Select2=1,Textiles!$K20,"")</f>
        <v>0</v>
      </c>
      <c r="I18" s="767">
        <f>Sludge!K20</f>
        <v>0</v>
      </c>
      <c r="J18" s="767" t="str">
        <f>IF(Select2=2,MSW!$K20,"")</f>
        <v/>
      </c>
      <c r="K18" s="767">
        <f>Industry!$K20</f>
        <v>0</v>
      </c>
      <c r="L18" s="768">
        <f>SUM(C18:K18)</f>
        <v>0</v>
      </c>
      <c r="M18" s="769">
        <f>Recovery_OX!C13</f>
        <v>0</v>
      </c>
      <c r="N18" s="763"/>
      <c r="O18" s="770">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765">
        <f>IF(Select2=1,Food!$K21,"")</f>
        <v>0</v>
      </c>
      <c r="D19" s="766">
        <f>IF(Select2=1,Paper!$K21,"")</f>
        <v>0</v>
      </c>
      <c r="E19" s="758">
        <f>IF(Select2=1,Nappies!$K21,"")</f>
        <v>0</v>
      </c>
      <c r="F19" s="766">
        <f>IF(Select2=1,Garden!$K21,"")</f>
        <v>0</v>
      </c>
      <c r="G19" s="758">
        <f>IF(Select2=1,Wood!$K21,"")</f>
        <v>0</v>
      </c>
      <c r="H19" s="766">
        <f>IF(Select2=1,Textiles!$K21,"")</f>
        <v>0</v>
      </c>
      <c r="I19" s="767">
        <f>Sludge!K21</f>
        <v>0</v>
      </c>
      <c r="J19" s="767" t="str">
        <f>IF(Select2=2,MSW!$K21,"")</f>
        <v/>
      </c>
      <c r="K19" s="767">
        <f>Industry!$K21</f>
        <v>0</v>
      </c>
      <c r="L19" s="768">
        <f t="shared" ref="L19:L82" si="3">SUM(C19:K19)</f>
        <v>0</v>
      </c>
      <c r="M19" s="769">
        <f>Recovery_OX!C14</f>
        <v>0</v>
      </c>
      <c r="N19" s="763"/>
      <c r="O19" s="770">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765">
        <f>IF(Select2=1,Food!$K22,"")</f>
        <v>0</v>
      </c>
      <c r="D20" s="766">
        <f>IF(Select2=1,Paper!$K22,"")</f>
        <v>0</v>
      </c>
      <c r="E20" s="758">
        <f>IF(Select2=1,Nappies!$K22,"")</f>
        <v>0</v>
      </c>
      <c r="F20" s="766">
        <f>IF(Select2=1,Garden!$K22,"")</f>
        <v>0</v>
      </c>
      <c r="G20" s="758">
        <f>IF(Select2=1,Wood!$K22,"")</f>
        <v>0</v>
      </c>
      <c r="H20" s="766">
        <f>IF(Select2=1,Textiles!$K22,"")</f>
        <v>0</v>
      </c>
      <c r="I20" s="767">
        <f>Sludge!K22</f>
        <v>0</v>
      </c>
      <c r="J20" s="767" t="str">
        <f>IF(Select2=2,MSW!$K22,"")</f>
        <v/>
      </c>
      <c r="K20" s="767">
        <f>Industry!$K22</f>
        <v>0</v>
      </c>
      <c r="L20" s="768">
        <f t="shared" si="3"/>
        <v>0</v>
      </c>
      <c r="M20" s="769">
        <f>Recovery_OX!C15</f>
        <v>0</v>
      </c>
      <c r="N20" s="763"/>
      <c r="O20" s="770">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765">
        <f>IF(Select2=1,Food!$K23,"")</f>
        <v>0</v>
      </c>
      <c r="D21" s="766">
        <f>IF(Select2=1,Paper!$K23,"")</f>
        <v>0</v>
      </c>
      <c r="E21" s="758">
        <f>IF(Select2=1,Nappies!$K23,"")</f>
        <v>0</v>
      </c>
      <c r="F21" s="766">
        <f>IF(Select2=1,Garden!$K23,"")</f>
        <v>0</v>
      </c>
      <c r="G21" s="758">
        <f>IF(Select2=1,Wood!$K23,"")</f>
        <v>0</v>
      </c>
      <c r="H21" s="766">
        <f>IF(Select2=1,Textiles!$K23,"")</f>
        <v>0</v>
      </c>
      <c r="I21" s="767">
        <f>Sludge!K23</f>
        <v>0</v>
      </c>
      <c r="J21" s="767" t="str">
        <f>IF(Select2=2,MSW!$K23,"")</f>
        <v/>
      </c>
      <c r="K21" s="767">
        <f>Industry!$K23</f>
        <v>0</v>
      </c>
      <c r="L21" s="768">
        <f t="shared" si="3"/>
        <v>0</v>
      </c>
      <c r="M21" s="769">
        <f>Recovery_OX!C16</f>
        <v>0</v>
      </c>
      <c r="N21" s="763"/>
      <c r="O21" s="770">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765">
        <f>IF(Select2=1,Food!$K24,"")</f>
        <v>0</v>
      </c>
      <c r="D22" s="766">
        <f>IF(Select2=1,Paper!$K24,"")</f>
        <v>0</v>
      </c>
      <c r="E22" s="758">
        <f>IF(Select2=1,Nappies!$K24,"")</f>
        <v>0</v>
      </c>
      <c r="F22" s="766">
        <f>IF(Select2=1,Garden!$K24,"")</f>
        <v>0</v>
      </c>
      <c r="G22" s="758">
        <f>IF(Select2=1,Wood!$K24,"")</f>
        <v>0</v>
      </c>
      <c r="H22" s="766">
        <f>IF(Select2=1,Textiles!$K24,"")</f>
        <v>0</v>
      </c>
      <c r="I22" s="767">
        <f>Sludge!K24</f>
        <v>0</v>
      </c>
      <c r="J22" s="767" t="str">
        <f>IF(Select2=2,MSW!$K24,"")</f>
        <v/>
      </c>
      <c r="K22" s="767">
        <f>Industry!$K24</f>
        <v>0</v>
      </c>
      <c r="L22" s="768">
        <f t="shared" si="3"/>
        <v>0</v>
      </c>
      <c r="M22" s="769">
        <f>Recovery_OX!C17</f>
        <v>0</v>
      </c>
      <c r="N22" s="763"/>
      <c r="O22" s="770">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765">
        <f>IF(Select2=1,Food!$K25,"")</f>
        <v>0</v>
      </c>
      <c r="D23" s="766">
        <f>IF(Select2=1,Paper!$K25,"")</f>
        <v>0</v>
      </c>
      <c r="E23" s="758">
        <f>IF(Select2=1,Nappies!$K25,"")</f>
        <v>0</v>
      </c>
      <c r="F23" s="766">
        <f>IF(Select2=1,Garden!$K25,"")</f>
        <v>0</v>
      </c>
      <c r="G23" s="758">
        <f>IF(Select2=1,Wood!$K25,"")</f>
        <v>0</v>
      </c>
      <c r="H23" s="766">
        <f>IF(Select2=1,Textiles!$K25,"")</f>
        <v>0</v>
      </c>
      <c r="I23" s="767">
        <f>Sludge!K25</f>
        <v>0</v>
      </c>
      <c r="J23" s="767" t="str">
        <f>IF(Select2=2,MSW!$K25,"")</f>
        <v/>
      </c>
      <c r="K23" s="767">
        <f>Industry!$K25</f>
        <v>0</v>
      </c>
      <c r="L23" s="768">
        <f t="shared" si="3"/>
        <v>0</v>
      </c>
      <c r="M23" s="769">
        <f>Recovery_OX!C18</f>
        <v>0</v>
      </c>
      <c r="N23" s="763"/>
      <c r="O23" s="770">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765">
        <f>IF(Select2=1,Food!$K26,"")</f>
        <v>0</v>
      </c>
      <c r="D24" s="766">
        <f>IF(Select2=1,Paper!$K26,"")</f>
        <v>0</v>
      </c>
      <c r="E24" s="758">
        <f>IF(Select2=1,Nappies!$K26,"")</f>
        <v>0</v>
      </c>
      <c r="F24" s="766">
        <f>IF(Select2=1,Garden!$K26,"")</f>
        <v>0</v>
      </c>
      <c r="G24" s="758">
        <f>IF(Select2=1,Wood!$K26,"")</f>
        <v>0</v>
      </c>
      <c r="H24" s="766">
        <f>IF(Select2=1,Textiles!$K26,"")</f>
        <v>0</v>
      </c>
      <c r="I24" s="767">
        <f>Sludge!K26</f>
        <v>0</v>
      </c>
      <c r="J24" s="767" t="str">
        <f>IF(Select2=2,MSW!$K26,"")</f>
        <v/>
      </c>
      <c r="K24" s="767">
        <f>Industry!$K26</f>
        <v>0</v>
      </c>
      <c r="L24" s="768">
        <f t="shared" si="3"/>
        <v>0</v>
      </c>
      <c r="M24" s="769">
        <f>Recovery_OX!C19</f>
        <v>0</v>
      </c>
      <c r="N24" s="763"/>
      <c r="O24" s="770">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765">
        <f>IF(Select2=1,Food!$K27,"")</f>
        <v>0</v>
      </c>
      <c r="D25" s="766">
        <f>IF(Select2=1,Paper!$K27,"")</f>
        <v>0</v>
      </c>
      <c r="E25" s="758">
        <f>IF(Select2=1,Nappies!$K27,"")</f>
        <v>0</v>
      </c>
      <c r="F25" s="766">
        <f>IF(Select2=1,Garden!$K27,"")</f>
        <v>0</v>
      </c>
      <c r="G25" s="758">
        <f>IF(Select2=1,Wood!$K27,"")</f>
        <v>0</v>
      </c>
      <c r="H25" s="766">
        <f>IF(Select2=1,Textiles!$K27,"")</f>
        <v>0</v>
      </c>
      <c r="I25" s="767">
        <f>Sludge!K27</f>
        <v>0</v>
      </c>
      <c r="J25" s="767" t="str">
        <f>IF(Select2=2,MSW!$K27,"")</f>
        <v/>
      </c>
      <c r="K25" s="767">
        <f>Industry!$K27</f>
        <v>0</v>
      </c>
      <c r="L25" s="768">
        <f t="shared" si="3"/>
        <v>0</v>
      </c>
      <c r="M25" s="769">
        <f>Recovery_OX!C20</f>
        <v>0</v>
      </c>
      <c r="N25" s="763"/>
      <c r="O25" s="770">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765">
        <f>IF(Select2=1,Food!$K28,"")</f>
        <v>0</v>
      </c>
      <c r="D26" s="766">
        <f>IF(Select2=1,Paper!$K28,"")</f>
        <v>0</v>
      </c>
      <c r="E26" s="758">
        <f>IF(Select2=1,Nappies!$K28,"")</f>
        <v>0</v>
      </c>
      <c r="F26" s="766">
        <f>IF(Select2=1,Garden!$K28,"")</f>
        <v>0</v>
      </c>
      <c r="G26" s="758">
        <f>IF(Select2=1,Wood!$K28,"")</f>
        <v>0</v>
      </c>
      <c r="H26" s="766">
        <f>IF(Select2=1,Textiles!$K28,"")</f>
        <v>0</v>
      </c>
      <c r="I26" s="767">
        <f>Sludge!K28</f>
        <v>0</v>
      </c>
      <c r="J26" s="767" t="str">
        <f>IF(Select2=2,MSW!$K28,"")</f>
        <v/>
      </c>
      <c r="K26" s="767">
        <f>Industry!$K28</f>
        <v>0</v>
      </c>
      <c r="L26" s="768">
        <f t="shared" si="3"/>
        <v>0</v>
      </c>
      <c r="M26" s="769">
        <f>Recovery_OX!C21</f>
        <v>0</v>
      </c>
      <c r="N26" s="763"/>
      <c r="O26" s="770">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765">
        <f>IF(Select2=1,Food!$K29,"")</f>
        <v>0</v>
      </c>
      <c r="D27" s="766">
        <f>IF(Select2=1,Paper!$K29,"")</f>
        <v>0</v>
      </c>
      <c r="E27" s="758">
        <f>IF(Select2=1,Nappies!$K29,"")</f>
        <v>0</v>
      </c>
      <c r="F27" s="766">
        <f>IF(Select2=1,Garden!$K29,"")</f>
        <v>0</v>
      </c>
      <c r="G27" s="758">
        <f>IF(Select2=1,Wood!$K29,"")</f>
        <v>0</v>
      </c>
      <c r="H27" s="766">
        <f>IF(Select2=1,Textiles!$K29,"")</f>
        <v>0</v>
      </c>
      <c r="I27" s="767">
        <f>Sludge!K29</f>
        <v>0</v>
      </c>
      <c r="J27" s="767" t="str">
        <f>IF(Select2=2,MSW!$K29,"")</f>
        <v/>
      </c>
      <c r="K27" s="767">
        <f>Industry!$K29</f>
        <v>0</v>
      </c>
      <c r="L27" s="768">
        <f t="shared" si="3"/>
        <v>0</v>
      </c>
      <c r="M27" s="769">
        <f>Recovery_OX!C22</f>
        <v>0</v>
      </c>
      <c r="N27" s="763"/>
      <c r="O27" s="770">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765">
        <f>IF(Select2=1,Food!$K30,"")</f>
        <v>0</v>
      </c>
      <c r="D28" s="766">
        <f>IF(Select2=1,Paper!$K30,"")</f>
        <v>0</v>
      </c>
      <c r="E28" s="758">
        <f>IF(Select2=1,Nappies!$K30,"")</f>
        <v>0</v>
      </c>
      <c r="F28" s="766">
        <f>IF(Select2=1,Garden!$K30,"")</f>
        <v>0</v>
      </c>
      <c r="G28" s="758">
        <f>IF(Select2=1,Wood!$K30,"")</f>
        <v>0</v>
      </c>
      <c r="H28" s="766">
        <f>IF(Select2=1,Textiles!$K30,"")</f>
        <v>0</v>
      </c>
      <c r="I28" s="767">
        <f>Sludge!K30</f>
        <v>0</v>
      </c>
      <c r="J28" s="767" t="str">
        <f>IF(Select2=2,MSW!$K30,"")</f>
        <v/>
      </c>
      <c r="K28" s="767">
        <f>Industry!$K30</f>
        <v>0</v>
      </c>
      <c r="L28" s="768">
        <f t="shared" si="3"/>
        <v>0</v>
      </c>
      <c r="M28" s="769">
        <f>Recovery_OX!C23</f>
        <v>0</v>
      </c>
      <c r="N28" s="763"/>
      <c r="O28" s="770">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765">
        <f>IF(Select2=1,Food!$K31,"")</f>
        <v>0</v>
      </c>
      <c r="D29" s="766">
        <f>IF(Select2=1,Paper!$K31,"")</f>
        <v>0</v>
      </c>
      <c r="E29" s="758">
        <f>IF(Select2=1,Nappies!$K31,"")</f>
        <v>0</v>
      </c>
      <c r="F29" s="766">
        <f>IF(Select2=1,Garden!$K31,"")</f>
        <v>0</v>
      </c>
      <c r="G29" s="758">
        <f>IF(Select2=1,Wood!$K31,"")</f>
        <v>0</v>
      </c>
      <c r="H29" s="766">
        <f>IF(Select2=1,Textiles!$K31,"")</f>
        <v>0</v>
      </c>
      <c r="I29" s="767">
        <f>Sludge!K31</f>
        <v>0</v>
      </c>
      <c r="J29" s="767" t="str">
        <f>IF(Select2=2,MSW!$K31,"")</f>
        <v/>
      </c>
      <c r="K29" s="767">
        <f>Industry!$K31</f>
        <v>0</v>
      </c>
      <c r="L29" s="768">
        <f>SUM(C29:K29)</f>
        <v>0</v>
      </c>
      <c r="M29" s="769">
        <f>Recovery_OX!C24</f>
        <v>0</v>
      </c>
      <c r="N29" s="763"/>
      <c r="O29" s="770">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765">
        <f>IF(Select2=1,Food!$K32,"")</f>
        <v>0</v>
      </c>
      <c r="D30" s="766">
        <f>IF(Select2=1,Paper!$K32,"")</f>
        <v>0</v>
      </c>
      <c r="E30" s="758">
        <f>IF(Select2=1,Nappies!$K32,"")</f>
        <v>0</v>
      </c>
      <c r="F30" s="766">
        <f>IF(Select2=1,Garden!$K32,"")</f>
        <v>0</v>
      </c>
      <c r="G30" s="758">
        <f>IF(Select2=1,Wood!$K32,"")</f>
        <v>0</v>
      </c>
      <c r="H30" s="766">
        <f>IF(Select2=1,Textiles!$K32,"")</f>
        <v>0</v>
      </c>
      <c r="I30" s="767">
        <f>Sludge!K32</f>
        <v>0</v>
      </c>
      <c r="J30" s="767" t="str">
        <f>IF(Select2=2,MSW!$K32,"")</f>
        <v/>
      </c>
      <c r="K30" s="767">
        <f>Industry!$K32</f>
        <v>0</v>
      </c>
      <c r="L30" s="768">
        <f t="shared" si="3"/>
        <v>0</v>
      </c>
      <c r="M30" s="769">
        <f>Recovery_OX!C25</f>
        <v>0</v>
      </c>
      <c r="N30" s="763"/>
      <c r="O30" s="770">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765">
        <f>IF(Select2=1,Food!$K33,"")</f>
        <v>0</v>
      </c>
      <c r="D31" s="766">
        <f>IF(Select2=1,Paper!$K33,"")</f>
        <v>0</v>
      </c>
      <c r="E31" s="758">
        <f>IF(Select2=1,Nappies!$K33,"")</f>
        <v>0</v>
      </c>
      <c r="F31" s="766">
        <f>IF(Select2=1,Garden!$K33,"")</f>
        <v>0</v>
      </c>
      <c r="G31" s="758">
        <f>IF(Select2=1,Wood!$K33,"")</f>
        <v>0</v>
      </c>
      <c r="H31" s="766">
        <f>IF(Select2=1,Textiles!$K33,"")</f>
        <v>0</v>
      </c>
      <c r="I31" s="767">
        <f>Sludge!K33</f>
        <v>0</v>
      </c>
      <c r="J31" s="767" t="str">
        <f>IF(Select2=2,MSW!$K33,"")</f>
        <v/>
      </c>
      <c r="K31" s="767">
        <f>Industry!$K33</f>
        <v>0</v>
      </c>
      <c r="L31" s="768">
        <f t="shared" si="3"/>
        <v>0</v>
      </c>
      <c r="M31" s="769">
        <f>Recovery_OX!C26</f>
        <v>0</v>
      </c>
      <c r="N31" s="763"/>
      <c r="O31" s="770">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765">
        <f>IF(Select2=1,Food!$K34,"")</f>
        <v>0</v>
      </c>
      <c r="D32" s="766">
        <f>IF(Select2=1,Paper!$K34,"")</f>
        <v>0</v>
      </c>
      <c r="E32" s="758">
        <f>IF(Select2=1,Nappies!$K34,"")</f>
        <v>0</v>
      </c>
      <c r="F32" s="766">
        <f>IF(Select2=1,Garden!$K34,"")</f>
        <v>0</v>
      </c>
      <c r="G32" s="758">
        <f>IF(Select2=1,Wood!$K34,"")</f>
        <v>0</v>
      </c>
      <c r="H32" s="766">
        <f>IF(Select2=1,Textiles!$K34,"")</f>
        <v>0</v>
      </c>
      <c r="I32" s="767">
        <f>Sludge!K34</f>
        <v>0</v>
      </c>
      <c r="J32" s="767" t="str">
        <f>IF(Select2=2,MSW!$K34,"")</f>
        <v/>
      </c>
      <c r="K32" s="767">
        <f>Industry!$K34</f>
        <v>0</v>
      </c>
      <c r="L32" s="768">
        <f t="shared" si="3"/>
        <v>0</v>
      </c>
      <c r="M32" s="769">
        <f>Recovery_OX!C27</f>
        <v>0</v>
      </c>
      <c r="N32" s="763"/>
      <c r="O32" s="770">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765">
        <f>IF(Select2=1,Food!$K35,"")</f>
        <v>0</v>
      </c>
      <c r="D33" s="766">
        <f>IF(Select2=1,Paper!$K35,"")</f>
        <v>0</v>
      </c>
      <c r="E33" s="758">
        <f>IF(Select2=1,Nappies!$K35,"")</f>
        <v>0</v>
      </c>
      <c r="F33" s="766">
        <f>IF(Select2=1,Garden!$K35,"")</f>
        <v>0</v>
      </c>
      <c r="G33" s="758">
        <f>IF(Select2=1,Wood!$K35,"")</f>
        <v>0</v>
      </c>
      <c r="H33" s="766">
        <f>IF(Select2=1,Textiles!$K35,"")</f>
        <v>0</v>
      </c>
      <c r="I33" s="767">
        <f>Sludge!K35</f>
        <v>0</v>
      </c>
      <c r="J33" s="767" t="str">
        <f>IF(Select2=2,MSW!$K35,"")</f>
        <v/>
      </c>
      <c r="K33" s="767">
        <f>Industry!$K35</f>
        <v>0</v>
      </c>
      <c r="L33" s="768">
        <f t="shared" si="3"/>
        <v>0</v>
      </c>
      <c r="M33" s="769">
        <f>Recovery_OX!C28</f>
        <v>0</v>
      </c>
      <c r="N33" s="763"/>
      <c r="O33" s="770">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765">
        <f>IF(Select2=1,Food!$K36,"")</f>
        <v>0</v>
      </c>
      <c r="D34" s="766">
        <f>IF(Select2=1,Paper!$K36,"")</f>
        <v>0</v>
      </c>
      <c r="E34" s="758">
        <f>IF(Select2=1,Nappies!$K36,"")</f>
        <v>0</v>
      </c>
      <c r="F34" s="766">
        <f>IF(Select2=1,Garden!$K36,"")</f>
        <v>0</v>
      </c>
      <c r="G34" s="758">
        <f>IF(Select2=1,Wood!$K36,"")</f>
        <v>0</v>
      </c>
      <c r="H34" s="766">
        <f>IF(Select2=1,Textiles!$K36,"")</f>
        <v>0</v>
      </c>
      <c r="I34" s="767">
        <f>Sludge!K36</f>
        <v>0</v>
      </c>
      <c r="J34" s="767" t="str">
        <f>IF(Select2=2,MSW!$K36,"")</f>
        <v/>
      </c>
      <c r="K34" s="767">
        <f>Industry!$K36</f>
        <v>0</v>
      </c>
      <c r="L34" s="768">
        <f t="shared" si="3"/>
        <v>0</v>
      </c>
      <c r="M34" s="769">
        <f>Recovery_OX!C29</f>
        <v>0</v>
      </c>
      <c r="N34" s="763"/>
      <c r="O34" s="770">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765">
        <f>IF(Select2=1,Food!$K37,"")</f>
        <v>0</v>
      </c>
      <c r="D35" s="766">
        <f>IF(Select2=1,Paper!$K37,"")</f>
        <v>0</v>
      </c>
      <c r="E35" s="758">
        <f>IF(Select2=1,Nappies!$K37,"")</f>
        <v>0</v>
      </c>
      <c r="F35" s="766">
        <f>IF(Select2=1,Garden!$K37,"")</f>
        <v>0</v>
      </c>
      <c r="G35" s="758">
        <f>IF(Select2=1,Wood!$K37,"")</f>
        <v>0</v>
      </c>
      <c r="H35" s="766">
        <f>IF(Select2=1,Textiles!$K37,"")</f>
        <v>0</v>
      </c>
      <c r="I35" s="767">
        <f>Sludge!K37</f>
        <v>0</v>
      </c>
      <c r="J35" s="767" t="str">
        <f>IF(Select2=2,MSW!$K37,"")</f>
        <v/>
      </c>
      <c r="K35" s="767">
        <f>Industry!$K37</f>
        <v>0</v>
      </c>
      <c r="L35" s="768">
        <f t="shared" si="3"/>
        <v>0</v>
      </c>
      <c r="M35" s="769">
        <f>Recovery_OX!C30</f>
        <v>0</v>
      </c>
      <c r="N35" s="763"/>
      <c r="O35" s="770">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765">
        <f>IF(Select2=1,Food!$K38,"")</f>
        <v>0</v>
      </c>
      <c r="D36" s="766">
        <f>IF(Select2=1,Paper!$K38,"")</f>
        <v>0</v>
      </c>
      <c r="E36" s="758">
        <f>IF(Select2=1,Nappies!$K38,"")</f>
        <v>0</v>
      </c>
      <c r="F36" s="766">
        <f>IF(Select2=1,Garden!$K38,"")</f>
        <v>0</v>
      </c>
      <c r="G36" s="758">
        <f>IF(Select2=1,Wood!$K38,"")</f>
        <v>0</v>
      </c>
      <c r="H36" s="766">
        <f>IF(Select2=1,Textiles!$K38,"")</f>
        <v>0</v>
      </c>
      <c r="I36" s="767">
        <f>Sludge!K38</f>
        <v>0</v>
      </c>
      <c r="J36" s="767" t="str">
        <f>IF(Select2=2,MSW!$K38,"")</f>
        <v/>
      </c>
      <c r="K36" s="767">
        <f>Industry!$K38</f>
        <v>0</v>
      </c>
      <c r="L36" s="768">
        <f t="shared" si="3"/>
        <v>0</v>
      </c>
      <c r="M36" s="769">
        <f>Recovery_OX!C31</f>
        <v>0</v>
      </c>
      <c r="N36" s="763"/>
      <c r="O36" s="770">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765">
        <f>IF(Select2=1,Food!$K39,"")</f>
        <v>0</v>
      </c>
      <c r="D37" s="766">
        <f>IF(Select2=1,Paper!$K39,"")</f>
        <v>0</v>
      </c>
      <c r="E37" s="758">
        <f>IF(Select2=1,Nappies!$K39,"")</f>
        <v>0</v>
      </c>
      <c r="F37" s="766">
        <f>IF(Select2=1,Garden!$K39,"")</f>
        <v>0</v>
      </c>
      <c r="G37" s="758">
        <f>IF(Select2=1,Wood!$K39,"")</f>
        <v>0</v>
      </c>
      <c r="H37" s="766">
        <f>IF(Select2=1,Textiles!$K39,"")</f>
        <v>0</v>
      </c>
      <c r="I37" s="767">
        <f>Sludge!K39</f>
        <v>0</v>
      </c>
      <c r="J37" s="767" t="str">
        <f>IF(Select2=2,MSW!$K39,"")</f>
        <v/>
      </c>
      <c r="K37" s="767">
        <f>Industry!$K39</f>
        <v>0</v>
      </c>
      <c r="L37" s="768">
        <f t="shared" si="3"/>
        <v>0</v>
      </c>
      <c r="M37" s="769">
        <f>Recovery_OX!C32</f>
        <v>0</v>
      </c>
      <c r="N37" s="763"/>
      <c r="O37" s="770">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765">
        <f>IF(Select2=1,Food!$K40,"")</f>
        <v>0</v>
      </c>
      <c r="D38" s="766">
        <f>IF(Select2=1,Paper!$K40,"")</f>
        <v>0</v>
      </c>
      <c r="E38" s="758">
        <f>IF(Select2=1,Nappies!$K40,"")</f>
        <v>0</v>
      </c>
      <c r="F38" s="766">
        <f>IF(Select2=1,Garden!$K40,"")</f>
        <v>0</v>
      </c>
      <c r="G38" s="758">
        <f>IF(Select2=1,Wood!$K40,"")</f>
        <v>0</v>
      </c>
      <c r="H38" s="766">
        <f>IF(Select2=1,Textiles!$K40,"")</f>
        <v>0</v>
      </c>
      <c r="I38" s="767">
        <f>Sludge!K40</f>
        <v>0</v>
      </c>
      <c r="J38" s="767" t="str">
        <f>IF(Select2=2,MSW!$K40,"")</f>
        <v/>
      </c>
      <c r="K38" s="767">
        <f>Industry!$K40</f>
        <v>0</v>
      </c>
      <c r="L38" s="768">
        <f t="shared" si="3"/>
        <v>0</v>
      </c>
      <c r="M38" s="769">
        <f>Recovery_OX!C33</f>
        <v>0</v>
      </c>
      <c r="N38" s="763"/>
      <c r="O38" s="770">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765">
        <f>IF(Select2=1,Food!$K41,"")</f>
        <v>0</v>
      </c>
      <c r="D39" s="766">
        <f>IF(Select2=1,Paper!$K41,"")</f>
        <v>0</v>
      </c>
      <c r="E39" s="758">
        <f>IF(Select2=1,Nappies!$K41,"")</f>
        <v>0</v>
      </c>
      <c r="F39" s="766">
        <f>IF(Select2=1,Garden!$K41,"")</f>
        <v>0</v>
      </c>
      <c r="G39" s="758">
        <f>IF(Select2=1,Wood!$K41,"")</f>
        <v>0</v>
      </c>
      <c r="H39" s="766">
        <f>IF(Select2=1,Textiles!$K41,"")</f>
        <v>0</v>
      </c>
      <c r="I39" s="767">
        <f>Sludge!K41</f>
        <v>0</v>
      </c>
      <c r="J39" s="767" t="str">
        <f>IF(Select2=2,MSW!$K41,"")</f>
        <v/>
      </c>
      <c r="K39" s="767">
        <f>Industry!$K41</f>
        <v>0</v>
      </c>
      <c r="L39" s="768">
        <f t="shared" si="3"/>
        <v>0</v>
      </c>
      <c r="M39" s="769">
        <f>Recovery_OX!C34</f>
        <v>0</v>
      </c>
      <c r="N39" s="763"/>
      <c r="O39" s="770">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765">
        <f>IF(Select2=1,Food!$K42,"")</f>
        <v>0</v>
      </c>
      <c r="D40" s="766">
        <f>IF(Select2=1,Paper!$K42,"")</f>
        <v>0</v>
      </c>
      <c r="E40" s="758">
        <f>IF(Select2=1,Nappies!$K42,"")</f>
        <v>0</v>
      </c>
      <c r="F40" s="766">
        <f>IF(Select2=1,Garden!$K42,"")</f>
        <v>0</v>
      </c>
      <c r="G40" s="758">
        <f>IF(Select2=1,Wood!$K42,"")</f>
        <v>0</v>
      </c>
      <c r="H40" s="766">
        <f>IF(Select2=1,Textiles!$K42,"")</f>
        <v>0</v>
      </c>
      <c r="I40" s="767">
        <f>Sludge!K42</f>
        <v>0</v>
      </c>
      <c r="J40" s="767" t="str">
        <f>IF(Select2=2,MSW!$K42,"")</f>
        <v/>
      </c>
      <c r="K40" s="767">
        <f>Industry!$K42</f>
        <v>0</v>
      </c>
      <c r="L40" s="768">
        <f t="shared" si="3"/>
        <v>0</v>
      </c>
      <c r="M40" s="769">
        <f>Recovery_OX!C35</f>
        <v>0</v>
      </c>
      <c r="N40" s="763"/>
      <c r="O40" s="770">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765">
        <f>IF(Select2=1,Food!$K43,"")</f>
        <v>0</v>
      </c>
      <c r="D41" s="766">
        <f>IF(Select2=1,Paper!$K43,"")</f>
        <v>0</v>
      </c>
      <c r="E41" s="758">
        <f>IF(Select2=1,Nappies!$K43,"")</f>
        <v>0</v>
      </c>
      <c r="F41" s="766">
        <f>IF(Select2=1,Garden!$K43,"")</f>
        <v>0</v>
      </c>
      <c r="G41" s="758">
        <f>IF(Select2=1,Wood!$K43,"")</f>
        <v>0</v>
      </c>
      <c r="H41" s="766">
        <f>IF(Select2=1,Textiles!$K43,"")</f>
        <v>0</v>
      </c>
      <c r="I41" s="767">
        <f>Sludge!K43</f>
        <v>0</v>
      </c>
      <c r="J41" s="767" t="str">
        <f>IF(Select2=2,MSW!$K43,"")</f>
        <v/>
      </c>
      <c r="K41" s="767">
        <f>Industry!$K43</f>
        <v>0</v>
      </c>
      <c r="L41" s="768">
        <f t="shared" si="3"/>
        <v>0</v>
      </c>
      <c r="M41" s="769">
        <f>Recovery_OX!C36</f>
        <v>0</v>
      </c>
      <c r="N41" s="763"/>
      <c r="O41" s="770">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765">
        <f>IF(Select2=1,Food!$K44,"")</f>
        <v>0</v>
      </c>
      <c r="D42" s="766">
        <f>IF(Select2=1,Paper!$K44,"")</f>
        <v>0</v>
      </c>
      <c r="E42" s="758">
        <f>IF(Select2=1,Nappies!$K44,"")</f>
        <v>0</v>
      </c>
      <c r="F42" s="766">
        <f>IF(Select2=1,Garden!$K44,"")</f>
        <v>0</v>
      </c>
      <c r="G42" s="758">
        <f>IF(Select2=1,Wood!$K44,"")</f>
        <v>0</v>
      </c>
      <c r="H42" s="766">
        <f>IF(Select2=1,Textiles!$K44,"")</f>
        <v>0</v>
      </c>
      <c r="I42" s="767">
        <f>Sludge!K44</f>
        <v>0</v>
      </c>
      <c r="J42" s="767" t="str">
        <f>IF(Select2=2,MSW!$K44,"")</f>
        <v/>
      </c>
      <c r="K42" s="767">
        <f>Industry!$K44</f>
        <v>0</v>
      </c>
      <c r="L42" s="768">
        <f t="shared" si="3"/>
        <v>0</v>
      </c>
      <c r="M42" s="769">
        <f>Recovery_OX!C37</f>
        <v>0</v>
      </c>
      <c r="N42" s="763"/>
      <c r="O42" s="770">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765">
        <f>IF(Select2=1,Food!$K45,"")</f>
        <v>0</v>
      </c>
      <c r="D43" s="766">
        <f>IF(Select2=1,Paper!$K45,"")</f>
        <v>0</v>
      </c>
      <c r="E43" s="758">
        <f>IF(Select2=1,Nappies!$K45,"")</f>
        <v>0</v>
      </c>
      <c r="F43" s="766">
        <f>IF(Select2=1,Garden!$K45,"")</f>
        <v>0</v>
      </c>
      <c r="G43" s="758">
        <f>IF(Select2=1,Wood!$K45,"")</f>
        <v>0</v>
      </c>
      <c r="H43" s="766">
        <f>IF(Select2=1,Textiles!$K45,"")</f>
        <v>0</v>
      </c>
      <c r="I43" s="767">
        <f>Sludge!K45</f>
        <v>0</v>
      </c>
      <c r="J43" s="767" t="str">
        <f>IF(Select2=2,MSW!$K45,"")</f>
        <v/>
      </c>
      <c r="K43" s="767">
        <f>Industry!$K45</f>
        <v>0</v>
      </c>
      <c r="L43" s="768">
        <f t="shared" si="3"/>
        <v>0</v>
      </c>
      <c r="M43" s="769">
        <f>Recovery_OX!C38</f>
        <v>0</v>
      </c>
      <c r="N43" s="763"/>
      <c r="O43" s="770">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765">
        <f>IF(Select2=1,Food!$K46,"")</f>
        <v>0</v>
      </c>
      <c r="D44" s="766">
        <f>IF(Select2=1,Paper!$K46,"")</f>
        <v>0</v>
      </c>
      <c r="E44" s="758">
        <f>IF(Select2=1,Nappies!$K46,"")</f>
        <v>0</v>
      </c>
      <c r="F44" s="766">
        <f>IF(Select2=1,Garden!$K46,"")</f>
        <v>0</v>
      </c>
      <c r="G44" s="758">
        <f>IF(Select2=1,Wood!$K46,"")</f>
        <v>0</v>
      </c>
      <c r="H44" s="766">
        <f>IF(Select2=1,Textiles!$K46,"")</f>
        <v>0</v>
      </c>
      <c r="I44" s="767">
        <f>Sludge!K46</f>
        <v>0</v>
      </c>
      <c r="J44" s="767" t="str">
        <f>IF(Select2=2,MSW!$K46,"")</f>
        <v/>
      </c>
      <c r="K44" s="767">
        <f>Industry!$K46</f>
        <v>0</v>
      </c>
      <c r="L44" s="768">
        <f t="shared" si="3"/>
        <v>0</v>
      </c>
      <c r="M44" s="769">
        <f>Recovery_OX!C39</f>
        <v>0</v>
      </c>
      <c r="N44" s="763"/>
      <c r="O44" s="770">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765">
        <f>IF(Select2=1,Food!$K47,"")</f>
        <v>0</v>
      </c>
      <c r="D45" s="766">
        <f>IF(Select2=1,Paper!$K47,"")</f>
        <v>0</v>
      </c>
      <c r="E45" s="758">
        <f>IF(Select2=1,Nappies!$K47,"")</f>
        <v>0</v>
      </c>
      <c r="F45" s="766">
        <f>IF(Select2=1,Garden!$K47,"")</f>
        <v>0</v>
      </c>
      <c r="G45" s="758">
        <f>IF(Select2=1,Wood!$K47,"")</f>
        <v>0</v>
      </c>
      <c r="H45" s="766">
        <f>IF(Select2=1,Textiles!$K47,"")</f>
        <v>0</v>
      </c>
      <c r="I45" s="767">
        <f>Sludge!K47</f>
        <v>0</v>
      </c>
      <c r="J45" s="767" t="str">
        <f>IF(Select2=2,MSW!$K47,"")</f>
        <v/>
      </c>
      <c r="K45" s="767">
        <f>Industry!$K47</f>
        <v>0</v>
      </c>
      <c r="L45" s="768">
        <f t="shared" si="3"/>
        <v>0</v>
      </c>
      <c r="M45" s="769">
        <f>Recovery_OX!C40</f>
        <v>0</v>
      </c>
      <c r="N45" s="763"/>
      <c r="O45" s="770">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765">
        <f>IF(Select2=1,Food!$K48,"")</f>
        <v>0</v>
      </c>
      <c r="D46" s="766">
        <f>IF(Select2=1,Paper!$K48,"")</f>
        <v>0</v>
      </c>
      <c r="E46" s="758">
        <f>IF(Select2=1,Nappies!$K48,"")</f>
        <v>0</v>
      </c>
      <c r="F46" s="766">
        <f>IF(Select2=1,Garden!$K48,"")</f>
        <v>0</v>
      </c>
      <c r="G46" s="758">
        <f>IF(Select2=1,Wood!$K48,"")</f>
        <v>0</v>
      </c>
      <c r="H46" s="766">
        <f>IF(Select2=1,Textiles!$K48,"")</f>
        <v>0</v>
      </c>
      <c r="I46" s="767">
        <f>Sludge!K48</f>
        <v>0</v>
      </c>
      <c r="J46" s="767" t="str">
        <f>IF(Select2=2,MSW!$K48,"")</f>
        <v/>
      </c>
      <c r="K46" s="767">
        <f>Industry!$K48</f>
        <v>0</v>
      </c>
      <c r="L46" s="768">
        <f t="shared" si="3"/>
        <v>0</v>
      </c>
      <c r="M46" s="769">
        <f>Recovery_OX!C41</f>
        <v>0</v>
      </c>
      <c r="N46" s="763"/>
      <c r="O46" s="770">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765">
        <f>IF(Select2=1,Food!$K49,"")</f>
        <v>0</v>
      </c>
      <c r="D47" s="766">
        <f>IF(Select2=1,Paper!$K49,"")</f>
        <v>0</v>
      </c>
      <c r="E47" s="758">
        <f>IF(Select2=1,Nappies!$K49,"")</f>
        <v>0</v>
      </c>
      <c r="F47" s="766">
        <f>IF(Select2=1,Garden!$K49,"")</f>
        <v>0</v>
      </c>
      <c r="G47" s="758">
        <f>IF(Select2=1,Wood!$K49,"")</f>
        <v>0</v>
      </c>
      <c r="H47" s="766">
        <f>IF(Select2=1,Textiles!$K49,"")</f>
        <v>0</v>
      </c>
      <c r="I47" s="767">
        <f>Sludge!K49</f>
        <v>0</v>
      </c>
      <c r="J47" s="767" t="str">
        <f>IF(Select2=2,MSW!$K49,"")</f>
        <v/>
      </c>
      <c r="K47" s="767">
        <f>Industry!$K49</f>
        <v>0</v>
      </c>
      <c r="L47" s="768">
        <f t="shared" si="3"/>
        <v>0</v>
      </c>
      <c r="M47" s="769">
        <f>Recovery_OX!C42</f>
        <v>0</v>
      </c>
      <c r="N47" s="763"/>
      <c r="O47" s="770">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3">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3">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3">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3">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3">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3">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3">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3">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3">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3">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3">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3">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3">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3">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3">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3">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3">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3">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3">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3">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3">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3">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3">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3">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3">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3">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3">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3">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3">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3">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3">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3">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3">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3">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3">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3">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3">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3">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3">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3">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3">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3">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3">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3">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3">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3">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3">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3">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3">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4">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30" t="s">
        <v>284</v>
      </c>
      <c r="D8" s="831"/>
      <c r="E8" s="832"/>
      <c r="F8" s="830" t="s">
        <v>285</v>
      </c>
      <c r="G8" s="831"/>
      <c r="H8" s="833"/>
      <c r="I8" s="525"/>
      <c r="J8" s="830" t="s">
        <v>286</v>
      </c>
      <c r="K8" s="831"/>
      <c r="L8" s="833"/>
      <c r="M8" s="834" t="s">
        <v>287</v>
      </c>
      <c r="N8" s="835"/>
      <c r="O8" s="836"/>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v>1950</v>
      </c>
      <c r="C12" s="552">
        <f>Stored_C!E18</f>
        <v>0</v>
      </c>
      <c r="D12" s="553">
        <f>Stored_C!F18+Stored_C!L18</f>
        <v>0</v>
      </c>
      <c r="E12" s="554">
        <f>Stored_C!G18+Stored_C!M18</f>
        <v>0</v>
      </c>
      <c r="F12" s="555">
        <f>F11+HWP!C12</f>
        <v>0</v>
      </c>
      <c r="G12" s="553">
        <f>G11+HWP!D12</f>
        <v>0</v>
      </c>
      <c r="H12" s="554">
        <f>H11+HWP!E12</f>
        <v>0</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0</v>
      </c>
      <c r="E13" s="563">
        <f>Stored_C!G19+Stored_C!M19</f>
        <v>0</v>
      </c>
      <c r="F13" s="564">
        <f>F12+HWP!C13</f>
        <v>0</v>
      </c>
      <c r="G13" s="562">
        <f>G12+HWP!D13</f>
        <v>0</v>
      </c>
      <c r="H13" s="563">
        <f>H12+HWP!E13</f>
        <v>0</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2.3721072223200003E-2</v>
      </c>
      <c r="E14" s="563">
        <f>Stored_C!G20+Stored_C!M20</f>
        <v>1.9569884584140003E-2</v>
      </c>
      <c r="F14" s="564">
        <f>F13+HWP!C14</f>
        <v>0</v>
      </c>
      <c r="G14" s="562">
        <f>G13+HWP!D14</f>
        <v>2.3721072223200003E-2</v>
      </c>
      <c r="H14" s="563">
        <f>H13+HWP!E14</f>
        <v>1.9569884584140003E-2</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2.4127805301600004E-2</v>
      </c>
      <c r="E15" s="563">
        <f>Stored_C!G21+Stored_C!M21</f>
        <v>1.990543937382E-2</v>
      </c>
      <c r="F15" s="564">
        <f>F14+HWP!C15</f>
        <v>0</v>
      </c>
      <c r="G15" s="562">
        <f>G14+HWP!D15</f>
        <v>4.7848877524800007E-2</v>
      </c>
      <c r="H15" s="563">
        <f>H14+HWP!E15</f>
        <v>3.9475323957960003E-2</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2.5095813045600004E-2</v>
      </c>
      <c r="E16" s="563">
        <f>Stored_C!G22+Stored_C!M22</f>
        <v>2.0704045762620003E-2</v>
      </c>
      <c r="F16" s="564">
        <f>F15+HWP!C16</f>
        <v>0</v>
      </c>
      <c r="G16" s="562">
        <f>G15+HWP!D16</f>
        <v>7.2944690570400011E-2</v>
      </c>
      <c r="H16" s="563">
        <f>H15+HWP!E16</f>
        <v>6.0179369720580009E-2</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2.5998013245600006E-2</v>
      </c>
      <c r="E17" s="563">
        <f>Stored_C!G23+Stored_C!M23</f>
        <v>2.1448360927620005E-2</v>
      </c>
      <c r="F17" s="564">
        <f>F16+HWP!C17</f>
        <v>0</v>
      </c>
      <c r="G17" s="562">
        <f>G16+HWP!D17</f>
        <v>9.8942703816000011E-2</v>
      </c>
      <c r="H17" s="563">
        <f>H16+HWP!E17</f>
        <v>8.1627730648200017E-2</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2.6282047096800005E-2</v>
      </c>
      <c r="E18" s="563">
        <f>Stored_C!G24+Stored_C!M24</f>
        <v>2.1682688854860001E-2</v>
      </c>
      <c r="F18" s="564">
        <f>F17+HWP!C18</f>
        <v>0</v>
      </c>
      <c r="G18" s="562">
        <f>G17+HWP!D18</f>
        <v>0.12522475091280003</v>
      </c>
      <c r="H18" s="563">
        <f>H17+HWP!E18</f>
        <v>0.10331041950306002</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2.6557801934400001E-2</v>
      </c>
      <c r="E19" s="563">
        <f>Stored_C!G25+Stored_C!M25</f>
        <v>2.191018659588E-2</v>
      </c>
      <c r="F19" s="564">
        <f>F18+HWP!C19</f>
        <v>0</v>
      </c>
      <c r="G19" s="562">
        <f>G18+HWP!D19</f>
        <v>0.15178255284720002</v>
      </c>
      <c r="H19" s="563">
        <f>H18+HWP!E19</f>
        <v>0.12522060609894003</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2.6822730369600003E-2</v>
      </c>
      <c r="E20" s="563">
        <f>Stored_C!G26+Stored_C!M26</f>
        <v>2.212875255492E-2</v>
      </c>
      <c r="F20" s="564">
        <f>F19+HWP!C20</f>
        <v>0</v>
      </c>
      <c r="G20" s="562">
        <f>G19+HWP!D20</f>
        <v>0.17860528321680003</v>
      </c>
      <c r="H20" s="563">
        <f>H19+HWP!E20</f>
        <v>0.14734935865386004</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2.7072799036800002E-2</v>
      </c>
      <c r="E21" s="563">
        <f>Stored_C!G27+Stored_C!M27</f>
        <v>2.2335059205360001E-2</v>
      </c>
      <c r="F21" s="564">
        <f>F20+HWP!C21</f>
        <v>0</v>
      </c>
      <c r="G21" s="562">
        <f>G20+HWP!D21</f>
        <v>0.20567808225360001</v>
      </c>
      <c r="H21" s="563">
        <f>H20+HWP!E21</f>
        <v>0.16968441785922003</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3.0339825172800001E-2</v>
      </c>
      <c r="E22" s="563">
        <f>Stored_C!G28+Stored_C!M28</f>
        <v>2.5030355767559999E-2</v>
      </c>
      <c r="F22" s="564">
        <f>F21+HWP!C22</f>
        <v>0</v>
      </c>
      <c r="G22" s="562">
        <f>G21+HWP!D22</f>
        <v>0.23601790742640003</v>
      </c>
      <c r="H22" s="563">
        <f>H21+HWP!E22</f>
        <v>0.19471477362678002</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2.8171418352000006E-2</v>
      </c>
      <c r="E23" s="563">
        <f>Stored_C!G29+Stored_C!M29</f>
        <v>2.3241420140400006E-2</v>
      </c>
      <c r="F23" s="564">
        <f>F22+HWP!C23</f>
        <v>0</v>
      </c>
      <c r="G23" s="562">
        <f>G22+HWP!D23</f>
        <v>0.26418932577840004</v>
      </c>
      <c r="H23" s="563">
        <f>H22+HWP!E23</f>
        <v>0.21795619376718003</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2.8568193456000007E-2</v>
      </c>
      <c r="E24" s="563">
        <f>Stored_C!G30+Stored_C!M30</f>
        <v>2.3568759601200005E-2</v>
      </c>
      <c r="F24" s="564">
        <f>F23+HWP!C24</f>
        <v>0</v>
      </c>
      <c r="G24" s="562">
        <f>G23+HWP!D24</f>
        <v>0.29275751923440008</v>
      </c>
      <c r="H24" s="563">
        <f>H23+HWP!E24</f>
        <v>0.24152495336838004</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2.8987161720000001E-2</v>
      </c>
      <c r="E25" s="563">
        <f>Stored_C!G31+Stored_C!M31</f>
        <v>2.3914408419000003E-2</v>
      </c>
      <c r="F25" s="564">
        <f>F24+HWP!C25</f>
        <v>0</v>
      </c>
      <c r="G25" s="562">
        <f>G24+HWP!D25</f>
        <v>0.32174468095440006</v>
      </c>
      <c r="H25" s="563">
        <f>H24+HWP!E25</f>
        <v>0.26543936178738003</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2.9356533096000004E-2</v>
      </c>
      <c r="E26" s="563">
        <f>Stored_C!G32+Stored_C!M32</f>
        <v>2.4219139804200002E-2</v>
      </c>
      <c r="F26" s="564">
        <f>F25+HWP!C26</f>
        <v>0</v>
      </c>
      <c r="G26" s="562">
        <f>G25+HWP!D26</f>
        <v>0.35110121405040007</v>
      </c>
      <c r="H26" s="563">
        <f>H25+HWP!E26</f>
        <v>0.28965850159158002</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2.9764887240000006E-2</v>
      </c>
      <c r="E27" s="563">
        <f>Stored_C!G33+Stored_C!M33</f>
        <v>2.4556031973000006E-2</v>
      </c>
      <c r="F27" s="564">
        <f>F26+HWP!C27</f>
        <v>0</v>
      </c>
      <c r="G27" s="562">
        <f>G26+HWP!D27</f>
        <v>0.38086610129040005</v>
      </c>
      <c r="H27" s="563">
        <f>H26+HWP!E27</f>
        <v>0.31421453356458001</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3.0105696984000008E-2</v>
      </c>
      <c r="E28" s="563">
        <f>Stored_C!G34+Stored_C!M34</f>
        <v>2.4837200011800006E-2</v>
      </c>
      <c r="F28" s="564">
        <f>F27+HWP!C28</f>
        <v>0</v>
      </c>
      <c r="G28" s="562">
        <f>G27+HWP!D28</f>
        <v>0.41097179827440006</v>
      </c>
      <c r="H28" s="563">
        <f>H27+HWP!E28</f>
        <v>0.33905173357638002</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2.9919786063742088E-2</v>
      </c>
      <c r="E29" s="563">
        <f>Stored_C!G35+Stored_C!M35</f>
        <v>2.4683823502587222E-2</v>
      </c>
      <c r="F29" s="564">
        <f>F28+HWP!C29</f>
        <v>0</v>
      </c>
      <c r="G29" s="562">
        <f>G28+HWP!D29</f>
        <v>0.44089158433814213</v>
      </c>
      <c r="H29" s="563">
        <f>H28+HWP!E29</f>
        <v>0.36373555707896726</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2.9220355374513302E-2</v>
      </c>
      <c r="E30" s="563">
        <f>Stored_C!G36+Stored_C!M36</f>
        <v>2.4106793183973477E-2</v>
      </c>
      <c r="F30" s="564">
        <f>F29+HWP!C30</f>
        <v>0</v>
      </c>
      <c r="G30" s="562">
        <f>G29+HWP!D30</f>
        <v>0.47011193971265541</v>
      </c>
      <c r="H30" s="563">
        <f>H29+HWP!E30</f>
        <v>0.38784235026294073</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2.8524917411275049E-2</v>
      </c>
      <c r="E31" s="563">
        <f>Stored_C!G37+Stored_C!M37</f>
        <v>2.3533056864301918E-2</v>
      </c>
      <c r="F31" s="564">
        <f>F30+HWP!C31</f>
        <v>0</v>
      </c>
      <c r="G31" s="562">
        <f>G30+HWP!D31</f>
        <v>0.49863685712393047</v>
      </c>
      <c r="H31" s="563">
        <f>H30+HWP!E31</f>
        <v>0.41137540712724263</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2.7834458905568661E-2</v>
      </c>
      <c r="E32" s="563">
        <f>Stored_C!G38+Stored_C!M38</f>
        <v>2.2963428597094146E-2</v>
      </c>
      <c r="F32" s="564">
        <f>F31+HWP!C32</f>
        <v>0</v>
      </c>
      <c r="G32" s="562">
        <f>G31+HWP!D32</f>
        <v>0.52647131602949915</v>
      </c>
      <c r="H32" s="563">
        <f>H31+HWP!E32</f>
        <v>0.43433883572433679</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2.714987272372988E-2</v>
      </c>
      <c r="E33" s="563">
        <f>Stored_C!G39+Stored_C!M39</f>
        <v>2.2398644997077152E-2</v>
      </c>
      <c r="F33" s="564">
        <f>F32+HWP!C33</f>
        <v>0</v>
      </c>
      <c r="G33" s="562">
        <f>G32+HWP!D33</f>
        <v>0.55362118875322908</v>
      </c>
      <c r="H33" s="563">
        <f>H32+HWP!E33</f>
        <v>0.45673748072141396</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2.6471964186356417E-2</v>
      </c>
      <c r="E34" s="563">
        <f>Stored_C!G40+Stored_C!M40</f>
        <v>2.1839370453744046E-2</v>
      </c>
      <c r="F34" s="564">
        <f>F33+HWP!C34</f>
        <v>0</v>
      </c>
      <c r="G34" s="562">
        <f>G33+HWP!D34</f>
        <v>0.58009315293958552</v>
      </c>
      <c r="H34" s="563">
        <f>H33+HWP!E34</f>
        <v>0.47857685117515802</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2.5801457014707631E-2</v>
      </c>
      <c r="E35" s="563">
        <f>Stored_C!G41+Stored_C!M41</f>
        <v>2.1286202037133793E-2</v>
      </c>
      <c r="F35" s="564">
        <f>F34+HWP!C35</f>
        <v>0</v>
      </c>
      <c r="G35" s="562">
        <f>G34+HWP!D35</f>
        <v>0.60589460995429312</v>
      </c>
      <c r="H35" s="563">
        <f>H34+HWP!E35</f>
        <v>0.4998630532122918</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2.5138998924573899E-2</v>
      </c>
      <c r="E36" s="563">
        <f>Stored_C!G42+Stored_C!M42</f>
        <v>2.0739674112773467E-2</v>
      </c>
      <c r="F36" s="564">
        <f>F35+HWP!C36</f>
        <v>0</v>
      </c>
      <c r="G36" s="562">
        <f>G35+HWP!D36</f>
        <v>0.63103360887886706</v>
      </c>
      <c r="H36" s="563">
        <f>H35+HWP!E36</f>
        <v>0.5206027273250653</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2.4485166887071443E-2</v>
      </c>
      <c r="E37" s="563">
        <f>Stored_C!G43+Stored_C!M43</f>
        <v>2.0200262681833937E-2</v>
      </c>
      <c r="F37" s="564">
        <f>F36+HWP!C37</f>
        <v>0</v>
      </c>
      <c r="G37" s="562">
        <f>G36+HWP!D37</f>
        <v>0.65551877576593853</v>
      </c>
      <c r="H37" s="563">
        <f>H36+HWP!E37</f>
        <v>0.54080299000689924</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2.3840472074790425E-2</v>
      </c>
      <c r="E38" s="563">
        <f>Stored_C!G44+Stored_C!M44</f>
        <v>1.9668389461702102E-2</v>
      </c>
      <c r="F38" s="564">
        <f>F37+HWP!C38</f>
        <v>0</v>
      </c>
      <c r="G38" s="562">
        <f>G37+HWP!D38</f>
        <v>0.67935924784072899</v>
      </c>
      <c r="H38" s="563">
        <f>H37+HWP!E38</f>
        <v>0.56047137946860137</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2.3205364510750205E-2</v>
      </c>
      <c r="E39" s="563">
        <f>Stored_C!G45+Stored_C!M45</f>
        <v>1.9144425721368919E-2</v>
      </c>
      <c r="F39" s="564">
        <f>F38+HWP!C39</f>
        <v>0</v>
      </c>
      <c r="G39" s="562">
        <f>G38+HWP!D39</f>
        <v>0.70256461235147916</v>
      </c>
      <c r="H39" s="563">
        <f>H38+HWP!E39</f>
        <v>0.57961580518997025</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2.2580237436690583E-2</v>
      </c>
      <c r="E40" s="563">
        <f>Stored_C!G46+Stored_C!M46</f>
        <v>1.862869588526973E-2</v>
      </c>
      <c r="F40" s="564">
        <f>F39+HWP!C40</f>
        <v>0</v>
      </c>
      <c r="G40" s="562">
        <f>G39+HWP!D40</f>
        <v>0.72514484978816973</v>
      </c>
      <c r="H40" s="563">
        <f>H39+HWP!E40</f>
        <v>0.59824450107523997</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2.1965431416351249E-2</v>
      </c>
      <c r="E41" s="563">
        <f>Stored_C!G47+Stored_C!M47</f>
        <v>1.8121480918489776E-2</v>
      </c>
      <c r="F41" s="564">
        <f>F40+HWP!C41</f>
        <v>0</v>
      </c>
      <c r="G41" s="562">
        <f>G40+HWP!D41</f>
        <v>0.74711028120452094</v>
      </c>
      <c r="H41" s="563">
        <f>H40+HWP!E41</f>
        <v>0.61636598199372972</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2.1353380320000004E-2</v>
      </c>
      <c r="E42" s="563">
        <f>Stored_C!G48+Stored_C!M48</f>
        <v>1.7616538764000003E-2</v>
      </c>
      <c r="F42" s="564">
        <f>F41+HWP!C42</f>
        <v>0</v>
      </c>
      <c r="G42" s="562">
        <f>G41+HWP!D42</f>
        <v>0.76846366152452095</v>
      </c>
      <c r="H42" s="563">
        <f>H41+HWP!E42</f>
        <v>0.63398252075772976</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0.76846366152452095</v>
      </c>
      <c r="H43" s="563">
        <f>H42+HWP!E43</f>
        <v>0.63398252075772976</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0.76846366152452095</v>
      </c>
      <c r="H44" s="563">
        <f>H43+HWP!E44</f>
        <v>0.63398252075772976</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0.76846366152452095</v>
      </c>
      <c r="H45" s="563">
        <f>H44+HWP!E45</f>
        <v>0.63398252075772976</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0.76846366152452095</v>
      </c>
      <c r="H46" s="563">
        <f>H45+HWP!E46</f>
        <v>0.63398252075772976</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0.76846366152452095</v>
      </c>
      <c r="H47" s="563">
        <f>H46+HWP!E47</f>
        <v>0.63398252075772976</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0.76846366152452095</v>
      </c>
      <c r="H48" s="563">
        <f>H47+HWP!E48</f>
        <v>0.63398252075772976</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0.76846366152452095</v>
      </c>
      <c r="H49" s="563">
        <f>H48+HWP!E49</f>
        <v>0.63398252075772976</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0.76846366152452095</v>
      </c>
      <c r="H50" s="563">
        <f>H49+HWP!E50</f>
        <v>0.63398252075772976</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0.76846366152452095</v>
      </c>
      <c r="H51" s="563">
        <f>H50+HWP!E51</f>
        <v>0.63398252075772976</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0.76846366152452095</v>
      </c>
      <c r="H52" s="563">
        <f>H51+HWP!E52</f>
        <v>0.63398252075772976</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0.76846366152452095</v>
      </c>
      <c r="H53" s="563">
        <f>H52+HWP!E53</f>
        <v>0.63398252075772976</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0.76846366152452095</v>
      </c>
      <c r="H54" s="563">
        <f>H53+HWP!E54</f>
        <v>0.63398252075772976</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0.76846366152452095</v>
      </c>
      <c r="H55" s="563">
        <f>H54+HWP!E55</f>
        <v>0.63398252075772976</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0.76846366152452095</v>
      </c>
      <c r="H56" s="563">
        <f>H55+HWP!E56</f>
        <v>0.63398252075772976</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0.76846366152452095</v>
      </c>
      <c r="H57" s="563">
        <f>H56+HWP!E57</f>
        <v>0.63398252075772976</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0.76846366152452095</v>
      </c>
      <c r="H58" s="563">
        <f>H57+HWP!E58</f>
        <v>0.63398252075772976</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0.76846366152452095</v>
      </c>
      <c r="H59" s="563">
        <f>H58+HWP!E59</f>
        <v>0.63398252075772976</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0.76846366152452095</v>
      </c>
      <c r="H60" s="563">
        <f>H59+HWP!E60</f>
        <v>0.63398252075772976</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0.76846366152452095</v>
      </c>
      <c r="H61" s="563">
        <f>H60+HWP!E61</f>
        <v>0.63398252075772976</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0.76846366152452095</v>
      </c>
      <c r="H62" s="563">
        <f>H61+HWP!E62</f>
        <v>0.63398252075772976</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0.76846366152452095</v>
      </c>
      <c r="H63" s="563">
        <f>H62+HWP!E63</f>
        <v>0.63398252075772976</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0.76846366152452095</v>
      </c>
      <c r="H64" s="563">
        <f>H63+HWP!E64</f>
        <v>0.63398252075772976</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0.76846366152452095</v>
      </c>
      <c r="H65" s="563">
        <f>H64+HWP!E65</f>
        <v>0.63398252075772976</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0.76846366152452095</v>
      </c>
      <c r="H66" s="563">
        <f>H65+HWP!E66</f>
        <v>0.63398252075772976</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0.76846366152452095</v>
      </c>
      <c r="H67" s="563">
        <f>H66+HWP!E67</f>
        <v>0.63398252075772976</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0.76846366152452095</v>
      </c>
      <c r="H68" s="563">
        <f>H67+HWP!E68</f>
        <v>0.63398252075772976</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0.76846366152452095</v>
      </c>
      <c r="H69" s="563">
        <f>H68+HWP!E69</f>
        <v>0.63398252075772976</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0.76846366152452095</v>
      </c>
      <c r="H70" s="563">
        <f>H69+HWP!E70</f>
        <v>0.63398252075772976</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0.76846366152452095</v>
      </c>
      <c r="H71" s="563">
        <f>H70+HWP!E71</f>
        <v>0.63398252075772976</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0.76846366152452095</v>
      </c>
      <c r="H72" s="563">
        <f>H71+HWP!E72</f>
        <v>0.63398252075772976</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0.76846366152452095</v>
      </c>
      <c r="H73" s="563">
        <f>H72+HWP!E73</f>
        <v>0.63398252075772976</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0.76846366152452095</v>
      </c>
      <c r="H74" s="563">
        <f>H73+HWP!E74</f>
        <v>0.63398252075772976</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0.76846366152452095</v>
      </c>
      <c r="H75" s="563">
        <f>H74+HWP!E75</f>
        <v>0.63398252075772976</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0.76846366152452095</v>
      </c>
      <c r="H76" s="563">
        <f>H75+HWP!E76</f>
        <v>0.63398252075772976</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0.76846366152452095</v>
      </c>
      <c r="H77" s="563">
        <f>H76+HWP!E77</f>
        <v>0.63398252075772976</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0.76846366152452095</v>
      </c>
      <c r="H78" s="563">
        <f>H77+HWP!E78</f>
        <v>0.63398252075772976</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0.76846366152452095</v>
      </c>
      <c r="H79" s="563">
        <f>H78+HWP!E79</f>
        <v>0.63398252075772976</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0.76846366152452095</v>
      </c>
      <c r="H80" s="563">
        <f>H79+HWP!E80</f>
        <v>0.63398252075772976</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0.76846366152452095</v>
      </c>
      <c r="H81" s="563">
        <f>H80+HWP!E81</f>
        <v>0.63398252075772976</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0.76846366152452095</v>
      </c>
      <c r="H82" s="563">
        <f>H81+HWP!E82</f>
        <v>0.63398252075772976</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0.76846366152452095</v>
      </c>
      <c r="H83" s="563">
        <f>H82+HWP!E83</f>
        <v>0.63398252075772976</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0.76846366152452095</v>
      </c>
      <c r="H84" s="563">
        <f>H83+HWP!E84</f>
        <v>0.63398252075772976</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0.76846366152452095</v>
      </c>
      <c r="H85" s="563">
        <f>H84+HWP!E85</f>
        <v>0.63398252075772976</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0.76846366152452095</v>
      </c>
      <c r="H86" s="563">
        <f>H85+HWP!E86</f>
        <v>0.63398252075772976</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0.76846366152452095</v>
      </c>
      <c r="H87" s="563">
        <f>H86+HWP!E87</f>
        <v>0.63398252075772976</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0.76846366152452095</v>
      </c>
      <c r="H88" s="563">
        <f>H87+HWP!E88</f>
        <v>0.63398252075772976</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0.76846366152452095</v>
      </c>
      <c r="H89" s="563">
        <f>H88+HWP!E89</f>
        <v>0.63398252075772976</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0.76846366152452095</v>
      </c>
      <c r="H90" s="563">
        <f>H89+HWP!E90</f>
        <v>0.63398252075772976</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0.76846366152452095</v>
      </c>
      <c r="H91" s="563">
        <f>H90+HWP!E91</f>
        <v>0.63398252075772976</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0.76846366152452095</v>
      </c>
      <c r="H92" s="572">
        <f>H91+HWP!E92</f>
        <v>0.63398252075772976</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2017-09-14T06:51:35Z</dcterms:modified>
</cp:coreProperties>
</file>