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1_Rekap Historis 2000-2010\"/>
    </mc:Choice>
  </mc:AlternateContent>
  <bookViews>
    <workbookView xWindow="0" yWindow="0" windowWidth="19200" windowHeight="6855" firstSheet="1" activeTab="1"/>
  </bookViews>
  <sheets>
    <sheet name="Limbah Padat - Cair Domestik" sheetId="1" r:id="rId1"/>
    <sheet name="Limbah Cair Industri Sawi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L10" i="2"/>
  <c r="K10" i="2"/>
  <c r="J10" i="2"/>
  <c r="I10" i="2"/>
  <c r="H10" i="2"/>
  <c r="G10" i="2"/>
  <c r="F10" i="2"/>
  <c r="E10" i="2"/>
  <c r="D10" i="2"/>
  <c r="C10" i="2"/>
  <c r="M24" i="1" l="1"/>
  <c r="L24" i="1"/>
  <c r="K24" i="1"/>
  <c r="J24" i="1"/>
  <c r="I24" i="1"/>
  <c r="H24" i="1"/>
  <c r="G24" i="1"/>
  <c r="F24" i="1"/>
  <c r="E24" i="1"/>
  <c r="D24" i="1"/>
  <c r="C24" i="1"/>
  <c r="M9" i="1"/>
  <c r="L9" i="1"/>
  <c r="K9" i="1"/>
  <c r="J9" i="1"/>
  <c r="I9" i="1"/>
  <c r="H9" i="1"/>
  <c r="G9" i="1"/>
  <c r="F9" i="1"/>
  <c r="E9" i="1"/>
  <c r="D9" i="1"/>
  <c r="C9" i="1"/>
  <c r="N9" i="1" l="1"/>
  <c r="C61" i="1"/>
  <c r="D61" i="1"/>
  <c r="E61" i="1"/>
  <c r="F61" i="1"/>
  <c r="G61" i="1"/>
  <c r="H61" i="1"/>
  <c r="I61" i="1"/>
  <c r="J61" i="1"/>
  <c r="K61" i="1"/>
  <c r="L61" i="1"/>
  <c r="M61" i="1"/>
  <c r="N61" i="1" l="1"/>
  <c r="M4" i="2"/>
  <c r="L4" i="2"/>
  <c r="K4" i="2"/>
  <c r="J4" i="2"/>
  <c r="I4" i="2"/>
  <c r="H4" i="2"/>
  <c r="G4" i="2"/>
  <c r="F4" i="2"/>
  <c r="E4" i="2"/>
  <c r="D4" i="2"/>
  <c r="C4" i="2"/>
  <c r="M18" i="1"/>
  <c r="L18" i="1"/>
  <c r="K18" i="1"/>
  <c r="J18" i="1"/>
  <c r="I18" i="1"/>
  <c r="H18" i="1"/>
  <c r="G18" i="1"/>
  <c r="F18" i="1"/>
  <c r="E18" i="1"/>
  <c r="D18" i="1"/>
  <c r="C18" i="1"/>
  <c r="M3" i="1"/>
  <c r="L3" i="1"/>
  <c r="K3" i="1"/>
  <c r="J3" i="1"/>
  <c r="I3" i="1"/>
  <c r="H3" i="1"/>
  <c r="G3" i="1"/>
  <c r="F3" i="1"/>
  <c r="E3" i="1"/>
  <c r="D3" i="1"/>
  <c r="C3" i="1"/>
  <c r="E52" i="1" l="1"/>
  <c r="M52" i="1"/>
  <c r="C52" i="1"/>
  <c r="I52" i="1"/>
  <c r="F52" i="1"/>
  <c r="G52" i="1"/>
  <c r="H52" i="1"/>
  <c r="D52" i="1"/>
  <c r="L52" i="1"/>
  <c r="J52" i="1"/>
  <c r="K52" i="1"/>
  <c r="D13" i="2"/>
  <c r="E13" i="2"/>
  <c r="F13" i="2"/>
  <c r="G13" i="2"/>
  <c r="H13" i="2"/>
  <c r="I13" i="2"/>
  <c r="J13" i="2"/>
  <c r="K13" i="2"/>
  <c r="L13" i="2"/>
  <c r="M13" i="2"/>
  <c r="Q15" i="2"/>
  <c r="C13" i="2"/>
  <c r="N52" i="1" l="1"/>
  <c r="D12" i="2"/>
  <c r="E12" i="2"/>
  <c r="F12" i="2"/>
  <c r="G12" i="2"/>
  <c r="H12" i="2"/>
  <c r="I12" i="2"/>
  <c r="J12" i="2"/>
  <c r="K12" i="2"/>
  <c r="L12" i="2"/>
  <c r="M12" i="2"/>
  <c r="C12" i="2"/>
  <c r="D11" i="2" l="1"/>
  <c r="E11" i="2"/>
  <c r="F11" i="2"/>
  <c r="G11" i="2"/>
  <c r="H11" i="2"/>
  <c r="I11" i="2"/>
  <c r="J11" i="2"/>
  <c r="K11" i="2"/>
  <c r="L11" i="2"/>
  <c r="M11" i="2"/>
  <c r="C11" i="2"/>
  <c r="D9" i="2" l="1"/>
  <c r="E9" i="2"/>
  <c r="F9" i="2"/>
  <c r="G9" i="2"/>
  <c r="H9" i="2"/>
  <c r="I9" i="2"/>
  <c r="J9" i="2"/>
  <c r="K9" i="2"/>
  <c r="L9" i="2"/>
  <c r="M9" i="2"/>
  <c r="C9" i="2"/>
  <c r="D8" i="2" l="1"/>
  <c r="E8" i="2"/>
  <c r="F8" i="2"/>
  <c r="G8" i="2"/>
  <c r="H8" i="2"/>
  <c r="I8" i="2"/>
  <c r="J8" i="2"/>
  <c r="K8" i="2"/>
  <c r="L8" i="2"/>
  <c r="M8" i="2"/>
  <c r="C8" i="2"/>
  <c r="D7" i="2" l="1"/>
  <c r="E7" i="2"/>
  <c r="F7" i="2"/>
  <c r="G7" i="2"/>
  <c r="H7" i="2"/>
  <c r="I7" i="2"/>
  <c r="J7" i="2"/>
  <c r="K7" i="2"/>
  <c r="L7" i="2"/>
  <c r="M7" i="2"/>
  <c r="C7" i="2"/>
  <c r="D5" i="2" l="1"/>
  <c r="D14" i="2" s="1"/>
  <c r="E5" i="2"/>
  <c r="E14" i="2" s="1"/>
  <c r="F5" i="2"/>
  <c r="F14" i="2" s="1"/>
  <c r="G5" i="2"/>
  <c r="G14" i="2" s="1"/>
  <c r="H5" i="2"/>
  <c r="H14" i="2" s="1"/>
  <c r="I5" i="2"/>
  <c r="I14" i="2" s="1"/>
  <c r="J5" i="2"/>
  <c r="J14" i="2" s="1"/>
  <c r="K5" i="2"/>
  <c r="K14" i="2" s="1"/>
  <c r="L5" i="2"/>
  <c r="L14" i="2" s="1"/>
  <c r="M5" i="2"/>
  <c r="M14" i="2" s="1"/>
  <c r="C5" i="2"/>
  <c r="C14" i="2" s="1"/>
  <c r="N13" i="2" l="1"/>
  <c r="N5" i="2"/>
  <c r="N6" i="2"/>
  <c r="N7" i="2"/>
  <c r="N8" i="2"/>
  <c r="N9" i="2"/>
  <c r="N10" i="2"/>
  <c r="N11" i="2"/>
  <c r="N12" i="2"/>
  <c r="N4" i="2"/>
  <c r="N14" i="2" l="1"/>
  <c r="O4" i="2" s="1"/>
  <c r="D27" i="1"/>
  <c r="E27" i="1"/>
  <c r="F27" i="1"/>
  <c r="G27" i="1"/>
  <c r="H27" i="1"/>
  <c r="I27" i="1"/>
  <c r="J27" i="1"/>
  <c r="K27" i="1"/>
  <c r="L27" i="1"/>
  <c r="M27" i="1"/>
  <c r="C27" i="1"/>
  <c r="D12" i="1"/>
  <c r="E12" i="1"/>
  <c r="F12" i="1"/>
  <c r="G12" i="1"/>
  <c r="G60" i="1" s="1"/>
  <c r="H12" i="1"/>
  <c r="I12" i="1"/>
  <c r="J12" i="1"/>
  <c r="K12" i="1"/>
  <c r="L12" i="1"/>
  <c r="M12" i="1"/>
  <c r="Q14" i="1"/>
  <c r="C12" i="1"/>
  <c r="C60" i="1" l="1"/>
  <c r="F60" i="1"/>
  <c r="M60" i="1"/>
  <c r="E60" i="1"/>
  <c r="L60" i="1"/>
  <c r="D60" i="1"/>
  <c r="K60" i="1"/>
  <c r="I60" i="1"/>
  <c r="J60" i="1"/>
  <c r="H60" i="1"/>
  <c r="O6" i="2"/>
  <c r="O8" i="2"/>
  <c r="O9" i="2"/>
  <c r="O13" i="2"/>
  <c r="O10" i="2"/>
  <c r="O7" i="2"/>
  <c r="O11" i="2"/>
  <c r="O12" i="2"/>
  <c r="O5" i="2"/>
  <c r="D26" i="1"/>
  <c r="E26" i="1"/>
  <c r="F26" i="1"/>
  <c r="G26" i="1"/>
  <c r="H26" i="1"/>
  <c r="I26" i="1"/>
  <c r="J26" i="1"/>
  <c r="K26" i="1"/>
  <c r="L26" i="1"/>
  <c r="M26" i="1"/>
  <c r="C26" i="1"/>
  <c r="D11" i="1"/>
  <c r="E11" i="1"/>
  <c r="F11" i="1"/>
  <c r="G11" i="1"/>
  <c r="H11" i="1"/>
  <c r="I11" i="1"/>
  <c r="J11" i="1"/>
  <c r="K11" i="1"/>
  <c r="L11" i="1"/>
  <c r="M11" i="1"/>
  <c r="C11" i="1"/>
  <c r="I59" i="1" l="1"/>
  <c r="H59" i="1"/>
  <c r="K59" i="1"/>
  <c r="J59" i="1"/>
  <c r="G59" i="1"/>
  <c r="N60" i="1"/>
  <c r="C59" i="1"/>
  <c r="M59" i="1"/>
  <c r="E59" i="1"/>
  <c r="F59" i="1"/>
  <c r="L59" i="1"/>
  <c r="D59" i="1"/>
  <c r="O14" i="2"/>
  <c r="N24" i="1"/>
  <c r="D25" i="1"/>
  <c r="E25" i="1"/>
  <c r="F25" i="1"/>
  <c r="G25" i="1"/>
  <c r="H25" i="1"/>
  <c r="I25" i="1"/>
  <c r="J25" i="1"/>
  <c r="K25" i="1"/>
  <c r="L25" i="1"/>
  <c r="M25" i="1"/>
  <c r="C25" i="1"/>
  <c r="D10" i="1"/>
  <c r="E10" i="1"/>
  <c r="F10" i="1"/>
  <c r="G10" i="1"/>
  <c r="H10" i="1"/>
  <c r="I10" i="1"/>
  <c r="J10" i="1"/>
  <c r="K10" i="1"/>
  <c r="L10" i="1"/>
  <c r="M10" i="1"/>
  <c r="C10" i="1"/>
  <c r="L58" i="1" l="1"/>
  <c r="D58" i="1"/>
  <c r="M58" i="1"/>
  <c r="E58" i="1"/>
  <c r="C58" i="1"/>
  <c r="F58" i="1"/>
  <c r="K58" i="1"/>
  <c r="G58" i="1"/>
  <c r="I58" i="1"/>
  <c r="N59" i="1"/>
  <c r="J58" i="1"/>
  <c r="H58" i="1"/>
  <c r="D23" i="1"/>
  <c r="E23" i="1"/>
  <c r="F23" i="1"/>
  <c r="G23" i="1"/>
  <c r="H23" i="1"/>
  <c r="I23" i="1"/>
  <c r="J23" i="1"/>
  <c r="K23" i="1"/>
  <c r="L23" i="1"/>
  <c r="M23" i="1"/>
  <c r="C23" i="1"/>
  <c r="D8" i="1"/>
  <c r="E8" i="1"/>
  <c r="F8" i="1"/>
  <c r="G8" i="1"/>
  <c r="H8" i="1"/>
  <c r="I8" i="1"/>
  <c r="J8" i="1"/>
  <c r="K8" i="1"/>
  <c r="L8" i="1"/>
  <c r="M8" i="1"/>
  <c r="C8" i="1"/>
  <c r="H57" i="1" l="1"/>
  <c r="G57" i="1"/>
  <c r="N58" i="1"/>
  <c r="J57" i="1"/>
  <c r="I57" i="1"/>
  <c r="K57" i="1"/>
  <c r="F57" i="1"/>
  <c r="M57" i="1"/>
  <c r="E57" i="1"/>
  <c r="C57" i="1"/>
  <c r="L57" i="1"/>
  <c r="D57" i="1"/>
  <c r="D22" i="1"/>
  <c r="E22" i="1"/>
  <c r="F22" i="1"/>
  <c r="G22" i="1"/>
  <c r="H22" i="1"/>
  <c r="I22" i="1"/>
  <c r="J22" i="1"/>
  <c r="K22" i="1"/>
  <c r="L22" i="1"/>
  <c r="M22" i="1"/>
  <c r="C22" i="1"/>
  <c r="D7" i="1"/>
  <c r="E7" i="1"/>
  <c r="F7" i="1"/>
  <c r="G7" i="1"/>
  <c r="H7" i="1"/>
  <c r="I7" i="1"/>
  <c r="J7" i="1"/>
  <c r="K7" i="1"/>
  <c r="L7" i="1"/>
  <c r="M7" i="1"/>
  <c r="C7" i="1"/>
  <c r="F56" i="1" l="1"/>
  <c r="G56" i="1"/>
  <c r="C56" i="1"/>
  <c r="M56" i="1"/>
  <c r="E56" i="1"/>
  <c r="H56" i="1"/>
  <c r="L56" i="1"/>
  <c r="D56" i="1"/>
  <c r="N57" i="1"/>
  <c r="K56" i="1"/>
  <c r="J56" i="1"/>
  <c r="I56" i="1"/>
  <c r="D21" i="1"/>
  <c r="E21" i="1"/>
  <c r="F21" i="1"/>
  <c r="G21" i="1"/>
  <c r="H21" i="1"/>
  <c r="I21" i="1"/>
  <c r="J21" i="1"/>
  <c r="K21" i="1"/>
  <c r="L21" i="1"/>
  <c r="M21" i="1"/>
  <c r="C21" i="1"/>
  <c r="D6" i="1"/>
  <c r="E6" i="1"/>
  <c r="F6" i="1"/>
  <c r="G6" i="1"/>
  <c r="H6" i="1"/>
  <c r="H55" i="1" s="1"/>
  <c r="I6" i="1"/>
  <c r="J6" i="1"/>
  <c r="K6" i="1"/>
  <c r="L6" i="1"/>
  <c r="M6" i="1"/>
  <c r="C6" i="1"/>
  <c r="I55" i="1" l="1"/>
  <c r="G55" i="1"/>
  <c r="K55" i="1"/>
  <c r="J55" i="1"/>
  <c r="N56" i="1"/>
  <c r="C55" i="1"/>
  <c r="M55" i="1"/>
  <c r="E55" i="1"/>
  <c r="F55" i="1"/>
  <c r="L55" i="1"/>
  <c r="D55" i="1"/>
  <c r="D20" i="1"/>
  <c r="E20" i="1"/>
  <c r="F20" i="1"/>
  <c r="G20" i="1"/>
  <c r="H20" i="1"/>
  <c r="I20" i="1"/>
  <c r="J20" i="1"/>
  <c r="K20" i="1"/>
  <c r="L20" i="1"/>
  <c r="M20" i="1"/>
  <c r="C20" i="1"/>
  <c r="D5" i="1"/>
  <c r="E5" i="1"/>
  <c r="F5" i="1"/>
  <c r="G5" i="1"/>
  <c r="H5" i="1"/>
  <c r="I5" i="1"/>
  <c r="J5" i="1"/>
  <c r="K5" i="1"/>
  <c r="L5" i="1"/>
  <c r="M5" i="1"/>
  <c r="C5" i="1"/>
  <c r="C54" i="1" l="1"/>
  <c r="F54" i="1"/>
  <c r="L54" i="1"/>
  <c r="D54" i="1"/>
  <c r="H54" i="1"/>
  <c r="G54" i="1"/>
  <c r="M54" i="1"/>
  <c r="E54" i="1"/>
  <c r="K54" i="1"/>
  <c r="J54" i="1"/>
  <c r="N55" i="1"/>
  <c r="I54" i="1"/>
  <c r="N27" i="1"/>
  <c r="N26" i="1"/>
  <c r="N25" i="1"/>
  <c r="N23" i="1"/>
  <c r="N22" i="1"/>
  <c r="N21" i="1"/>
  <c r="N20" i="1"/>
  <c r="N5" i="1"/>
  <c r="N6" i="1"/>
  <c r="N7" i="1"/>
  <c r="N8" i="1"/>
  <c r="N10" i="1"/>
  <c r="N11" i="1"/>
  <c r="N12" i="1"/>
  <c r="D19" i="1"/>
  <c r="E19" i="1"/>
  <c r="F19" i="1"/>
  <c r="G19" i="1"/>
  <c r="H19" i="1"/>
  <c r="I19" i="1"/>
  <c r="J19" i="1"/>
  <c r="K19" i="1"/>
  <c r="L19" i="1"/>
  <c r="M19" i="1"/>
  <c r="C19" i="1"/>
  <c r="D4" i="1"/>
  <c r="E4" i="1"/>
  <c r="F4" i="1"/>
  <c r="G4" i="1"/>
  <c r="H4" i="1"/>
  <c r="I4" i="1"/>
  <c r="J4" i="1"/>
  <c r="K4" i="1"/>
  <c r="L4" i="1"/>
  <c r="M4" i="1"/>
  <c r="C4" i="1"/>
  <c r="I53" i="1" l="1"/>
  <c r="J53" i="1"/>
  <c r="J63" i="1" s="1"/>
  <c r="N54" i="1"/>
  <c r="L53" i="1"/>
  <c r="L63" i="1" s="1"/>
  <c r="D53" i="1"/>
  <c r="D63" i="1" s="1"/>
  <c r="K53" i="1"/>
  <c r="K63" i="1" s="1"/>
  <c r="M53" i="1"/>
  <c r="M63" i="1" s="1"/>
  <c r="E53" i="1"/>
  <c r="E63" i="1" s="1"/>
  <c r="I63" i="1"/>
  <c r="H53" i="1"/>
  <c r="H63" i="1" s="1"/>
  <c r="G53" i="1"/>
  <c r="G63" i="1" s="1"/>
  <c r="C53" i="1"/>
  <c r="F53" i="1"/>
  <c r="F63" i="1" s="1"/>
  <c r="N4" i="1"/>
  <c r="N19" i="1"/>
  <c r="D28" i="1"/>
  <c r="E28" i="1"/>
  <c r="F28" i="1"/>
  <c r="G28" i="1"/>
  <c r="H28" i="1"/>
  <c r="I28" i="1"/>
  <c r="J28" i="1"/>
  <c r="K28" i="1"/>
  <c r="L28" i="1"/>
  <c r="M28" i="1"/>
  <c r="M13" i="1"/>
  <c r="L13" i="1"/>
  <c r="K13" i="1"/>
  <c r="J13" i="1"/>
  <c r="I13" i="1"/>
  <c r="H13" i="1"/>
  <c r="G13" i="1"/>
  <c r="F13" i="1"/>
  <c r="E13" i="1"/>
  <c r="D13" i="1"/>
  <c r="C13" i="1"/>
  <c r="M31" i="1" l="1"/>
  <c r="N53" i="1"/>
  <c r="C63" i="1"/>
  <c r="F31" i="1"/>
  <c r="I31" i="1"/>
  <c r="N18" i="1"/>
  <c r="N28" i="1" s="1"/>
  <c r="O24" i="1" s="1"/>
  <c r="H31" i="1"/>
  <c r="G31" i="1"/>
  <c r="J31" i="1"/>
  <c r="E31" i="1"/>
  <c r="K31" i="1"/>
  <c r="D31" i="1"/>
  <c r="L31" i="1"/>
  <c r="N3" i="1"/>
  <c r="C28" i="1"/>
  <c r="C31" i="1" s="1"/>
  <c r="N63" i="1" l="1"/>
  <c r="N13" i="1"/>
  <c r="O20" i="1"/>
  <c r="O21" i="1"/>
  <c r="O22" i="1"/>
  <c r="O23" i="1"/>
  <c r="O25" i="1"/>
  <c r="O26" i="1"/>
  <c r="O27" i="1"/>
  <c r="O19" i="1"/>
  <c r="O18" i="1"/>
  <c r="O61" i="1" l="1"/>
  <c r="O52" i="1"/>
  <c r="O60" i="1"/>
  <c r="O58" i="1"/>
  <c r="O59" i="1"/>
  <c r="O56" i="1"/>
  <c r="O57" i="1"/>
  <c r="O54" i="1"/>
  <c r="O55" i="1"/>
  <c r="O53" i="1"/>
  <c r="O3" i="1"/>
  <c r="O9" i="1"/>
  <c r="O10" i="1"/>
  <c r="O28" i="1"/>
  <c r="O5" i="1"/>
  <c r="O6" i="1"/>
  <c r="O7" i="1"/>
  <c r="O8" i="1"/>
  <c r="O11" i="1"/>
  <c r="O12" i="1"/>
  <c r="O4" i="1"/>
  <c r="O63" i="1" l="1"/>
  <c r="O13" i="1"/>
</calcChain>
</file>

<file path=xl/sharedStrings.xml><?xml version="1.0" encoding="utf-8"?>
<sst xmlns="http://schemas.openxmlformats.org/spreadsheetml/2006/main" count="53" uniqueCount="17">
  <si>
    <t>Tahun</t>
  </si>
  <si>
    <t>Balikpapan</t>
  </si>
  <si>
    <t>Berau</t>
  </si>
  <si>
    <t>Bontang</t>
  </si>
  <si>
    <t>Kubar</t>
  </si>
  <si>
    <t>Kukar</t>
  </si>
  <si>
    <t>Kutim</t>
  </si>
  <si>
    <t>Mahulu</t>
  </si>
  <si>
    <t>Paser</t>
  </si>
  <si>
    <t>PPU</t>
  </si>
  <si>
    <t>Samarinda</t>
  </si>
  <si>
    <t>Kab/Kota</t>
  </si>
  <si>
    <t>Total per Kab/Kota</t>
  </si>
  <si>
    <t>% per Kab/kota</t>
  </si>
  <si>
    <t>Emisi GRK dari Limbah Padat Domestik</t>
  </si>
  <si>
    <t>Emisi GRK dari Limbah Cair Domestik</t>
  </si>
  <si>
    <t>Kubar+Mahulu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</si>
</sst>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1" xfId="0" applyNumberFormat="1" applyBorder="1" applyAlignment="1">
      <alignment vertical="center"/>
    </xf>
    <xf numFmtId="164" fontId="0" fillId="0" borderId="1" xfId="2" applyNumberFormat="1" applyFont="1" applyBorder="1" applyAlignment="1">
      <alignment vertical="center"/>
    </xf>
    <xf numFmtId="9" fontId="0" fillId="0" borderId="1" xfId="2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3" fontId="0" fillId="0" borderId="0" xfId="0" applyNumberFormat="1"/>
    <xf numFmtId="43" fontId="0" fillId="0" borderId="1" xfId="0" applyNumberFormat="1" applyBorder="1"/>
    <xf numFmtId="164" fontId="0" fillId="0" borderId="1" xfId="2" applyNumberFormat="1" applyFont="1" applyBorder="1"/>
    <xf numFmtId="164" fontId="0" fillId="0" borderId="1" xfId="0" applyNumberFormat="1" applyBorder="1"/>
    <xf numFmtId="9" fontId="0" fillId="0" borderId="0" xfId="2" applyFont="1" applyAlignment="1">
      <alignment vertical="center"/>
    </xf>
    <xf numFmtId="164" fontId="0" fillId="0" borderId="0" xfId="2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Padat dan Domestik </a:t>
            </a:r>
          </a:p>
          <a:p>
            <a:pPr>
              <a:defRPr/>
            </a:pPr>
            <a:r>
              <a:rPr lang="id-ID"/>
              <a:t>Periode 2000 -</a:t>
            </a:r>
            <a:r>
              <a:rPr lang="id-ID" baseline="0"/>
              <a:t> 2010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'Limbah Padat - Cair Domestik'!$C$17:$M$17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'Limbah Padat - Cair Domestik'!$C$31:$M$31</c:f>
              <c:numCache>
                <c:formatCode>_(* #,##0.00_);_(* \(#,##0.00\);_(* "-"??_);_(@_)</c:formatCode>
                <c:ptCount val="11"/>
                <c:pt idx="0">
                  <c:v>77867.668012251073</c:v>
                </c:pt>
                <c:pt idx="1">
                  <c:v>165354.92192931552</c:v>
                </c:pt>
                <c:pt idx="2">
                  <c:v>229074.99112331841</c:v>
                </c:pt>
                <c:pt idx="3">
                  <c:v>277561.0018586159</c:v>
                </c:pt>
                <c:pt idx="4">
                  <c:v>314584.95669148437</c:v>
                </c:pt>
                <c:pt idx="5">
                  <c:v>345886.48758773255</c:v>
                </c:pt>
                <c:pt idx="6">
                  <c:v>371011.11280009215</c:v>
                </c:pt>
                <c:pt idx="7">
                  <c:v>391583.31465985306</c:v>
                </c:pt>
                <c:pt idx="8">
                  <c:v>408983.09281649074</c:v>
                </c:pt>
                <c:pt idx="9">
                  <c:v>424132.59756209672</c:v>
                </c:pt>
                <c:pt idx="10">
                  <c:v>449885.39020133391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56816"/>
        <c:axId val="270457208"/>
      </c:lineChart>
      <c:catAx>
        <c:axId val="2704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57208"/>
        <c:crosses val="autoZero"/>
        <c:auto val="1"/>
        <c:lblAlgn val="ctr"/>
        <c:lblOffset val="100"/>
        <c:noMultiLvlLbl val="0"/>
      </c:catAx>
      <c:valAx>
        <c:axId val="2704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ton CO2-eq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'Limbah Padat - Cair Domestik'!$B$18:$B$27</c:f>
              <c:strCache>
                <c:ptCount val="10"/>
                <c:pt idx="0">
                  <c:v>Balikpapan</c:v>
                </c:pt>
                <c:pt idx="1">
                  <c:v>Berau</c:v>
                </c:pt>
                <c:pt idx="2">
                  <c:v>Bontang</c:v>
                </c:pt>
                <c:pt idx="3">
                  <c:v>Kubar</c:v>
                </c:pt>
                <c:pt idx="4">
                  <c:v>Kukar</c:v>
                </c:pt>
                <c:pt idx="5">
                  <c:v>Kutim</c:v>
                </c:pt>
                <c:pt idx="6">
                  <c:v>Mahulu</c:v>
                </c:pt>
                <c:pt idx="7">
                  <c:v>Paser</c:v>
                </c:pt>
                <c:pt idx="8">
                  <c:v>PPU</c:v>
                </c:pt>
                <c:pt idx="9">
                  <c:v>Samarinda</c:v>
                </c:pt>
              </c:strCache>
            </c:strRef>
          </c:cat>
          <c:val>
            <c:numRef>
              <c:f>'Limbah Padat - Cair Domestik'!$O$18:$O$27</c:f>
              <c:numCache>
                <c:formatCode>0.0%</c:formatCode>
                <c:ptCount val="10"/>
                <c:pt idx="0">
                  <c:v>0.19053537061768691</c:v>
                </c:pt>
                <c:pt idx="1">
                  <c:v>6.0865987860017901E-2</c:v>
                </c:pt>
                <c:pt idx="2">
                  <c:v>4.9494006879446689E-2</c:v>
                </c:pt>
                <c:pt idx="3">
                  <c:v>6.160305555607009E-2</c:v>
                </c:pt>
                <c:pt idx="4">
                  <c:v>0.20330557968692406</c:v>
                </c:pt>
                <c:pt idx="5">
                  <c:v>7.3322639381035046E-2</c:v>
                </c:pt>
                <c:pt idx="6">
                  <c:v>0</c:v>
                </c:pt>
                <c:pt idx="7">
                  <c:v>8.1162726513283781E-2</c:v>
                </c:pt>
                <c:pt idx="8">
                  <c:v>4.1188177131859773E-2</c:v>
                </c:pt>
                <c:pt idx="9">
                  <c:v>0.23852245637367586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1760816"/>
        <c:axId val="271761208"/>
        <c:axId val="0"/>
      </c:bar3DChart>
      <c:catAx>
        <c:axId val="2717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1208"/>
        <c:crosses val="autoZero"/>
        <c:auto val="1"/>
        <c:lblAlgn val="ctr"/>
        <c:lblOffset val="100"/>
        <c:noMultiLvlLbl val="0"/>
      </c:catAx>
      <c:valAx>
        <c:axId val="2717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'Limbah Padat - Cair Domestik'!$B$3:$B$12</c:f>
              <c:strCache>
                <c:ptCount val="10"/>
                <c:pt idx="0">
                  <c:v>Balikpapan</c:v>
                </c:pt>
                <c:pt idx="1">
                  <c:v>Berau</c:v>
                </c:pt>
                <c:pt idx="2">
                  <c:v>Bontang</c:v>
                </c:pt>
                <c:pt idx="3">
                  <c:v>Kubar</c:v>
                </c:pt>
                <c:pt idx="4">
                  <c:v>Kukar</c:v>
                </c:pt>
                <c:pt idx="5">
                  <c:v>Kutim</c:v>
                </c:pt>
                <c:pt idx="6">
                  <c:v>Mahulu</c:v>
                </c:pt>
                <c:pt idx="7">
                  <c:v>Paser</c:v>
                </c:pt>
                <c:pt idx="8">
                  <c:v>PPU</c:v>
                </c:pt>
                <c:pt idx="9">
                  <c:v>Samarinda</c:v>
                </c:pt>
              </c:strCache>
            </c:strRef>
          </c:cat>
          <c:val>
            <c:numRef>
              <c:f>'Limbah Padat - Cair Domestik'!$O$3:$O$12</c:f>
              <c:numCache>
                <c:formatCode>0.0%</c:formatCode>
                <c:ptCount val="10"/>
                <c:pt idx="0">
                  <c:v>6.5611339686995285E-2</c:v>
                </c:pt>
                <c:pt idx="1">
                  <c:v>6.9436893356113485E-2</c:v>
                </c:pt>
                <c:pt idx="2">
                  <c:v>5.6979196406069799E-2</c:v>
                </c:pt>
                <c:pt idx="3">
                  <c:v>7.2415640776500464E-2</c:v>
                </c:pt>
                <c:pt idx="4">
                  <c:v>0.23406079769113086</c:v>
                </c:pt>
                <c:pt idx="5">
                  <c:v>8.2632860674277886E-2</c:v>
                </c:pt>
                <c:pt idx="6">
                  <c:v>0</c:v>
                </c:pt>
                <c:pt idx="7">
                  <c:v>9.8066040464014501E-2</c:v>
                </c:pt>
                <c:pt idx="8">
                  <c:v>4.39755701880798E-2</c:v>
                </c:pt>
                <c:pt idx="9">
                  <c:v>0.27682166075681791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1761992"/>
        <c:axId val="271762384"/>
        <c:axId val="0"/>
      </c:bar3DChart>
      <c:catAx>
        <c:axId val="2717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2384"/>
        <c:crosses val="autoZero"/>
        <c:auto val="1"/>
        <c:lblAlgn val="ctr"/>
        <c:lblOffset val="100"/>
        <c:noMultiLvlLbl val="0"/>
      </c:catAx>
      <c:valAx>
        <c:axId val="2717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'Limbah Padat - Cair Domestik'!$C$1:$M$1</c:f>
              <c:strCache>
                <c:ptCount val="11"/>
                <c:pt idx="0">
                  <c:v>Emisi GRK dari Limbah Padat Domestik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'Limbah Padat - Cair Domestik'!$C$17:$M$17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'Limbah Padat - Cair Domestik'!$C$13:$M$13</c:f>
              <c:numCache>
                <c:formatCode>_(* #,##0.00_);_(* \(#,##0.00\);_(* "-"??_);_(@_)</c:formatCode>
                <c:ptCount val="11"/>
                <c:pt idx="0">
                  <c:v>7290.40634480466</c:v>
                </c:pt>
                <c:pt idx="1">
                  <c:v>93105.024263870713</c:v>
                </c:pt>
                <c:pt idx="2">
                  <c:v>154895.6687952528</c:v>
                </c:pt>
                <c:pt idx="3">
                  <c:v>200675.36852450072</c:v>
                </c:pt>
                <c:pt idx="4">
                  <c:v>236497.15054049395</c:v>
                </c:pt>
                <c:pt idx="5">
                  <c:v>263938.66776336456</c:v>
                </c:pt>
                <c:pt idx="6">
                  <c:v>287504.66329378495</c:v>
                </c:pt>
                <c:pt idx="7">
                  <c:v>306519.26675138425</c:v>
                </c:pt>
                <c:pt idx="8">
                  <c:v>322372.05870744272</c:v>
                </c:pt>
                <c:pt idx="9">
                  <c:v>335997.29867466632</c:v>
                </c:pt>
                <c:pt idx="10">
                  <c:v>349136.44181989873</c:v>
                </c:pt>
              </c:numCache>
            </c:numRef>
          </c:val>
        </c:ser>
        <c:ser>
          <c:idx val="1"/>
          <c:order val="1"/>
          <c:tx>
            <c:strRef>
              <c:f>'Limbah Padat - Cair Domestik'!$C$16:$M$16</c:f>
              <c:strCache>
                <c:ptCount val="11"/>
                <c:pt idx="0">
                  <c:v>Emisi GRK dari Limbah Cair Domestik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'Limbah Padat - Cair Domestik'!$C$17:$M$17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'Limbah Padat - Cair Domestik'!$C$28:$M$28</c:f>
              <c:numCache>
                <c:formatCode>_(* #,##0.00_);_(* \(#,##0.00\);_(* "-"??_);_(@_)</c:formatCode>
                <c:ptCount val="11"/>
                <c:pt idx="0">
                  <c:v>70577.261667446408</c:v>
                </c:pt>
                <c:pt idx="1">
                  <c:v>72249.897665444805</c:v>
                </c:pt>
                <c:pt idx="2">
                  <c:v>74179.322328065609</c:v>
                </c:pt>
                <c:pt idx="3">
                  <c:v>76885.633334115206</c:v>
                </c:pt>
                <c:pt idx="4">
                  <c:v>78087.806150990407</c:v>
                </c:pt>
                <c:pt idx="5">
                  <c:v>81947.819824368009</c:v>
                </c:pt>
                <c:pt idx="6">
                  <c:v>83506.449506307195</c:v>
                </c:pt>
                <c:pt idx="7">
                  <c:v>85064.047908468812</c:v>
                </c:pt>
                <c:pt idx="8">
                  <c:v>86611.034109048007</c:v>
                </c:pt>
                <c:pt idx="9">
                  <c:v>88135.298887430399</c:v>
                </c:pt>
                <c:pt idx="10">
                  <c:v>100748.9483814352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764736"/>
        <c:axId val="271765128"/>
      </c:barChart>
      <c:catAx>
        <c:axId val="2717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5128"/>
        <c:crosses val="autoZero"/>
        <c:auto val="1"/>
        <c:lblAlgn val="ctr"/>
        <c:lblOffset val="100"/>
        <c:noMultiLvlLbl val="0"/>
      </c:catAx>
      <c:valAx>
        <c:axId val="2717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'Limbah Padat - Cair Domestik'!$B$52:$B$60</c:f>
              <c:strCache>
                <c:ptCount val="9"/>
                <c:pt idx="0">
                  <c:v>Balikpapan</c:v>
                </c:pt>
                <c:pt idx="1">
                  <c:v>Berau</c:v>
                </c:pt>
                <c:pt idx="2">
                  <c:v>Bontang</c:v>
                </c:pt>
                <c:pt idx="3">
                  <c:v>Kubar+Mahulu</c:v>
                </c:pt>
                <c:pt idx="4">
                  <c:v>Kukar</c:v>
                </c:pt>
                <c:pt idx="5">
                  <c:v>Kutim</c:v>
                </c:pt>
                <c:pt idx="6">
                  <c:v>Paser</c:v>
                </c:pt>
                <c:pt idx="7">
                  <c:v>PPU</c:v>
                </c:pt>
                <c:pt idx="8">
                  <c:v>Samarinda</c:v>
                </c:pt>
              </c:strCache>
            </c:strRef>
          </c:cat>
          <c:val>
            <c:numRef>
              <c:f>'Limbah Padat - Cair Domestik'!$O$52:$O$60</c:f>
              <c:numCache>
                <c:formatCode>0.0%</c:formatCode>
                <c:ptCount val="9"/>
                <c:pt idx="0">
                  <c:v>9.8071810578065646E-2</c:v>
                </c:pt>
                <c:pt idx="1">
                  <c:v>6.7209814816513044E-2</c:v>
                </c:pt>
                <c:pt idx="2">
                  <c:v>5.5034232135121028E-2</c:v>
                </c:pt>
                <c:pt idx="3">
                  <c:v>6.9606080396562645E-2</c:v>
                </c:pt>
                <c:pt idx="4">
                  <c:v>0.2260693099738641</c:v>
                </c:pt>
                <c:pt idx="5">
                  <c:v>8.0213677071033426E-2</c:v>
                </c:pt>
                <c:pt idx="6">
                  <c:v>9.3673854858310396E-2</c:v>
                </c:pt>
                <c:pt idx="7">
                  <c:v>4.3251289275197634E-2</c:v>
                </c:pt>
                <c:pt idx="8">
                  <c:v>0.26686993089533217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1766304"/>
        <c:axId val="271766696"/>
        <c:axId val="0"/>
      </c:bar3DChart>
      <c:catAx>
        <c:axId val="2717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6696"/>
        <c:crosses val="autoZero"/>
        <c:auto val="1"/>
        <c:lblAlgn val="ctr"/>
        <c:lblOffset val="100"/>
        <c:noMultiLvlLbl val="0"/>
      </c:catAx>
      <c:valAx>
        <c:axId val="2717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Kelapa Sawit</a:t>
            </a:r>
          </a:p>
          <a:p>
            <a:pPr>
              <a:defRPr/>
            </a:pPr>
            <a:r>
              <a:rPr lang="id-ID"/>
              <a:t>Periode</a:t>
            </a:r>
            <a:r>
              <a:rPr lang="id-ID" baseline="0"/>
              <a:t> 2000 - 2010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'Limbah Cair Industri Sawit'!$C$3:$M$3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'Limbah Cair Industri Sawit'!$C$14:$M$14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95796.918000000005</c:v>
                </c:pt>
                <c:pt idx="4">
                  <c:v>120324.20400000001</c:v>
                </c:pt>
                <c:pt idx="5">
                  <c:v>125657.84700000001</c:v>
                </c:pt>
                <c:pt idx="6">
                  <c:v>158771.277</c:v>
                </c:pt>
                <c:pt idx="7">
                  <c:v>176815.04400000002</c:v>
                </c:pt>
                <c:pt idx="8">
                  <c:v>206878.644</c:v>
                </c:pt>
                <c:pt idx="9">
                  <c:v>315722.16899999999</c:v>
                </c:pt>
                <c:pt idx="10">
                  <c:v>373094.69400000002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67480"/>
        <c:axId val="271767872"/>
      </c:lineChart>
      <c:catAx>
        <c:axId val="2717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7872"/>
        <c:crosses val="autoZero"/>
        <c:auto val="1"/>
        <c:lblAlgn val="ctr"/>
        <c:lblOffset val="100"/>
        <c:noMultiLvlLbl val="0"/>
      </c:catAx>
      <c:valAx>
        <c:axId val="2717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6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31</xdr:row>
      <xdr:rowOff>138112</xdr:rowOff>
    </xdr:from>
    <xdr:to>
      <xdr:col>9</xdr:col>
      <xdr:colOff>504266</xdr:colOff>
      <xdr:row>47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22412</xdr:colOff>
      <xdr:row>15</xdr:row>
      <xdr:rowOff>78441</xdr:rowOff>
    </xdr:from>
    <xdr:to>
      <xdr:col>24</xdr:col>
      <xdr:colOff>291353</xdr:colOff>
      <xdr:row>27</xdr:row>
      <xdr:rowOff>163046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33617</xdr:colOff>
      <xdr:row>1</xdr:row>
      <xdr:rowOff>0</xdr:rowOff>
    </xdr:from>
    <xdr:to>
      <xdr:col>24</xdr:col>
      <xdr:colOff>235323</xdr:colOff>
      <xdr:row>12</xdr:row>
      <xdr:rowOff>168089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627529</xdr:colOff>
      <xdr:row>31</xdr:row>
      <xdr:rowOff>124384</xdr:rowOff>
    </xdr:from>
    <xdr:to>
      <xdr:col>16</xdr:col>
      <xdr:colOff>89646</xdr:colOff>
      <xdr:row>47</xdr:row>
      <xdr:rowOff>22411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224118</xdr:colOff>
      <xdr:row>47</xdr:row>
      <xdr:rowOff>113179</xdr:rowOff>
    </xdr:from>
    <xdr:to>
      <xdr:col>22</xdr:col>
      <xdr:colOff>403412</xdr:colOff>
      <xdr:row>62</xdr:row>
      <xdr:rowOff>189379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437028</xdr:colOff>
      <xdr:row>14</xdr:row>
      <xdr:rowOff>113177</xdr:rowOff>
    </xdr:from>
    <xdr:to>
      <xdr:col>12</xdr:col>
      <xdr:colOff>235322</xdr:colOff>
      <xdr:row>29</xdr:row>
      <xdr:rowOff>89646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alikpapan/BPP_Hitungan%20BaU-skenario-Rekap%20Emisi_2000-201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Mahulu/MAHULU_Hitungan%20BaU-skenario-Rekap%20Emi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erau/BERAU_Hitungan%20BaU-skenario-Rekap%20Emi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ontang/BONTANG_Hitungan%20BaU-skenario-Rekap%20Emi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Kubar/KUBAR_Hitungan%20BaU-skenario-Rekap%20Emi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Kukar/KUKAR_Hitungan%20BaU-skenario-Rekap%20Emi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Kutim/KUTIM_Hitungan%20BaU-skenario-Rekap%20Emi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Paser/PASER_Hitungan%20BaU-skenario-Rekap%20Emis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PPU/PPU_Hitungan%20BaU-skenario-Rekap%20Emis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Samarinda/SAMARINDA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52">
          <cell r="J52">
            <v>1473.00029378667</v>
          </cell>
        </row>
        <row r="53">
          <cell r="J53">
            <v>6990.8360257932727</v>
          </cell>
        </row>
        <row r="54">
          <cell r="J54">
            <v>10802.542823611722</v>
          </cell>
        </row>
        <row r="55">
          <cell r="J55">
            <v>13514.370523343074</v>
          </cell>
        </row>
        <row r="56">
          <cell r="J56">
            <v>15446.624489174535</v>
          </cell>
        </row>
        <row r="57">
          <cell r="J57">
            <v>16921.93532894005</v>
          </cell>
        </row>
        <row r="58">
          <cell r="J58">
            <v>18495.527734078383</v>
          </cell>
        </row>
        <row r="59">
          <cell r="J59">
            <v>19711.827989252186</v>
          </cell>
        </row>
        <row r="60">
          <cell r="J60">
            <v>20687.041166732582</v>
          </cell>
        </row>
        <row r="61">
          <cell r="J61">
            <v>21498.333028855392</v>
          </cell>
        </row>
        <row r="62">
          <cell r="J62">
            <v>22287.306960295729</v>
          </cell>
        </row>
        <row r="81">
          <cell r="G81">
            <v>13534.149863236802</v>
          </cell>
        </row>
        <row r="82">
          <cell r="G82">
            <v>13707.537934232003</v>
          </cell>
        </row>
        <row r="83">
          <cell r="G83">
            <v>14016.422861168003</v>
          </cell>
        </row>
        <row r="84">
          <cell r="G84">
            <v>14265.560095182398</v>
          </cell>
        </row>
        <row r="85">
          <cell r="G85">
            <v>14341.874798724801</v>
          </cell>
        </row>
        <row r="86">
          <cell r="G86">
            <v>15886.033296688001</v>
          </cell>
        </row>
        <row r="87">
          <cell r="G87">
            <v>16212.815917828799</v>
          </cell>
        </row>
        <row r="88">
          <cell r="G88">
            <v>16539.3324022528</v>
          </cell>
        </row>
        <row r="89">
          <cell r="G89">
            <v>16863.586724583998</v>
          </cell>
        </row>
        <row r="90">
          <cell r="G90">
            <v>17183.183654371202</v>
          </cell>
        </row>
        <row r="91">
          <cell r="G91">
            <v>18549.030552078406</v>
          </cell>
        </row>
      </sheetData>
      <sheetData sheetId="3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</sheetData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 refreshError="1"/>
      <sheetData sheetId="1" refreshError="1"/>
      <sheetData sheetId="2" refreshError="1"/>
      <sheetData sheetId="3"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</sheetData>
      <sheetData sheetId="4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/>
      <sheetData sheetId="2"/>
      <sheetData sheetId="3">
        <row r="52">
          <cell r="J52">
            <v>398.49564439542002</v>
          </cell>
        </row>
        <row r="53">
          <cell r="J53">
            <v>5910.5042434165289</v>
          </cell>
        </row>
        <row r="54">
          <cell r="J54">
            <v>10054.833533026853</v>
          </cell>
        </row>
        <row r="55">
          <cell r="J55">
            <v>13279.241749281418</v>
          </cell>
        </row>
        <row r="56">
          <cell r="J56">
            <v>15690.950761670076</v>
          </cell>
        </row>
        <row r="57">
          <cell r="J57">
            <v>17775.501300063355</v>
          </cell>
        </row>
        <row r="58">
          <cell r="J58">
            <v>19746.280358329288</v>
          </cell>
        </row>
        <row r="59">
          <cell r="J59">
            <v>21463.845682171253</v>
          </cell>
        </row>
        <row r="60">
          <cell r="J60">
            <v>23015.263322274328</v>
          </cell>
        </row>
        <row r="61">
          <cell r="J61">
            <v>24459.174020266746</v>
          </cell>
        </row>
        <row r="62">
          <cell r="J62">
            <v>25820.761956140726</v>
          </cell>
        </row>
        <row r="81">
          <cell r="G81">
            <v>3907.4858102368007</v>
          </cell>
        </row>
        <row r="82">
          <cell r="G82">
            <v>4124.254166070401</v>
          </cell>
        </row>
        <row r="83">
          <cell r="G83">
            <v>4357.5895325248002</v>
          </cell>
        </row>
        <row r="84">
          <cell r="G84">
            <v>4437.3640133855997</v>
          </cell>
        </row>
        <row r="85">
          <cell r="G85">
            <v>4681.7107864976006</v>
          </cell>
        </row>
        <row r="86">
          <cell r="G86">
            <v>5018.4070003392007</v>
          </cell>
        </row>
        <row r="87">
          <cell r="G87">
            <v>5222.6336633936007</v>
          </cell>
        </row>
        <row r="88">
          <cell r="G88">
            <v>5432.8151354864003</v>
          </cell>
        </row>
        <row r="89">
          <cell r="G89">
            <v>5648.5189444527996</v>
          </cell>
        </row>
        <row r="90">
          <cell r="G90">
            <v>5869.0464814112001</v>
          </cell>
        </row>
        <row r="91">
          <cell r="G91">
            <v>5957.4371384784008</v>
          </cell>
        </row>
      </sheetData>
      <sheetData sheetId="4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32558.903999999999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tlasi Mitigasi Emisi GRK"/>
    </sheetNames>
    <sheetDataSet>
      <sheetData sheetId="0"/>
      <sheetData sheetId="1"/>
      <sheetData sheetId="2"/>
      <sheetData sheetId="3">
        <row r="52">
          <cell r="J52">
            <v>338.17745353820999</v>
          </cell>
        </row>
        <row r="53">
          <cell r="J53">
            <v>5021.3051143334496</v>
          </cell>
        </row>
        <row r="54">
          <cell r="J54">
            <v>8589.3286842293764</v>
          </cell>
        </row>
        <row r="55">
          <cell r="J55">
            <v>11066.172114373076</v>
          </cell>
        </row>
        <row r="56">
          <cell r="J56">
            <v>13167.751949974359</v>
          </cell>
        </row>
        <row r="57">
          <cell r="J57">
            <v>14823.16108741451</v>
          </cell>
        </row>
        <row r="58">
          <cell r="J58">
            <v>16296.827886898285</v>
          </cell>
        </row>
        <row r="59">
          <cell r="J59">
            <v>17549.824835064024</v>
          </cell>
        </row>
        <row r="60">
          <cell r="J60">
            <v>18652.996660968111</v>
          </cell>
        </row>
        <row r="61">
          <cell r="J61">
            <v>19653.8425946975</v>
          </cell>
        </row>
        <row r="62">
          <cell r="J62">
            <v>20589.52232188746</v>
          </cell>
        </row>
        <row r="81">
          <cell r="G81">
            <v>3316.0302242384009</v>
          </cell>
        </row>
        <row r="82">
          <cell r="G82">
            <v>3553.3576414448003</v>
          </cell>
        </row>
        <row r="83">
          <cell r="G83">
            <v>3516.1983023615999</v>
          </cell>
        </row>
        <row r="84">
          <cell r="G84">
            <v>3768.163238992001</v>
          </cell>
        </row>
        <row r="85">
          <cell r="G85">
            <v>3869.0290546592005</v>
          </cell>
        </row>
        <row r="86">
          <cell r="G86">
            <v>4068.7979277072</v>
          </cell>
        </row>
        <row r="87">
          <cell r="G87">
            <v>4196.7098872192</v>
          </cell>
        </row>
        <row r="88">
          <cell r="G88">
            <v>4326.8507417344008</v>
          </cell>
        </row>
        <row r="89">
          <cell r="G89">
            <v>4458.6882178192</v>
          </cell>
        </row>
        <row r="90">
          <cell r="G90">
            <v>4591.5569736815996</v>
          </cell>
        </row>
        <row r="91">
          <cell r="G91">
            <v>4779.9152349968008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/>
      <sheetData sheetId="2"/>
      <sheetData sheetId="3">
        <row r="52">
          <cell r="J52">
            <v>461.94865770338998</v>
          </cell>
        </row>
        <row r="53">
          <cell r="J53">
            <v>6837.0279393140554</v>
          </cell>
        </row>
        <row r="54">
          <cell r="J54">
            <v>11421.606005043954</v>
          </cell>
        </row>
        <row r="55">
          <cell r="J55">
            <v>14762.771725388173</v>
          </cell>
        </row>
        <row r="56">
          <cell r="J56">
            <v>17210.348916493243</v>
          </cell>
        </row>
        <row r="57">
          <cell r="J57">
            <v>19154.564337141284</v>
          </cell>
        </row>
        <row r="58">
          <cell r="J58">
            <v>20845.590720207962</v>
          </cell>
        </row>
        <row r="59">
          <cell r="J59">
            <v>22178.399465978138</v>
          </cell>
        </row>
        <row r="60">
          <cell r="J60">
            <v>23260.020637558824</v>
          </cell>
        </row>
        <row r="61">
          <cell r="J61">
            <v>24162.600411171901</v>
          </cell>
        </row>
        <row r="62">
          <cell r="J62">
            <v>24939.407147669794</v>
          </cell>
        </row>
        <row r="81">
          <cell r="G81">
            <v>4529.6801870256004</v>
          </cell>
        </row>
        <row r="82">
          <cell r="G82">
            <v>4637.6651598672006</v>
          </cell>
        </row>
        <row r="83">
          <cell r="G83">
            <v>4728.4510473856008</v>
          </cell>
        </row>
        <row r="84">
          <cell r="G84">
            <v>4779.2831602943997</v>
          </cell>
        </row>
        <row r="85">
          <cell r="G85">
            <v>4905.831169132799</v>
          </cell>
        </row>
        <row r="86">
          <cell r="G86">
            <v>5112.7524664448001</v>
          </cell>
        </row>
        <row r="87">
          <cell r="G87">
            <v>5182.5800875151999</v>
          </cell>
        </row>
        <row r="88">
          <cell r="G88">
            <v>5251.1102920912008</v>
          </cell>
        </row>
        <row r="89">
          <cell r="G89">
            <v>5317.8108067392004</v>
          </cell>
        </row>
        <row r="90">
          <cell r="G90">
            <v>5381.8832213088008</v>
          </cell>
        </row>
        <row r="91">
          <cell r="G91">
            <v>5492.0970891536008</v>
          </cell>
        </row>
      </sheetData>
      <sheetData sheetId="4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315</v>
          </cell>
        </row>
        <row r="10">
          <cell r="D10">
            <v>673.21799999999996</v>
          </cell>
        </row>
        <row r="11">
          <cell r="D11">
            <v>872.928</v>
          </cell>
        </row>
        <row r="12">
          <cell r="D12">
            <v>824.41800000000001</v>
          </cell>
        </row>
        <row r="13">
          <cell r="D13">
            <v>1353.492</v>
          </cell>
        </row>
        <row r="14">
          <cell r="D14">
            <v>7330.4279999999999</v>
          </cell>
        </row>
        <row r="15">
          <cell r="D15">
            <v>18243.918000000001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/>
      <sheetData sheetId="2"/>
      <sheetData sheetId="3">
        <row r="52">
          <cell r="J52">
            <v>1440.0234403354802</v>
          </cell>
        </row>
        <row r="53">
          <cell r="J53">
            <v>21305.377939476028</v>
          </cell>
        </row>
        <row r="54">
          <cell r="J54">
            <v>35508.022880382436</v>
          </cell>
        </row>
        <row r="55">
          <cell r="J55">
            <v>46164.918326044899</v>
          </cell>
        </row>
        <row r="56">
          <cell r="J56">
            <v>55286.471207665883</v>
          </cell>
        </row>
        <row r="57">
          <cell r="J57">
            <v>62053.445096962416</v>
          </cell>
        </row>
        <row r="58">
          <cell r="J58">
            <v>67560.639503045648</v>
          </cell>
        </row>
        <row r="59">
          <cell r="J59">
            <v>72057.452237823803</v>
          </cell>
        </row>
        <row r="60">
          <cell r="J60">
            <v>75849.837510091253</v>
          </cell>
        </row>
        <row r="61">
          <cell r="J61">
            <v>79143.437892796093</v>
          </cell>
        </row>
        <row r="62">
          <cell r="J62">
            <v>82341.981948181652</v>
          </cell>
        </row>
        <row r="81">
          <cell r="G81">
            <v>14120.2827148992</v>
          </cell>
        </row>
        <row r="82">
          <cell r="G82">
            <v>14382.8265860224</v>
          </cell>
        </row>
        <row r="83">
          <cell r="G83">
            <v>14815.897558435199</v>
          </cell>
        </row>
        <row r="84">
          <cell r="G84">
            <v>15984.803285710401</v>
          </cell>
        </row>
        <row r="85">
          <cell r="G85">
            <v>16147.013614600002</v>
          </cell>
        </row>
        <row r="86">
          <cell r="G86">
            <v>16586.638203663999</v>
          </cell>
        </row>
        <row r="87">
          <cell r="G87">
            <v>16921.770864294398</v>
          </cell>
        </row>
        <row r="88">
          <cell r="G88">
            <v>17256.3712514912</v>
          </cell>
        </row>
        <row r="89">
          <cell r="G89">
            <v>17588.376805699201</v>
          </cell>
        </row>
        <row r="90">
          <cell r="G90">
            <v>17915.292495198402</v>
          </cell>
        </row>
        <row r="91">
          <cell r="G91">
            <v>20847.819710528001</v>
          </cell>
        </row>
      </sheetData>
      <sheetData sheetId="4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26766.18</v>
          </cell>
        </row>
        <row r="9">
          <cell r="D9">
            <v>26818.47</v>
          </cell>
        </row>
        <row r="10">
          <cell r="D10">
            <v>31811.22</v>
          </cell>
        </row>
        <row r="11">
          <cell r="D11">
            <v>31845.24</v>
          </cell>
        </row>
        <row r="12">
          <cell r="D12">
            <v>32363.73</v>
          </cell>
        </row>
        <row r="13">
          <cell r="D13">
            <v>32625.81</v>
          </cell>
        </row>
        <row r="14">
          <cell r="D14">
            <v>66217.41</v>
          </cell>
        </row>
        <row r="15">
          <cell r="D15">
            <v>36273.635999999999</v>
          </cell>
        </row>
      </sheetData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>
        <row r="30">
          <cell r="D30">
            <v>0.43813439999999998</v>
          </cell>
        </row>
      </sheetData>
      <sheetData sheetId="2"/>
      <sheetData sheetId="3">
        <row r="52">
          <cell r="J52">
            <v>500.48593932480003</v>
          </cell>
        </row>
        <row r="53">
          <cell r="J53">
            <v>7410.0627148938293</v>
          </cell>
        </row>
        <row r="54">
          <cell r="J54">
            <v>12426.741478588519</v>
          </cell>
        </row>
        <row r="55">
          <cell r="J55">
            <v>16261.047361074827</v>
          </cell>
        </row>
        <row r="56">
          <cell r="J56">
            <v>19211.271362033596</v>
          </cell>
        </row>
        <row r="57">
          <cell r="J57">
            <v>21561.126764927914</v>
          </cell>
        </row>
        <row r="58">
          <cell r="J58">
            <v>23653.032092740508</v>
          </cell>
        </row>
        <row r="59">
          <cell r="J59">
            <v>25406.783263358193</v>
          </cell>
        </row>
        <row r="60">
          <cell r="J60">
            <v>26928.581814870515</v>
          </cell>
        </row>
        <row r="61">
          <cell r="J61">
            <v>28289.681781718351</v>
          </cell>
        </row>
        <row r="62">
          <cell r="J62">
            <v>29720.425275858332</v>
          </cell>
        </row>
        <row r="81">
          <cell r="G81">
            <v>4907.5610577920006</v>
          </cell>
        </row>
        <row r="82">
          <cell r="G82">
            <v>5050.7093443408003</v>
          </cell>
        </row>
        <row r="83">
          <cell r="G83">
            <v>5275.4950687680002</v>
          </cell>
        </row>
        <row r="84">
          <cell r="G84">
            <v>5440.7992369904005</v>
          </cell>
        </row>
        <row r="85">
          <cell r="G85">
            <v>5599.5497885616014</v>
          </cell>
        </row>
        <row r="86">
          <cell r="G86">
            <v>5883.2847957600006</v>
          </cell>
        </row>
        <row r="87">
          <cell r="G87">
            <v>6046.5929386063999</v>
          </cell>
        </row>
        <row r="88">
          <cell r="G88">
            <v>6211.8305726496001</v>
          </cell>
        </row>
        <row r="89">
          <cell r="G89">
            <v>6378.2325548287999</v>
          </cell>
        </row>
        <row r="90">
          <cell r="G90">
            <v>6544.900673724801</v>
          </cell>
        </row>
        <row r="91">
          <cell r="G91">
            <v>8504.2989840752016</v>
          </cell>
        </row>
      </sheetData>
      <sheetData sheetId="4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8289.9179999999997</v>
          </cell>
        </row>
        <row r="9">
          <cell r="D9">
            <v>14355.558000000001</v>
          </cell>
        </row>
        <row r="10">
          <cell r="D10">
            <v>9249.0300000000007</v>
          </cell>
        </row>
        <row r="11">
          <cell r="D11">
            <v>32780.411999999997</v>
          </cell>
        </row>
        <row r="12">
          <cell r="D12">
            <v>36405.116999999998</v>
          </cell>
        </row>
        <row r="13">
          <cell r="D13">
            <v>64083.474000000002</v>
          </cell>
        </row>
        <row r="14">
          <cell r="D14">
            <v>119355.579</v>
          </cell>
        </row>
        <row r="15">
          <cell r="D15">
            <v>138177.774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/>
      <sheetData sheetId="2"/>
      <sheetData sheetId="3">
        <row r="52">
          <cell r="J52">
            <v>909.0985107204001</v>
          </cell>
        </row>
        <row r="53">
          <cell r="J53">
            <v>13452.133567417864</v>
          </cell>
        </row>
        <row r="54">
          <cell r="J54">
            <v>22064.975657657851</v>
          </cell>
        </row>
        <row r="55">
          <cell r="J55">
            <v>23520.762529057662</v>
          </cell>
        </row>
        <row r="56">
          <cell r="J56">
            <v>24745.599131355422</v>
          </cell>
        </row>
        <row r="57">
          <cell r="J57">
            <v>25649.494923008995</v>
          </cell>
        </row>
        <row r="58">
          <cell r="J58">
            <v>26603.362005283056</v>
          </cell>
        </row>
        <row r="59">
          <cell r="J59">
            <v>27425.990680172723</v>
          </cell>
        </row>
        <row r="60">
          <cell r="J60">
            <v>28149.613701181803</v>
          </cell>
        </row>
        <row r="61">
          <cell r="J61">
            <v>28795.841157979539</v>
          </cell>
        </row>
        <row r="62">
          <cell r="J62">
            <v>29529.392670372017</v>
          </cell>
        </row>
        <row r="81">
          <cell r="G81">
            <v>8914.2493292159998</v>
          </cell>
        </row>
        <row r="82">
          <cell r="G82">
            <v>9098.3826701520011</v>
          </cell>
        </row>
        <row r="83">
          <cell r="G83">
            <v>5653.1430699071998</v>
          </cell>
        </row>
        <row r="84">
          <cell r="G84">
            <v>5750.0501019120002</v>
          </cell>
        </row>
        <row r="85">
          <cell r="G85">
            <v>5714.3877818608007</v>
          </cell>
        </row>
        <row r="86">
          <cell r="G86">
            <v>5896.8577683168005</v>
          </cell>
        </row>
        <row r="87">
          <cell r="G87">
            <v>5959.7991018399998</v>
          </cell>
        </row>
        <row r="88">
          <cell r="G88">
            <v>6020.8774783456001</v>
          </cell>
        </row>
        <row r="89">
          <cell r="G89">
            <v>6079.3942889519994</v>
          </cell>
        </row>
        <row r="90">
          <cell r="G90">
            <v>6134.5178564192001</v>
          </cell>
        </row>
        <row r="91">
          <cell r="G91">
            <v>7661.9430083136003</v>
          </cell>
        </row>
      </sheetData>
      <sheetData sheetId="4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50801.561999999998</v>
          </cell>
        </row>
        <row r="9">
          <cell r="D9">
            <v>49056.588000000003</v>
          </cell>
        </row>
        <row r="10">
          <cell r="D10">
            <v>58271.724000000002</v>
          </cell>
        </row>
        <row r="11">
          <cell r="D11">
            <v>75112.254000000001</v>
          </cell>
        </row>
        <row r="12">
          <cell r="D12">
            <v>82371.114000000001</v>
          </cell>
        </row>
        <row r="13">
          <cell r="D13">
            <v>81324.936000000002</v>
          </cell>
        </row>
        <row r="14">
          <cell r="D14">
            <v>92992.661999999997</v>
          </cell>
        </row>
        <row r="15">
          <cell r="D15">
            <v>104661.648</v>
          </cell>
        </row>
      </sheetData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/>
      <sheetData sheetId="2"/>
      <sheetData sheetId="3">
        <row r="52">
          <cell r="J52">
            <v>0</v>
          </cell>
        </row>
        <row r="53">
          <cell r="J53">
            <v>0</v>
          </cell>
        </row>
        <row r="54">
          <cell r="J54">
            <v>379.10656397757003</v>
          </cell>
        </row>
        <row r="55">
          <cell r="J55">
            <v>5608.3939361803968</v>
          </cell>
        </row>
        <row r="56">
          <cell r="J56">
            <v>9343.7278126816291</v>
          </cell>
        </row>
        <row r="57">
          <cell r="J57">
            <v>12180.036903758551</v>
          </cell>
        </row>
        <row r="58">
          <cell r="J58">
            <v>14381.006960409937</v>
          </cell>
        </row>
        <row r="59">
          <cell r="J59">
            <v>16018.40418155529</v>
          </cell>
        </row>
        <row r="60">
          <cell r="J60">
            <v>17265.838089801775</v>
          </cell>
        </row>
        <row r="61">
          <cell r="J61">
            <v>18240.456084475387</v>
          </cell>
        </row>
        <row r="62">
          <cell r="J62">
            <v>19069.548350213074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3717.3643931728002</v>
          </cell>
        </row>
        <row r="84">
          <cell r="G84">
            <v>3781.1041368463998</v>
          </cell>
        </row>
        <row r="85">
          <cell r="G85">
            <v>3932.8020654224001</v>
          </cell>
        </row>
        <row r="86">
          <cell r="G86">
            <v>4074.1871962224004</v>
          </cell>
        </row>
        <row r="87">
          <cell r="G87">
            <v>4118.6985621071999</v>
          </cell>
        </row>
        <row r="88">
          <cell r="G88">
            <v>4161.9125114976005</v>
          </cell>
        </row>
        <row r="89">
          <cell r="G89">
            <v>4203.4298393184017</v>
          </cell>
        </row>
        <row r="90">
          <cell r="G90">
            <v>4242.6184708671999</v>
          </cell>
        </row>
        <row r="91">
          <cell r="G91">
            <v>4754.5989798112005</v>
          </cell>
        </row>
      </sheetData>
      <sheetData sheetId="4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9939.2579999999998</v>
          </cell>
        </row>
        <row r="9">
          <cell r="D9">
            <v>29778.588</v>
          </cell>
        </row>
        <row r="10">
          <cell r="D10">
            <v>25652.654999999999</v>
          </cell>
        </row>
        <row r="11">
          <cell r="D11">
            <v>18160.442999999999</v>
          </cell>
        </row>
        <row r="12">
          <cell r="D12">
            <v>24850.665000000001</v>
          </cell>
        </row>
        <row r="13">
          <cell r="D13">
            <v>27470.330999999998</v>
          </cell>
        </row>
        <row r="14">
          <cell r="D14">
            <v>29787.534</v>
          </cell>
        </row>
        <row r="15">
          <cell r="D15">
            <v>43074.737999999998</v>
          </cell>
        </row>
      </sheetData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/>
      <sheetData sheetId="2"/>
      <sheetData sheetId="3">
        <row r="52">
          <cell r="J52">
            <v>1769.1764050002898</v>
          </cell>
        </row>
        <row r="53">
          <cell r="J53">
            <v>26177.776719225691</v>
          </cell>
        </row>
        <row r="54">
          <cell r="J54">
            <v>43648.511168734505</v>
          </cell>
        </row>
        <row r="55">
          <cell r="J55">
            <v>56497.690259757183</v>
          </cell>
        </row>
        <row r="56">
          <cell r="J56">
            <v>66394.40490944522</v>
          </cell>
        </row>
        <row r="57">
          <cell r="J57">
            <v>73819.402021147471</v>
          </cell>
        </row>
        <row r="58">
          <cell r="J58">
            <v>79922.396032791919</v>
          </cell>
        </row>
        <row r="59">
          <cell r="J59">
            <v>84706.738416008593</v>
          </cell>
        </row>
        <row r="60">
          <cell r="J60">
            <v>88562.865803963563</v>
          </cell>
        </row>
        <row r="61">
          <cell r="J61">
            <v>91753.931702705362</v>
          </cell>
        </row>
        <row r="62">
          <cell r="J62">
            <v>94838.095189279993</v>
          </cell>
        </row>
        <row r="81">
          <cell r="G81">
            <v>17347.822480801595</v>
          </cell>
        </row>
        <row r="82">
          <cell r="G82">
            <v>17695.164163315203</v>
          </cell>
        </row>
        <row r="83">
          <cell r="G83">
            <v>18098.760494342401</v>
          </cell>
        </row>
        <row r="84">
          <cell r="G84">
            <v>18678.506064801604</v>
          </cell>
        </row>
        <row r="85">
          <cell r="G85">
            <v>18895.607091531201</v>
          </cell>
        </row>
        <row r="86">
          <cell r="G86">
            <v>19420.861169225602</v>
          </cell>
        </row>
        <row r="87">
          <cell r="G87">
            <v>19644.848483502399</v>
          </cell>
        </row>
        <row r="88">
          <cell r="G88">
            <v>19862.947522920003</v>
          </cell>
        </row>
        <row r="89">
          <cell r="G89">
            <v>20072.995926654403</v>
          </cell>
        </row>
        <row r="90">
          <cell r="G90">
            <v>20272.299060448004</v>
          </cell>
        </row>
        <row r="91">
          <cell r="G91">
            <v>24201.807684000003</v>
          </cell>
        </row>
      </sheetData>
      <sheetData sheetId="4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20.600999999999999</v>
          </cell>
        </row>
        <row r="14">
          <cell r="D14">
            <v>38.555999999999997</v>
          </cell>
        </row>
        <row r="15">
          <cell r="D15">
            <v>104.07599999999999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3"/>
  <sheetViews>
    <sheetView topLeftCell="B1" zoomScale="85" zoomScaleNormal="85" workbookViewId="0">
      <pane xSplit="1" ySplit="2" topLeftCell="L12" activePane="bottomRight" state="frozen"/>
      <selection activeCell="B1" sqref="B1"/>
      <selection pane="topRight" activeCell="C1" sqref="C1"/>
      <selection pane="bottomLeft" activeCell="B3" sqref="B3"/>
      <selection pane="bottomRight" activeCell="C3" sqref="C3"/>
    </sheetView>
  </sheetViews>
  <sheetFormatPr defaultRowHeight="15" x14ac:dyDescent="0.25"/>
  <cols>
    <col min="1" max="1" width="9.140625" style="2"/>
    <col min="2" max="2" width="11.5703125" style="2" customWidth="1"/>
    <col min="3" max="3" width="10.5703125" style="2" bestFit="1" customWidth="1"/>
    <col min="4" max="13" width="11.5703125" style="2" bestFit="1" customWidth="1"/>
    <col min="14" max="14" width="13.140625" style="2" customWidth="1"/>
    <col min="15" max="15" width="9.5703125" style="2" bestFit="1" customWidth="1"/>
    <col min="16" max="16" width="9.140625" style="2"/>
    <col min="17" max="17" width="11.42578125" style="2" customWidth="1"/>
    <col min="18" max="16384" width="9.140625" style="2"/>
  </cols>
  <sheetData>
    <row r="1" spans="2:17" x14ac:dyDescent="0.25">
      <c r="B1" s="18" t="s">
        <v>11</v>
      </c>
      <c r="C1" s="20" t="s">
        <v>14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19" t="s">
        <v>12</v>
      </c>
      <c r="O1" s="19" t="s">
        <v>13</v>
      </c>
    </row>
    <row r="2" spans="2:17" x14ac:dyDescent="0.25">
      <c r="B2" s="18"/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9"/>
      <c r="O2" s="19"/>
    </row>
    <row r="3" spans="2:17" x14ac:dyDescent="0.25">
      <c r="B3" s="4" t="s">
        <v>1</v>
      </c>
      <c r="C3" s="5">
        <f>'[1]Rekapitulasi BaU Emisi GRK'!$J52</f>
        <v>1473.00029378667</v>
      </c>
      <c r="D3" s="5">
        <f>'[1]Rekapitulasi BaU Emisi GRK'!$J53</f>
        <v>6990.8360257932727</v>
      </c>
      <c r="E3" s="5">
        <f>'[1]Rekapitulasi BaU Emisi GRK'!$J54</f>
        <v>10802.542823611722</v>
      </c>
      <c r="F3" s="5">
        <f>'[1]Rekapitulasi BaU Emisi GRK'!$J55</f>
        <v>13514.370523343074</v>
      </c>
      <c r="G3" s="5">
        <f>'[1]Rekapitulasi BaU Emisi GRK'!$J56</f>
        <v>15446.624489174535</v>
      </c>
      <c r="H3" s="5">
        <f>'[1]Rekapitulasi BaU Emisi GRK'!$J57</f>
        <v>16921.93532894005</v>
      </c>
      <c r="I3" s="5">
        <f>'[1]Rekapitulasi BaU Emisi GRK'!$J58</f>
        <v>18495.527734078383</v>
      </c>
      <c r="J3" s="5">
        <f>'[1]Rekapitulasi BaU Emisi GRK'!$J59</f>
        <v>19711.827989252186</v>
      </c>
      <c r="K3" s="5">
        <f>'[1]Rekapitulasi BaU Emisi GRK'!$J60</f>
        <v>20687.041166732582</v>
      </c>
      <c r="L3" s="5">
        <f>'[1]Rekapitulasi BaU Emisi GRK'!$J61</f>
        <v>21498.333028855392</v>
      </c>
      <c r="M3" s="5">
        <f>'[1]Rekapitulasi BaU Emisi GRK'!$J62</f>
        <v>22287.306960295729</v>
      </c>
      <c r="N3" s="6">
        <f>SUM(C3:M3)</f>
        <v>167829.34636386362</v>
      </c>
      <c r="O3" s="7">
        <f>N3/$N$13</f>
        <v>6.5611339686995285E-2</v>
      </c>
    </row>
    <row r="4" spans="2:17" x14ac:dyDescent="0.25">
      <c r="B4" s="4" t="s">
        <v>2</v>
      </c>
      <c r="C4" s="6">
        <f>'[2]Rekapitulasi BaU Emisi GRK'!J52</f>
        <v>398.49564439542002</v>
      </c>
      <c r="D4" s="6">
        <f>'[2]Rekapitulasi BaU Emisi GRK'!J53</f>
        <v>5910.5042434165289</v>
      </c>
      <c r="E4" s="6">
        <f>'[2]Rekapitulasi BaU Emisi GRK'!J54</f>
        <v>10054.833533026853</v>
      </c>
      <c r="F4" s="6">
        <f>'[2]Rekapitulasi BaU Emisi GRK'!J55</f>
        <v>13279.241749281418</v>
      </c>
      <c r="G4" s="6">
        <f>'[2]Rekapitulasi BaU Emisi GRK'!J56</f>
        <v>15690.950761670076</v>
      </c>
      <c r="H4" s="6">
        <f>'[2]Rekapitulasi BaU Emisi GRK'!J57</f>
        <v>17775.501300063355</v>
      </c>
      <c r="I4" s="6">
        <f>'[2]Rekapitulasi BaU Emisi GRK'!J58</f>
        <v>19746.280358329288</v>
      </c>
      <c r="J4" s="6">
        <f>'[2]Rekapitulasi BaU Emisi GRK'!J59</f>
        <v>21463.845682171253</v>
      </c>
      <c r="K4" s="6">
        <f>'[2]Rekapitulasi BaU Emisi GRK'!J60</f>
        <v>23015.263322274328</v>
      </c>
      <c r="L4" s="6">
        <f>'[2]Rekapitulasi BaU Emisi GRK'!J61</f>
        <v>24459.174020266746</v>
      </c>
      <c r="M4" s="6">
        <f>'[2]Rekapitulasi BaU Emisi GRK'!J62</f>
        <v>25820.761956140726</v>
      </c>
      <c r="N4" s="6">
        <f t="shared" ref="N4" si="0">SUM(C4:M4)</f>
        <v>177614.852571036</v>
      </c>
      <c r="O4" s="7">
        <f t="shared" ref="O4:O12" si="1">N4/$N$13</f>
        <v>6.9436893356113485E-2</v>
      </c>
    </row>
    <row r="5" spans="2:17" x14ac:dyDescent="0.25">
      <c r="B5" s="4" t="s">
        <v>3</v>
      </c>
      <c r="C5" s="6">
        <f>'[3]Rekapitulasi BaU Emisi GRK'!J52</f>
        <v>338.17745353820999</v>
      </c>
      <c r="D5" s="6">
        <f>'[3]Rekapitulasi BaU Emisi GRK'!J53</f>
        <v>5021.3051143334496</v>
      </c>
      <c r="E5" s="6">
        <f>'[3]Rekapitulasi BaU Emisi GRK'!J54</f>
        <v>8589.3286842293764</v>
      </c>
      <c r="F5" s="6">
        <f>'[3]Rekapitulasi BaU Emisi GRK'!J55</f>
        <v>11066.172114373076</v>
      </c>
      <c r="G5" s="6">
        <f>'[3]Rekapitulasi BaU Emisi GRK'!J56</f>
        <v>13167.751949974359</v>
      </c>
      <c r="H5" s="6">
        <f>'[3]Rekapitulasi BaU Emisi GRK'!J57</f>
        <v>14823.16108741451</v>
      </c>
      <c r="I5" s="6">
        <f>'[3]Rekapitulasi BaU Emisi GRK'!J58</f>
        <v>16296.827886898285</v>
      </c>
      <c r="J5" s="6">
        <f>'[3]Rekapitulasi BaU Emisi GRK'!J59</f>
        <v>17549.824835064024</v>
      </c>
      <c r="K5" s="6">
        <f>'[3]Rekapitulasi BaU Emisi GRK'!J60</f>
        <v>18652.996660968111</v>
      </c>
      <c r="L5" s="6">
        <f>'[3]Rekapitulasi BaU Emisi GRK'!J61</f>
        <v>19653.8425946975</v>
      </c>
      <c r="M5" s="6">
        <f>'[3]Rekapitulasi BaU Emisi GRK'!J62</f>
        <v>20589.52232188746</v>
      </c>
      <c r="N5" s="6">
        <f>SUM(C5:M5)</f>
        <v>145748.91070337838</v>
      </c>
      <c r="O5" s="7">
        <f t="shared" si="1"/>
        <v>5.6979196406069799E-2</v>
      </c>
    </row>
    <row r="6" spans="2:17" x14ac:dyDescent="0.25">
      <c r="B6" s="4" t="s">
        <v>4</v>
      </c>
      <c r="C6" s="6">
        <f>'[4]Rekapitulasi BaU Emisi GRK'!J52</f>
        <v>461.94865770338998</v>
      </c>
      <c r="D6" s="6">
        <f>'[4]Rekapitulasi BaU Emisi GRK'!J53</f>
        <v>6837.0279393140554</v>
      </c>
      <c r="E6" s="6">
        <f>'[4]Rekapitulasi BaU Emisi GRK'!J54</f>
        <v>11421.606005043954</v>
      </c>
      <c r="F6" s="6">
        <f>'[4]Rekapitulasi BaU Emisi GRK'!J55</f>
        <v>14762.771725388173</v>
      </c>
      <c r="G6" s="6">
        <f>'[4]Rekapitulasi BaU Emisi GRK'!J56</f>
        <v>17210.348916493243</v>
      </c>
      <c r="H6" s="6">
        <f>'[4]Rekapitulasi BaU Emisi GRK'!J57</f>
        <v>19154.564337141284</v>
      </c>
      <c r="I6" s="6">
        <f>'[4]Rekapitulasi BaU Emisi GRK'!J58</f>
        <v>20845.590720207962</v>
      </c>
      <c r="J6" s="6">
        <f>'[4]Rekapitulasi BaU Emisi GRK'!J59</f>
        <v>22178.399465978138</v>
      </c>
      <c r="K6" s="6">
        <f>'[4]Rekapitulasi BaU Emisi GRK'!J60</f>
        <v>23260.020637558824</v>
      </c>
      <c r="L6" s="6">
        <f>'[4]Rekapitulasi BaU Emisi GRK'!J61</f>
        <v>24162.600411171901</v>
      </c>
      <c r="M6" s="6">
        <f>'[4]Rekapitulasi BaU Emisi GRK'!J62</f>
        <v>24939.407147669794</v>
      </c>
      <c r="N6" s="6">
        <f>SUM(C6:M6)</f>
        <v>185234.28596367073</v>
      </c>
      <c r="O6" s="7">
        <f t="shared" si="1"/>
        <v>7.2415640776500464E-2</v>
      </c>
    </row>
    <row r="7" spans="2:17" x14ac:dyDescent="0.25">
      <c r="B7" s="4" t="s">
        <v>5</v>
      </c>
      <c r="C7" s="6">
        <f>'[5]Rekapitulasi BaU Emisi GRK'!J52</f>
        <v>1440.0234403354802</v>
      </c>
      <c r="D7" s="6">
        <f>'[5]Rekapitulasi BaU Emisi GRK'!J53</f>
        <v>21305.377939476028</v>
      </c>
      <c r="E7" s="6">
        <f>'[5]Rekapitulasi BaU Emisi GRK'!J54</f>
        <v>35508.022880382436</v>
      </c>
      <c r="F7" s="6">
        <f>'[5]Rekapitulasi BaU Emisi GRK'!J55</f>
        <v>46164.918326044899</v>
      </c>
      <c r="G7" s="6">
        <f>'[5]Rekapitulasi BaU Emisi GRK'!J56</f>
        <v>55286.471207665883</v>
      </c>
      <c r="H7" s="6">
        <f>'[5]Rekapitulasi BaU Emisi GRK'!J57</f>
        <v>62053.445096962416</v>
      </c>
      <c r="I7" s="6">
        <f>'[5]Rekapitulasi BaU Emisi GRK'!J58</f>
        <v>67560.639503045648</v>
      </c>
      <c r="J7" s="6">
        <f>'[5]Rekapitulasi BaU Emisi GRK'!J59</f>
        <v>72057.452237823803</v>
      </c>
      <c r="K7" s="6">
        <f>'[5]Rekapitulasi BaU Emisi GRK'!J60</f>
        <v>75849.837510091253</v>
      </c>
      <c r="L7" s="6">
        <f>'[5]Rekapitulasi BaU Emisi GRK'!J61</f>
        <v>79143.437892796093</v>
      </c>
      <c r="M7" s="6">
        <f>'[5]Rekapitulasi BaU Emisi GRK'!J62</f>
        <v>82341.981948181652</v>
      </c>
      <c r="N7" s="6">
        <f>SUM(C7:M7)</f>
        <v>598711.60798280558</v>
      </c>
      <c r="O7" s="7">
        <f t="shared" si="1"/>
        <v>0.23406079769113086</v>
      </c>
    </row>
    <row r="8" spans="2:17" x14ac:dyDescent="0.25">
      <c r="B8" s="4" t="s">
        <v>6</v>
      </c>
      <c r="C8" s="6">
        <f>'[6]Rekapitulasi BaU Emisi GRK'!J52</f>
        <v>500.48593932480003</v>
      </c>
      <c r="D8" s="6">
        <f>'[6]Rekapitulasi BaU Emisi GRK'!J53</f>
        <v>7410.0627148938293</v>
      </c>
      <c r="E8" s="6">
        <f>'[6]Rekapitulasi BaU Emisi GRK'!J54</f>
        <v>12426.741478588519</v>
      </c>
      <c r="F8" s="6">
        <f>'[6]Rekapitulasi BaU Emisi GRK'!J55</f>
        <v>16261.047361074827</v>
      </c>
      <c r="G8" s="6">
        <f>'[6]Rekapitulasi BaU Emisi GRK'!J56</f>
        <v>19211.271362033596</v>
      </c>
      <c r="H8" s="6">
        <f>'[6]Rekapitulasi BaU Emisi GRK'!J57</f>
        <v>21561.126764927914</v>
      </c>
      <c r="I8" s="6">
        <f>'[6]Rekapitulasi BaU Emisi GRK'!J58</f>
        <v>23653.032092740508</v>
      </c>
      <c r="J8" s="6">
        <f>'[6]Rekapitulasi BaU Emisi GRK'!J59</f>
        <v>25406.783263358193</v>
      </c>
      <c r="K8" s="6">
        <f>'[6]Rekapitulasi BaU Emisi GRK'!J60</f>
        <v>26928.581814870515</v>
      </c>
      <c r="L8" s="6">
        <f>'[6]Rekapitulasi BaU Emisi GRK'!J61</f>
        <v>28289.681781718351</v>
      </c>
      <c r="M8" s="6">
        <f>'[6]Rekapitulasi BaU Emisi GRK'!J62</f>
        <v>29720.425275858332</v>
      </c>
      <c r="N8" s="6">
        <f>SUM(C8:M8)</f>
        <v>211369.23984938941</v>
      </c>
      <c r="O8" s="7">
        <f t="shared" si="1"/>
        <v>8.2632860674277886E-2</v>
      </c>
    </row>
    <row r="9" spans="2:17" x14ac:dyDescent="0.25">
      <c r="B9" s="4" t="s">
        <v>7</v>
      </c>
      <c r="C9" s="6">
        <f>'[10]Rekapitulasi BaU Emisi GRK'!$J$52</f>
        <v>0</v>
      </c>
      <c r="D9" s="6">
        <f>'[10]Rekapitulasi BaU Emisi GRK'!$J$53</f>
        <v>0</v>
      </c>
      <c r="E9" s="6">
        <f>'[10]Rekapitulasi BaU Emisi GRK'!$J$54</f>
        <v>0</v>
      </c>
      <c r="F9" s="6">
        <f>'[10]Rekapitulasi BaU Emisi GRK'!$J$55</f>
        <v>0</v>
      </c>
      <c r="G9" s="6">
        <f>'[10]Rekapitulasi BaU Emisi GRK'!$J$56</f>
        <v>0</v>
      </c>
      <c r="H9" s="6">
        <f>'[10]Rekapitulasi BaU Emisi GRK'!$J$57</f>
        <v>0</v>
      </c>
      <c r="I9" s="6">
        <f>'[10]Rekapitulasi BaU Emisi GRK'!$J$58</f>
        <v>0</v>
      </c>
      <c r="J9" s="6">
        <f>'[10]Rekapitulasi BaU Emisi GRK'!$J$59</f>
        <v>0</v>
      </c>
      <c r="K9" s="6">
        <f>'[10]Rekapitulasi BaU Emisi GRK'!$J$60</f>
        <v>0</v>
      </c>
      <c r="L9" s="6">
        <f>'[10]Rekapitulasi BaU Emisi GRK'!$J$61</f>
        <v>0</v>
      </c>
      <c r="M9" s="6">
        <f>'[10]Rekapitulasi BaU Emisi GRK'!$J$62</f>
        <v>0</v>
      </c>
      <c r="N9" s="6">
        <f>SUM(C9:M9)</f>
        <v>0</v>
      </c>
      <c r="O9" s="7">
        <f>N9/$N$13</f>
        <v>0</v>
      </c>
    </row>
    <row r="10" spans="2:17" x14ac:dyDescent="0.25">
      <c r="B10" s="4" t="s">
        <v>8</v>
      </c>
      <c r="C10" s="6">
        <f>'[7]Rekapitulasi BaU Emisi GRK'!J52</f>
        <v>909.0985107204001</v>
      </c>
      <c r="D10" s="6">
        <f>'[7]Rekapitulasi BaU Emisi GRK'!J53</f>
        <v>13452.133567417864</v>
      </c>
      <c r="E10" s="6">
        <f>'[7]Rekapitulasi BaU Emisi GRK'!J54</f>
        <v>22064.975657657851</v>
      </c>
      <c r="F10" s="6">
        <f>'[7]Rekapitulasi BaU Emisi GRK'!J55</f>
        <v>23520.762529057662</v>
      </c>
      <c r="G10" s="6">
        <f>'[7]Rekapitulasi BaU Emisi GRK'!J56</f>
        <v>24745.599131355422</v>
      </c>
      <c r="H10" s="6">
        <f>'[7]Rekapitulasi BaU Emisi GRK'!J57</f>
        <v>25649.494923008995</v>
      </c>
      <c r="I10" s="6">
        <f>'[7]Rekapitulasi BaU Emisi GRK'!J58</f>
        <v>26603.362005283056</v>
      </c>
      <c r="J10" s="6">
        <f>'[7]Rekapitulasi BaU Emisi GRK'!J59</f>
        <v>27425.990680172723</v>
      </c>
      <c r="K10" s="6">
        <f>'[7]Rekapitulasi BaU Emisi GRK'!J60</f>
        <v>28149.613701181803</v>
      </c>
      <c r="L10" s="6">
        <f>'[7]Rekapitulasi BaU Emisi GRK'!J61</f>
        <v>28795.841157979539</v>
      </c>
      <c r="M10" s="6">
        <f>'[7]Rekapitulasi BaU Emisi GRK'!J62</f>
        <v>29529.392670372017</v>
      </c>
      <c r="N10" s="6">
        <f>SUM(C10:M10)</f>
        <v>250846.26453420732</v>
      </c>
      <c r="O10" s="7">
        <f>N10/$N$13</f>
        <v>9.8066040464014501E-2</v>
      </c>
    </row>
    <row r="11" spans="2:17" x14ac:dyDescent="0.25">
      <c r="B11" s="4" t="s">
        <v>9</v>
      </c>
      <c r="C11" s="6">
        <f>'[8]Rekapitulasi BaU Emisi GRK'!J52</f>
        <v>0</v>
      </c>
      <c r="D11" s="6">
        <f>'[8]Rekapitulasi BaU Emisi GRK'!J53</f>
        <v>0</v>
      </c>
      <c r="E11" s="6">
        <f>'[8]Rekapitulasi BaU Emisi GRK'!J54</f>
        <v>379.10656397757003</v>
      </c>
      <c r="F11" s="6">
        <f>'[8]Rekapitulasi BaU Emisi GRK'!J55</f>
        <v>5608.3939361803968</v>
      </c>
      <c r="G11" s="6">
        <f>'[8]Rekapitulasi BaU Emisi GRK'!J56</f>
        <v>9343.7278126816291</v>
      </c>
      <c r="H11" s="6">
        <f>'[8]Rekapitulasi BaU Emisi GRK'!J57</f>
        <v>12180.036903758551</v>
      </c>
      <c r="I11" s="6">
        <f>'[8]Rekapitulasi BaU Emisi GRK'!J58</f>
        <v>14381.006960409937</v>
      </c>
      <c r="J11" s="6">
        <f>'[8]Rekapitulasi BaU Emisi GRK'!J59</f>
        <v>16018.40418155529</v>
      </c>
      <c r="K11" s="6">
        <f>'[8]Rekapitulasi BaU Emisi GRK'!J60</f>
        <v>17265.838089801775</v>
      </c>
      <c r="L11" s="6">
        <f>'[8]Rekapitulasi BaU Emisi GRK'!J61</f>
        <v>18240.456084475387</v>
      </c>
      <c r="M11" s="6">
        <f>'[8]Rekapitulasi BaU Emisi GRK'!J62</f>
        <v>19069.548350213074</v>
      </c>
      <c r="N11" s="6">
        <f>SUM(C11:M11)</f>
        <v>112486.51888305362</v>
      </c>
      <c r="O11" s="7">
        <f t="shared" si="1"/>
        <v>4.39755701880798E-2</v>
      </c>
    </row>
    <row r="12" spans="2:17" x14ac:dyDescent="0.25">
      <c r="B12" s="4" t="s">
        <v>10</v>
      </c>
      <c r="C12" s="3">
        <f>'[9]Rekapitulasi BaU Emisi GRK'!J52</f>
        <v>1769.1764050002898</v>
      </c>
      <c r="D12" s="3">
        <f>'[9]Rekapitulasi BaU Emisi GRK'!J53</f>
        <v>26177.776719225691</v>
      </c>
      <c r="E12" s="3">
        <f>'[9]Rekapitulasi BaU Emisi GRK'!J54</f>
        <v>43648.511168734505</v>
      </c>
      <c r="F12" s="3">
        <f>'[9]Rekapitulasi BaU Emisi GRK'!J55</f>
        <v>56497.690259757183</v>
      </c>
      <c r="G12" s="3">
        <f>'[9]Rekapitulasi BaU Emisi GRK'!J56</f>
        <v>66394.40490944522</v>
      </c>
      <c r="H12" s="3">
        <f>'[9]Rekapitulasi BaU Emisi GRK'!J57</f>
        <v>73819.402021147471</v>
      </c>
      <c r="I12" s="3">
        <f>'[9]Rekapitulasi BaU Emisi GRK'!J58</f>
        <v>79922.396032791919</v>
      </c>
      <c r="J12" s="3">
        <f>'[9]Rekapitulasi BaU Emisi GRK'!J59</f>
        <v>84706.738416008593</v>
      </c>
      <c r="K12" s="3">
        <f>'[9]Rekapitulasi BaU Emisi GRK'!J60</f>
        <v>88562.865803963563</v>
      </c>
      <c r="L12" s="3">
        <f>'[9]Rekapitulasi BaU Emisi GRK'!J61</f>
        <v>91753.931702705362</v>
      </c>
      <c r="M12" s="3">
        <f>'[9]Rekapitulasi BaU Emisi GRK'!J62</f>
        <v>94838.095189279993</v>
      </c>
      <c r="N12" s="6">
        <f>SUM(C12:M12)</f>
        <v>708090.98862805986</v>
      </c>
      <c r="O12" s="7">
        <f t="shared" si="1"/>
        <v>0.27682166075681791</v>
      </c>
    </row>
    <row r="13" spans="2:17" x14ac:dyDescent="0.25">
      <c r="B13" s="4"/>
      <c r="C13" s="6">
        <f t="shared" ref="C13:M13" si="2">SUM(C3:C12)</f>
        <v>7290.40634480466</v>
      </c>
      <c r="D13" s="6">
        <f t="shared" si="2"/>
        <v>93105.024263870713</v>
      </c>
      <c r="E13" s="6">
        <f t="shared" si="2"/>
        <v>154895.6687952528</v>
      </c>
      <c r="F13" s="6">
        <f t="shared" si="2"/>
        <v>200675.36852450072</v>
      </c>
      <c r="G13" s="6">
        <f t="shared" si="2"/>
        <v>236497.15054049395</v>
      </c>
      <c r="H13" s="6">
        <f t="shared" si="2"/>
        <v>263938.66776336456</v>
      </c>
      <c r="I13" s="6">
        <f t="shared" si="2"/>
        <v>287504.66329378495</v>
      </c>
      <c r="J13" s="6">
        <f t="shared" si="2"/>
        <v>306519.26675138425</v>
      </c>
      <c r="K13" s="6">
        <f t="shared" si="2"/>
        <v>322372.05870744272</v>
      </c>
      <c r="L13" s="6">
        <f t="shared" si="2"/>
        <v>335997.29867466632</v>
      </c>
      <c r="M13" s="6">
        <f t="shared" si="2"/>
        <v>349136.44181989873</v>
      </c>
      <c r="N13" s="6">
        <f t="shared" ref="N13:O13" si="3">SUM(N3:N12)</f>
        <v>2557932.0154794645</v>
      </c>
      <c r="O13" s="8">
        <f t="shared" si="3"/>
        <v>1</v>
      </c>
    </row>
    <row r="14" spans="2:17" x14ac:dyDescent="0.25">
      <c r="Q14" s="3">
        <f>'[9]Rekapitulasi BaU Emisi GRK'!J63</f>
        <v>0</v>
      </c>
    </row>
    <row r="15" spans="2:17" x14ac:dyDescent="0.25">
      <c r="O15" s="3"/>
      <c r="Q15" s="3"/>
    </row>
    <row r="16" spans="2:17" x14ac:dyDescent="0.25">
      <c r="B16" s="18" t="s">
        <v>11</v>
      </c>
      <c r="C16" s="20" t="s">
        <v>15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9" t="s">
        <v>12</v>
      </c>
      <c r="O16" s="19" t="s">
        <v>13</v>
      </c>
    </row>
    <row r="17" spans="2:17" x14ac:dyDescent="0.25">
      <c r="B17" s="18"/>
      <c r="C17" s="1">
        <v>2000</v>
      </c>
      <c r="D17" s="1">
        <v>2001</v>
      </c>
      <c r="E17" s="1">
        <v>2002</v>
      </c>
      <c r="F17" s="1">
        <v>2003</v>
      </c>
      <c r="G17" s="1">
        <v>2004</v>
      </c>
      <c r="H17" s="1">
        <v>2005</v>
      </c>
      <c r="I17" s="1">
        <v>2006</v>
      </c>
      <c r="J17" s="1">
        <v>2007</v>
      </c>
      <c r="K17" s="1">
        <v>2008</v>
      </c>
      <c r="L17" s="1">
        <v>2009</v>
      </c>
      <c r="M17" s="1">
        <v>2010</v>
      </c>
      <c r="N17" s="19"/>
      <c r="O17" s="19"/>
    </row>
    <row r="18" spans="2:17" x14ac:dyDescent="0.25">
      <c r="B18" s="4" t="s">
        <v>1</v>
      </c>
      <c r="C18" s="6">
        <f>'[1]Rekapitulasi BaU Emisi GRK'!G81</f>
        <v>13534.149863236802</v>
      </c>
      <c r="D18" s="6">
        <f>'[1]Rekapitulasi BaU Emisi GRK'!G82</f>
        <v>13707.537934232003</v>
      </c>
      <c r="E18" s="6">
        <f>'[1]Rekapitulasi BaU Emisi GRK'!G83</f>
        <v>14016.422861168003</v>
      </c>
      <c r="F18" s="6">
        <f>'[1]Rekapitulasi BaU Emisi GRK'!G84</f>
        <v>14265.560095182398</v>
      </c>
      <c r="G18" s="6">
        <f>'[1]Rekapitulasi BaU Emisi GRK'!G85</f>
        <v>14341.874798724801</v>
      </c>
      <c r="H18" s="6">
        <f>'[1]Rekapitulasi BaU Emisi GRK'!G86</f>
        <v>15886.033296688001</v>
      </c>
      <c r="I18" s="6">
        <f>'[1]Rekapitulasi BaU Emisi GRK'!G87</f>
        <v>16212.815917828799</v>
      </c>
      <c r="J18" s="6">
        <f>'[1]Rekapitulasi BaU Emisi GRK'!G88</f>
        <v>16539.3324022528</v>
      </c>
      <c r="K18" s="6">
        <f>'[1]Rekapitulasi BaU Emisi GRK'!G89</f>
        <v>16863.586724583998</v>
      </c>
      <c r="L18" s="6">
        <f>'[1]Rekapitulasi BaU Emisi GRK'!G90</f>
        <v>17183.183654371202</v>
      </c>
      <c r="M18" s="6">
        <f>'[1]Rekapitulasi BaU Emisi GRK'!G91</f>
        <v>18549.030552078406</v>
      </c>
      <c r="N18" s="6">
        <f>SUM(C18:M18)</f>
        <v>171099.52810034723</v>
      </c>
      <c r="O18" s="7">
        <f>N18/$N$28</f>
        <v>0.19053537061768691</v>
      </c>
    </row>
    <row r="19" spans="2:17" x14ac:dyDescent="0.25">
      <c r="B19" s="4" t="s">
        <v>2</v>
      </c>
      <c r="C19" s="6">
        <f>'[2]Rekapitulasi BaU Emisi GRK'!G81</f>
        <v>3907.4858102368007</v>
      </c>
      <c r="D19" s="6">
        <f>'[2]Rekapitulasi BaU Emisi GRK'!G82</f>
        <v>4124.254166070401</v>
      </c>
      <c r="E19" s="6">
        <f>'[2]Rekapitulasi BaU Emisi GRK'!G83</f>
        <v>4357.5895325248002</v>
      </c>
      <c r="F19" s="6">
        <f>'[2]Rekapitulasi BaU Emisi GRK'!G84</f>
        <v>4437.3640133855997</v>
      </c>
      <c r="G19" s="6">
        <f>'[2]Rekapitulasi BaU Emisi GRK'!G85</f>
        <v>4681.7107864976006</v>
      </c>
      <c r="H19" s="6">
        <f>'[2]Rekapitulasi BaU Emisi GRK'!G86</f>
        <v>5018.4070003392007</v>
      </c>
      <c r="I19" s="6">
        <f>'[2]Rekapitulasi BaU Emisi GRK'!G87</f>
        <v>5222.6336633936007</v>
      </c>
      <c r="J19" s="6">
        <f>'[2]Rekapitulasi BaU Emisi GRK'!G88</f>
        <v>5432.8151354864003</v>
      </c>
      <c r="K19" s="6">
        <f>'[2]Rekapitulasi BaU Emisi GRK'!G89</f>
        <v>5648.5189444527996</v>
      </c>
      <c r="L19" s="6">
        <f>'[2]Rekapitulasi BaU Emisi GRK'!G90</f>
        <v>5869.0464814112001</v>
      </c>
      <c r="M19" s="6">
        <f>'[2]Rekapitulasi BaU Emisi GRK'!G91</f>
        <v>5957.4371384784008</v>
      </c>
      <c r="N19" s="6">
        <f t="shared" ref="N19" si="4">SUM(C19:M19)</f>
        <v>54657.262672276804</v>
      </c>
      <c r="O19" s="7">
        <f t="shared" ref="O19:O27" si="5">N19/$N$28</f>
        <v>6.0865987860017901E-2</v>
      </c>
    </row>
    <row r="20" spans="2:17" x14ac:dyDescent="0.25">
      <c r="B20" s="4" t="s">
        <v>3</v>
      </c>
      <c r="C20" s="6">
        <f>'[3]Rekapitulasi BaU Emisi GRK'!G81</f>
        <v>3316.0302242384009</v>
      </c>
      <c r="D20" s="6">
        <f>'[3]Rekapitulasi BaU Emisi GRK'!G82</f>
        <v>3553.3576414448003</v>
      </c>
      <c r="E20" s="6">
        <f>'[3]Rekapitulasi BaU Emisi GRK'!G83</f>
        <v>3516.1983023615999</v>
      </c>
      <c r="F20" s="6">
        <f>'[3]Rekapitulasi BaU Emisi GRK'!G84</f>
        <v>3768.163238992001</v>
      </c>
      <c r="G20" s="6">
        <f>'[3]Rekapitulasi BaU Emisi GRK'!G85</f>
        <v>3869.0290546592005</v>
      </c>
      <c r="H20" s="6">
        <f>'[3]Rekapitulasi BaU Emisi GRK'!G86</f>
        <v>4068.7979277072</v>
      </c>
      <c r="I20" s="6">
        <f>'[3]Rekapitulasi BaU Emisi GRK'!G87</f>
        <v>4196.7098872192</v>
      </c>
      <c r="J20" s="6">
        <f>'[3]Rekapitulasi BaU Emisi GRK'!G88</f>
        <v>4326.8507417344008</v>
      </c>
      <c r="K20" s="6">
        <f>'[3]Rekapitulasi BaU Emisi GRK'!G89</f>
        <v>4458.6882178192</v>
      </c>
      <c r="L20" s="6">
        <f>'[3]Rekapitulasi BaU Emisi GRK'!G90</f>
        <v>4591.5569736815996</v>
      </c>
      <c r="M20" s="6">
        <f>'[3]Rekapitulasi BaU Emisi GRK'!G91</f>
        <v>4779.9152349968008</v>
      </c>
      <c r="N20" s="6">
        <f t="shared" ref="N20:N25" si="6">SUM(C20:M20)</f>
        <v>44445.297444854405</v>
      </c>
      <c r="O20" s="7">
        <f t="shared" si="5"/>
        <v>4.9494006879446689E-2</v>
      </c>
    </row>
    <row r="21" spans="2:17" x14ac:dyDescent="0.25">
      <c r="B21" s="4" t="s">
        <v>4</v>
      </c>
      <c r="C21" s="6">
        <f>'[4]Rekapitulasi BaU Emisi GRK'!G81</f>
        <v>4529.6801870256004</v>
      </c>
      <c r="D21" s="6">
        <f>'[4]Rekapitulasi BaU Emisi GRK'!G82</f>
        <v>4637.6651598672006</v>
      </c>
      <c r="E21" s="6">
        <f>'[4]Rekapitulasi BaU Emisi GRK'!G83</f>
        <v>4728.4510473856008</v>
      </c>
      <c r="F21" s="6">
        <f>'[4]Rekapitulasi BaU Emisi GRK'!G84</f>
        <v>4779.2831602943997</v>
      </c>
      <c r="G21" s="6">
        <f>'[4]Rekapitulasi BaU Emisi GRK'!G85</f>
        <v>4905.831169132799</v>
      </c>
      <c r="H21" s="6">
        <f>'[4]Rekapitulasi BaU Emisi GRK'!G86</f>
        <v>5112.7524664448001</v>
      </c>
      <c r="I21" s="6">
        <f>'[4]Rekapitulasi BaU Emisi GRK'!G87</f>
        <v>5182.5800875151999</v>
      </c>
      <c r="J21" s="6">
        <f>'[4]Rekapitulasi BaU Emisi GRK'!G88</f>
        <v>5251.1102920912008</v>
      </c>
      <c r="K21" s="6">
        <f>'[4]Rekapitulasi BaU Emisi GRK'!G89</f>
        <v>5317.8108067392004</v>
      </c>
      <c r="L21" s="6">
        <f>'[4]Rekapitulasi BaU Emisi GRK'!G90</f>
        <v>5381.8832213088008</v>
      </c>
      <c r="M21" s="6">
        <f>'[4]Rekapitulasi BaU Emisi GRK'!G91</f>
        <v>5492.0970891536008</v>
      </c>
      <c r="N21" s="6">
        <f t="shared" si="6"/>
        <v>55319.144686958403</v>
      </c>
      <c r="O21" s="7">
        <f t="shared" si="5"/>
        <v>6.160305555607009E-2</v>
      </c>
    </row>
    <row r="22" spans="2:17" x14ac:dyDescent="0.25">
      <c r="B22" s="4" t="s">
        <v>5</v>
      </c>
      <c r="C22" s="6">
        <f>'[5]Rekapitulasi BaU Emisi GRK'!G81</f>
        <v>14120.2827148992</v>
      </c>
      <c r="D22" s="6">
        <f>'[5]Rekapitulasi BaU Emisi GRK'!G82</f>
        <v>14382.8265860224</v>
      </c>
      <c r="E22" s="6">
        <f>'[5]Rekapitulasi BaU Emisi GRK'!G83</f>
        <v>14815.897558435199</v>
      </c>
      <c r="F22" s="6">
        <f>'[5]Rekapitulasi BaU Emisi GRK'!G84</f>
        <v>15984.803285710401</v>
      </c>
      <c r="G22" s="6">
        <f>'[5]Rekapitulasi BaU Emisi GRK'!G85</f>
        <v>16147.013614600002</v>
      </c>
      <c r="H22" s="6">
        <f>'[5]Rekapitulasi BaU Emisi GRK'!G86</f>
        <v>16586.638203663999</v>
      </c>
      <c r="I22" s="6">
        <f>'[5]Rekapitulasi BaU Emisi GRK'!G87</f>
        <v>16921.770864294398</v>
      </c>
      <c r="J22" s="6">
        <f>'[5]Rekapitulasi BaU Emisi GRK'!G88</f>
        <v>17256.3712514912</v>
      </c>
      <c r="K22" s="6">
        <f>'[5]Rekapitulasi BaU Emisi GRK'!G89</f>
        <v>17588.376805699201</v>
      </c>
      <c r="L22" s="6">
        <f>'[5]Rekapitulasi BaU Emisi GRK'!G90</f>
        <v>17915.292495198402</v>
      </c>
      <c r="M22" s="6">
        <f>'[5]Rekapitulasi BaU Emisi GRK'!G91</f>
        <v>20847.819710528001</v>
      </c>
      <c r="N22" s="6">
        <f t="shared" si="6"/>
        <v>182567.09309054242</v>
      </c>
      <c r="O22" s="7">
        <f t="shared" si="5"/>
        <v>0.20330557968692406</v>
      </c>
    </row>
    <row r="23" spans="2:17" x14ac:dyDescent="0.25">
      <c r="B23" s="4" t="s">
        <v>6</v>
      </c>
      <c r="C23" s="6">
        <f>'[6]Rekapitulasi BaU Emisi GRK'!G81</f>
        <v>4907.5610577920006</v>
      </c>
      <c r="D23" s="6">
        <f>'[6]Rekapitulasi BaU Emisi GRK'!G82</f>
        <v>5050.7093443408003</v>
      </c>
      <c r="E23" s="6">
        <f>'[6]Rekapitulasi BaU Emisi GRK'!G83</f>
        <v>5275.4950687680002</v>
      </c>
      <c r="F23" s="6">
        <f>'[6]Rekapitulasi BaU Emisi GRK'!G84</f>
        <v>5440.7992369904005</v>
      </c>
      <c r="G23" s="6">
        <f>'[6]Rekapitulasi BaU Emisi GRK'!G85</f>
        <v>5599.5497885616014</v>
      </c>
      <c r="H23" s="6">
        <f>'[6]Rekapitulasi BaU Emisi GRK'!G86</f>
        <v>5883.2847957600006</v>
      </c>
      <c r="I23" s="6">
        <f>'[6]Rekapitulasi BaU Emisi GRK'!G87</f>
        <v>6046.5929386063999</v>
      </c>
      <c r="J23" s="6">
        <f>'[6]Rekapitulasi BaU Emisi GRK'!G88</f>
        <v>6211.8305726496001</v>
      </c>
      <c r="K23" s="6">
        <f>'[6]Rekapitulasi BaU Emisi GRK'!G89</f>
        <v>6378.2325548287999</v>
      </c>
      <c r="L23" s="6">
        <f>'[6]Rekapitulasi BaU Emisi GRK'!G90</f>
        <v>6544.900673724801</v>
      </c>
      <c r="M23" s="6">
        <f>'[6]Rekapitulasi BaU Emisi GRK'!G91</f>
        <v>8504.2989840752016</v>
      </c>
      <c r="N23" s="6">
        <f t="shared" si="6"/>
        <v>65843.25501609761</v>
      </c>
      <c r="O23" s="7">
        <f t="shared" si="5"/>
        <v>7.3322639381035046E-2</v>
      </c>
    </row>
    <row r="24" spans="2:17" x14ac:dyDescent="0.25">
      <c r="B24" s="4" t="s">
        <v>7</v>
      </c>
      <c r="C24" s="6">
        <f>'[10]Rekapitulasi BaU Emisi GRK'!$G$81</f>
        <v>0</v>
      </c>
      <c r="D24" s="6">
        <f>'[10]Rekapitulasi BaU Emisi GRK'!$G$82</f>
        <v>0</v>
      </c>
      <c r="E24" s="6">
        <f>'[10]Rekapitulasi BaU Emisi GRK'!$G$83</f>
        <v>0</v>
      </c>
      <c r="F24" s="6">
        <f>'[10]Rekapitulasi BaU Emisi GRK'!$G$84</f>
        <v>0</v>
      </c>
      <c r="G24" s="6">
        <f>'[10]Rekapitulasi BaU Emisi GRK'!$G$85</f>
        <v>0</v>
      </c>
      <c r="H24" s="6">
        <f>'[10]Rekapitulasi BaU Emisi GRK'!$G$86</f>
        <v>0</v>
      </c>
      <c r="I24" s="6">
        <f>'[10]Rekapitulasi BaU Emisi GRK'!$G$87</f>
        <v>0</v>
      </c>
      <c r="J24" s="6">
        <f>'[10]Rekapitulasi BaU Emisi GRK'!$G$88</f>
        <v>0</v>
      </c>
      <c r="K24" s="6">
        <f>'[10]Rekapitulasi BaU Emisi GRK'!$G$89</f>
        <v>0</v>
      </c>
      <c r="L24" s="6">
        <f>'[10]Rekapitulasi BaU Emisi GRK'!$G$90</f>
        <v>0</v>
      </c>
      <c r="M24" s="6">
        <f>'[10]Rekapitulasi BaU Emisi GRK'!$G$91</f>
        <v>0</v>
      </c>
      <c r="N24" s="6">
        <f t="shared" si="6"/>
        <v>0</v>
      </c>
      <c r="O24" s="7">
        <f>N24/$N$28</f>
        <v>0</v>
      </c>
    </row>
    <row r="25" spans="2:17" x14ac:dyDescent="0.25">
      <c r="B25" s="4" t="s">
        <v>8</v>
      </c>
      <c r="C25" s="6">
        <f>'[7]Rekapitulasi BaU Emisi GRK'!G81</f>
        <v>8914.2493292159998</v>
      </c>
      <c r="D25" s="6">
        <f>'[7]Rekapitulasi BaU Emisi GRK'!G82</f>
        <v>9098.3826701520011</v>
      </c>
      <c r="E25" s="6">
        <f>'[7]Rekapitulasi BaU Emisi GRK'!G83</f>
        <v>5653.1430699071998</v>
      </c>
      <c r="F25" s="6">
        <f>'[7]Rekapitulasi BaU Emisi GRK'!G84</f>
        <v>5750.0501019120002</v>
      </c>
      <c r="G25" s="6">
        <f>'[7]Rekapitulasi BaU Emisi GRK'!G85</f>
        <v>5714.3877818608007</v>
      </c>
      <c r="H25" s="6">
        <f>'[7]Rekapitulasi BaU Emisi GRK'!G86</f>
        <v>5896.8577683168005</v>
      </c>
      <c r="I25" s="6">
        <f>'[7]Rekapitulasi BaU Emisi GRK'!G87</f>
        <v>5959.7991018399998</v>
      </c>
      <c r="J25" s="6">
        <f>'[7]Rekapitulasi BaU Emisi GRK'!G88</f>
        <v>6020.8774783456001</v>
      </c>
      <c r="K25" s="6">
        <f>'[7]Rekapitulasi BaU Emisi GRK'!G89</f>
        <v>6079.3942889519994</v>
      </c>
      <c r="L25" s="6">
        <f>'[7]Rekapitulasi BaU Emisi GRK'!G90</f>
        <v>6134.5178564192001</v>
      </c>
      <c r="M25" s="6">
        <f>'[7]Rekapitulasi BaU Emisi GRK'!G91</f>
        <v>7661.9430083136003</v>
      </c>
      <c r="N25" s="6">
        <f t="shared" si="6"/>
        <v>72883.602455235203</v>
      </c>
      <c r="O25" s="7">
        <f t="shared" si="5"/>
        <v>8.1162726513283781E-2</v>
      </c>
    </row>
    <row r="26" spans="2:17" x14ac:dyDescent="0.25">
      <c r="B26" s="4" t="s">
        <v>9</v>
      </c>
      <c r="C26" s="6">
        <f>'[8]Rekapitulasi BaU Emisi GRK'!G81</f>
        <v>0</v>
      </c>
      <c r="D26" s="6">
        <f>'[8]Rekapitulasi BaU Emisi GRK'!G82</f>
        <v>0</v>
      </c>
      <c r="E26" s="6">
        <f>'[8]Rekapitulasi BaU Emisi GRK'!G83</f>
        <v>3717.3643931728002</v>
      </c>
      <c r="F26" s="6">
        <f>'[8]Rekapitulasi BaU Emisi GRK'!G84</f>
        <v>3781.1041368463998</v>
      </c>
      <c r="G26" s="6">
        <f>'[8]Rekapitulasi BaU Emisi GRK'!G85</f>
        <v>3932.8020654224001</v>
      </c>
      <c r="H26" s="6">
        <f>'[8]Rekapitulasi BaU Emisi GRK'!G86</f>
        <v>4074.1871962224004</v>
      </c>
      <c r="I26" s="6">
        <f>'[8]Rekapitulasi BaU Emisi GRK'!G87</f>
        <v>4118.6985621071999</v>
      </c>
      <c r="J26" s="6">
        <f>'[8]Rekapitulasi BaU Emisi GRK'!G88</f>
        <v>4161.9125114976005</v>
      </c>
      <c r="K26" s="6">
        <f>'[8]Rekapitulasi BaU Emisi GRK'!G89</f>
        <v>4203.4298393184017</v>
      </c>
      <c r="L26" s="6">
        <f>'[8]Rekapitulasi BaU Emisi GRK'!G90</f>
        <v>4242.6184708671999</v>
      </c>
      <c r="M26" s="6">
        <f>'[8]Rekapitulasi BaU Emisi GRK'!G91</f>
        <v>4754.5989798112005</v>
      </c>
      <c r="N26" s="6">
        <f>SUM(C26:M26)</f>
        <v>36986.716155265603</v>
      </c>
      <c r="O26" s="7">
        <f t="shared" si="5"/>
        <v>4.1188177131859773E-2</v>
      </c>
    </row>
    <row r="27" spans="2:17" x14ac:dyDescent="0.25">
      <c r="B27" s="4" t="s">
        <v>10</v>
      </c>
      <c r="C27" s="6">
        <f>'[9]Rekapitulasi BaU Emisi GRK'!G81</f>
        <v>17347.822480801595</v>
      </c>
      <c r="D27" s="6">
        <f>'[9]Rekapitulasi BaU Emisi GRK'!G82</f>
        <v>17695.164163315203</v>
      </c>
      <c r="E27" s="6">
        <f>'[9]Rekapitulasi BaU Emisi GRK'!G83</f>
        <v>18098.760494342401</v>
      </c>
      <c r="F27" s="6">
        <f>'[9]Rekapitulasi BaU Emisi GRK'!G84</f>
        <v>18678.506064801604</v>
      </c>
      <c r="G27" s="6">
        <f>'[9]Rekapitulasi BaU Emisi GRK'!G85</f>
        <v>18895.607091531201</v>
      </c>
      <c r="H27" s="6">
        <f>'[9]Rekapitulasi BaU Emisi GRK'!G86</f>
        <v>19420.861169225602</v>
      </c>
      <c r="I27" s="6">
        <f>'[9]Rekapitulasi BaU Emisi GRK'!G87</f>
        <v>19644.848483502399</v>
      </c>
      <c r="J27" s="6">
        <f>'[9]Rekapitulasi BaU Emisi GRK'!G88</f>
        <v>19862.947522920003</v>
      </c>
      <c r="K27" s="6">
        <f>'[9]Rekapitulasi BaU Emisi GRK'!G89</f>
        <v>20072.995926654403</v>
      </c>
      <c r="L27" s="6">
        <f>'[9]Rekapitulasi BaU Emisi GRK'!G90</f>
        <v>20272.299060448004</v>
      </c>
      <c r="M27" s="6">
        <f>'[9]Rekapitulasi BaU Emisi GRK'!G91</f>
        <v>24201.807684000003</v>
      </c>
      <c r="N27" s="6">
        <f>SUM(C27:M27)</f>
        <v>214191.62014154243</v>
      </c>
      <c r="O27" s="7">
        <f t="shared" si="5"/>
        <v>0.23852245637367586</v>
      </c>
    </row>
    <row r="28" spans="2:17" x14ac:dyDescent="0.25">
      <c r="B28" s="4"/>
      <c r="C28" s="6">
        <f t="shared" ref="C28:M28" si="7">SUM(C18:C27)</f>
        <v>70577.261667446408</v>
      </c>
      <c r="D28" s="6">
        <f t="shared" si="7"/>
        <v>72249.897665444805</v>
      </c>
      <c r="E28" s="6">
        <f t="shared" si="7"/>
        <v>74179.322328065609</v>
      </c>
      <c r="F28" s="6">
        <f t="shared" si="7"/>
        <v>76885.633334115206</v>
      </c>
      <c r="G28" s="6">
        <f t="shared" si="7"/>
        <v>78087.806150990407</v>
      </c>
      <c r="H28" s="6">
        <f t="shared" si="7"/>
        <v>81947.819824368009</v>
      </c>
      <c r="I28" s="6">
        <f t="shared" si="7"/>
        <v>83506.449506307195</v>
      </c>
      <c r="J28" s="6">
        <f t="shared" si="7"/>
        <v>85064.047908468812</v>
      </c>
      <c r="K28" s="6">
        <f t="shared" si="7"/>
        <v>86611.034109048007</v>
      </c>
      <c r="L28" s="6">
        <f t="shared" si="7"/>
        <v>88135.298887430399</v>
      </c>
      <c r="M28" s="6">
        <f t="shared" si="7"/>
        <v>100748.9483814352</v>
      </c>
      <c r="N28" s="6">
        <f t="shared" ref="N28" si="8">SUM(N18:N27)</f>
        <v>897993.51976311998</v>
      </c>
      <c r="O28" s="8">
        <f>SUM(O18:O27)</f>
        <v>1</v>
      </c>
    </row>
    <row r="29" spans="2:17" x14ac:dyDescent="0.25">
      <c r="C29" s="3"/>
      <c r="O29" s="3"/>
      <c r="Q29" s="3"/>
    </row>
    <row r="30" spans="2:17" x14ac:dyDescent="0.25">
      <c r="C30" s="3"/>
      <c r="Q30" s="3"/>
    </row>
    <row r="31" spans="2:17" x14ac:dyDescent="0.25">
      <c r="C31" s="3">
        <f>C13+C28</f>
        <v>77867.668012251073</v>
      </c>
      <c r="D31" s="3">
        <f t="shared" ref="D31:L31" si="9">D13+D28</f>
        <v>165354.92192931552</v>
      </c>
      <c r="E31" s="3">
        <f t="shared" si="9"/>
        <v>229074.99112331841</v>
      </c>
      <c r="F31" s="3">
        <f t="shared" si="9"/>
        <v>277561.0018586159</v>
      </c>
      <c r="G31" s="3">
        <f t="shared" si="9"/>
        <v>314584.95669148437</v>
      </c>
      <c r="H31" s="3">
        <f t="shared" si="9"/>
        <v>345886.48758773255</v>
      </c>
      <c r="I31" s="3">
        <f t="shared" si="9"/>
        <v>371011.11280009215</v>
      </c>
      <c r="J31" s="3">
        <f t="shared" si="9"/>
        <v>391583.31465985306</v>
      </c>
      <c r="K31" s="3">
        <f t="shared" si="9"/>
        <v>408983.09281649074</v>
      </c>
      <c r="L31" s="3">
        <f t="shared" si="9"/>
        <v>424132.59756209672</v>
      </c>
      <c r="M31" s="3">
        <f>M13+M28</f>
        <v>449885.39020133391</v>
      </c>
    </row>
    <row r="32" spans="2:17" x14ac:dyDescent="0.25">
      <c r="C32" s="3"/>
    </row>
    <row r="50" spans="2:15" x14ac:dyDescent="0.25">
      <c r="B50" s="18" t="s">
        <v>11</v>
      </c>
    </row>
    <row r="51" spans="2:15" x14ac:dyDescent="0.25">
      <c r="B51" s="18"/>
      <c r="C51" s="17">
        <v>2000</v>
      </c>
      <c r="D51" s="17">
        <v>2001</v>
      </c>
      <c r="E51" s="17">
        <v>2002</v>
      </c>
      <c r="F51" s="17">
        <v>2003</v>
      </c>
      <c r="G51" s="17">
        <v>2004</v>
      </c>
      <c r="H51" s="17">
        <v>2005</v>
      </c>
      <c r="I51" s="17">
        <v>2006</v>
      </c>
      <c r="J51" s="17">
        <v>2007</v>
      </c>
      <c r="K51" s="17">
        <v>2008</v>
      </c>
      <c r="L51" s="17">
        <v>2009</v>
      </c>
      <c r="M51" s="17">
        <v>2010</v>
      </c>
    </row>
    <row r="52" spans="2:15" x14ac:dyDescent="0.25">
      <c r="B52" s="4" t="s">
        <v>1</v>
      </c>
      <c r="C52" s="3">
        <f>C3+C18</f>
        <v>15007.150157023472</v>
      </c>
      <c r="D52" s="3">
        <f t="shared" ref="D52:L52" si="10">D3+D18</f>
        <v>20698.373960025274</v>
      </c>
      <c r="E52" s="3">
        <f t="shared" si="10"/>
        <v>24818.965684779723</v>
      </c>
      <c r="F52" s="3">
        <f t="shared" si="10"/>
        <v>27779.930618525472</v>
      </c>
      <c r="G52" s="3">
        <f t="shared" si="10"/>
        <v>29788.499287899336</v>
      </c>
      <c r="H52" s="3">
        <f t="shared" si="10"/>
        <v>32807.968625628055</v>
      </c>
      <c r="I52" s="3">
        <f t="shared" si="10"/>
        <v>34708.343651907184</v>
      </c>
      <c r="J52" s="3">
        <f t="shared" si="10"/>
        <v>36251.160391504985</v>
      </c>
      <c r="K52" s="3">
        <f t="shared" si="10"/>
        <v>37550.627891316581</v>
      </c>
      <c r="L52" s="3">
        <f t="shared" si="10"/>
        <v>38681.516683226597</v>
      </c>
      <c r="M52" s="3">
        <f>M3+M18</f>
        <v>40836.337512374135</v>
      </c>
      <c r="N52" s="3">
        <f>SUM(C52:M52)</f>
        <v>338928.87446421082</v>
      </c>
      <c r="O52" s="16">
        <f>N52/$N$63</f>
        <v>9.8071810578065646E-2</v>
      </c>
    </row>
    <row r="53" spans="2:15" x14ac:dyDescent="0.25">
      <c r="B53" s="4" t="s">
        <v>2</v>
      </c>
      <c r="C53" s="3">
        <f t="shared" ref="C53:M53" si="11">C4+C19</f>
        <v>4305.9814546322204</v>
      </c>
      <c r="D53" s="3">
        <f t="shared" si="11"/>
        <v>10034.758409486931</v>
      </c>
      <c r="E53" s="3">
        <f t="shared" si="11"/>
        <v>14412.423065551653</v>
      </c>
      <c r="F53" s="3">
        <f t="shared" si="11"/>
        <v>17716.605762667019</v>
      </c>
      <c r="G53" s="3">
        <f t="shared" si="11"/>
        <v>20372.661548167678</v>
      </c>
      <c r="H53" s="3">
        <f t="shared" si="11"/>
        <v>22793.908300402556</v>
      </c>
      <c r="I53" s="3">
        <f t="shared" si="11"/>
        <v>24968.914021722889</v>
      </c>
      <c r="J53" s="3">
        <f t="shared" si="11"/>
        <v>26896.660817657656</v>
      </c>
      <c r="K53" s="3">
        <f t="shared" si="11"/>
        <v>28663.782266727128</v>
      </c>
      <c r="L53" s="3">
        <f t="shared" si="11"/>
        <v>30328.220501677948</v>
      </c>
      <c r="M53" s="3">
        <f t="shared" si="11"/>
        <v>31778.199094619129</v>
      </c>
      <c r="N53" s="3">
        <f t="shared" ref="N53:N57" si="12">SUM(C53:M53)</f>
        <v>232272.11524331279</v>
      </c>
      <c r="O53" s="16">
        <f t="shared" ref="O53:O57" si="13">N53/$N$63</f>
        <v>6.7209814816513044E-2</v>
      </c>
    </row>
    <row r="54" spans="2:15" x14ac:dyDescent="0.25">
      <c r="B54" s="4" t="s">
        <v>3</v>
      </c>
      <c r="C54" s="3">
        <f t="shared" ref="C54:M54" si="14">C5+C20</f>
        <v>3654.207677776611</v>
      </c>
      <c r="D54" s="3">
        <f t="shared" si="14"/>
        <v>8574.6627557782504</v>
      </c>
      <c r="E54" s="3">
        <f t="shared" si="14"/>
        <v>12105.526986590976</v>
      </c>
      <c r="F54" s="3">
        <f t="shared" si="14"/>
        <v>14834.335353365077</v>
      </c>
      <c r="G54" s="3">
        <f t="shared" si="14"/>
        <v>17036.781004633558</v>
      </c>
      <c r="H54" s="3">
        <f t="shared" si="14"/>
        <v>18891.959015121709</v>
      </c>
      <c r="I54" s="3">
        <f t="shared" si="14"/>
        <v>20493.537774117485</v>
      </c>
      <c r="J54" s="3">
        <f t="shared" si="14"/>
        <v>21876.675576798425</v>
      </c>
      <c r="K54" s="3">
        <f t="shared" si="14"/>
        <v>23111.68487878731</v>
      </c>
      <c r="L54" s="3">
        <f t="shared" si="14"/>
        <v>24245.3995683791</v>
      </c>
      <c r="M54" s="3">
        <f t="shared" si="14"/>
        <v>25369.437556884259</v>
      </c>
      <c r="N54" s="3">
        <f t="shared" si="12"/>
        <v>190194.20814823275</v>
      </c>
      <c r="O54" s="16">
        <f t="shared" si="13"/>
        <v>5.5034232135121028E-2</v>
      </c>
    </row>
    <row r="55" spans="2:15" x14ac:dyDescent="0.25">
      <c r="B55" s="4" t="s">
        <v>16</v>
      </c>
      <c r="C55" s="3">
        <f t="shared" ref="C55:M55" si="15">C6+C21</f>
        <v>4991.6288447289908</v>
      </c>
      <c r="D55" s="3">
        <f t="shared" si="15"/>
        <v>11474.693099181255</v>
      </c>
      <c r="E55" s="3">
        <f t="shared" si="15"/>
        <v>16150.057052429554</v>
      </c>
      <c r="F55" s="3">
        <f t="shared" si="15"/>
        <v>19542.054885682574</v>
      </c>
      <c r="G55" s="3">
        <f t="shared" si="15"/>
        <v>22116.180085626042</v>
      </c>
      <c r="H55" s="3">
        <f t="shared" si="15"/>
        <v>24267.316803586084</v>
      </c>
      <c r="I55" s="3">
        <f t="shared" si="15"/>
        <v>26028.17080772316</v>
      </c>
      <c r="J55" s="3">
        <f t="shared" si="15"/>
        <v>27429.50975806934</v>
      </c>
      <c r="K55" s="3">
        <f t="shared" si="15"/>
        <v>28577.831444298026</v>
      </c>
      <c r="L55" s="3">
        <f t="shared" si="15"/>
        <v>29544.483632480704</v>
      </c>
      <c r="M55" s="3">
        <f t="shared" si="15"/>
        <v>30431.504236823395</v>
      </c>
      <c r="N55" s="3">
        <f t="shared" si="12"/>
        <v>240553.4306506291</v>
      </c>
      <c r="O55" s="16">
        <f t="shared" si="13"/>
        <v>6.9606080396562645E-2</v>
      </c>
    </row>
    <row r="56" spans="2:15" x14ac:dyDescent="0.25">
      <c r="B56" s="4" t="s">
        <v>5</v>
      </c>
      <c r="C56" s="3">
        <f t="shared" ref="C56:M56" si="16">C7+C22</f>
        <v>15560.306155234681</v>
      </c>
      <c r="D56" s="3">
        <f t="shared" si="16"/>
        <v>35688.204525498426</v>
      </c>
      <c r="E56" s="3">
        <f t="shared" si="16"/>
        <v>50323.920438817637</v>
      </c>
      <c r="F56" s="3">
        <f t="shared" si="16"/>
        <v>62149.721611755303</v>
      </c>
      <c r="G56" s="3">
        <f t="shared" si="16"/>
        <v>71433.484822265891</v>
      </c>
      <c r="H56" s="3">
        <f t="shared" si="16"/>
        <v>78640.083300626415</v>
      </c>
      <c r="I56" s="3">
        <f t="shared" si="16"/>
        <v>84482.410367340053</v>
      </c>
      <c r="J56" s="3">
        <f t="shared" si="16"/>
        <v>89313.823489315007</v>
      </c>
      <c r="K56" s="3">
        <f t="shared" si="16"/>
        <v>93438.21431579045</v>
      </c>
      <c r="L56" s="3">
        <f t="shared" si="16"/>
        <v>97058.730387994496</v>
      </c>
      <c r="M56" s="3">
        <f t="shared" si="16"/>
        <v>103189.80165870965</v>
      </c>
      <c r="N56" s="3">
        <f t="shared" si="12"/>
        <v>781278.70107334794</v>
      </c>
      <c r="O56" s="16">
        <f t="shared" si="13"/>
        <v>0.2260693099738641</v>
      </c>
    </row>
    <row r="57" spans="2:15" x14ac:dyDescent="0.25">
      <c r="B57" s="4" t="s">
        <v>6</v>
      </c>
      <c r="C57" s="3">
        <f t="shared" ref="C57:M57" si="17">C8+C23</f>
        <v>5408.0469971168004</v>
      </c>
      <c r="D57" s="3">
        <f t="shared" si="17"/>
        <v>12460.77205923463</v>
      </c>
      <c r="E57" s="3">
        <f t="shared" si="17"/>
        <v>17702.236547356519</v>
      </c>
      <c r="F57" s="3">
        <f t="shared" si="17"/>
        <v>21701.846598065225</v>
      </c>
      <c r="G57" s="3">
        <f t="shared" si="17"/>
        <v>24810.821150595199</v>
      </c>
      <c r="H57" s="3">
        <f t="shared" si="17"/>
        <v>27444.411560687913</v>
      </c>
      <c r="I57" s="3">
        <f t="shared" si="17"/>
        <v>29699.625031346906</v>
      </c>
      <c r="J57" s="3">
        <f t="shared" si="17"/>
        <v>31618.613836007793</v>
      </c>
      <c r="K57" s="3">
        <f t="shared" si="17"/>
        <v>33306.814369699314</v>
      </c>
      <c r="L57" s="3">
        <f t="shared" si="17"/>
        <v>34834.582455443153</v>
      </c>
      <c r="M57" s="3">
        <f t="shared" si="17"/>
        <v>38224.72425993353</v>
      </c>
      <c r="N57" s="3">
        <f t="shared" si="12"/>
        <v>277212.49486548698</v>
      </c>
      <c r="O57" s="16">
        <f t="shared" si="13"/>
        <v>8.0213677071033426E-2</v>
      </c>
    </row>
    <row r="58" spans="2:15" x14ac:dyDescent="0.25">
      <c r="B58" s="4" t="s">
        <v>8</v>
      </c>
      <c r="C58" s="3">
        <f t="shared" ref="C58:M58" si="18">C10+C25</f>
        <v>9823.3478399363994</v>
      </c>
      <c r="D58" s="3">
        <f t="shared" si="18"/>
        <v>22550.516237569864</v>
      </c>
      <c r="E58" s="3">
        <f t="shared" si="18"/>
        <v>27718.118727565052</v>
      </c>
      <c r="F58" s="3">
        <f t="shared" si="18"/>
        <v>29270.81263096966</v>
      </c>
      <c r="G58" s="3">
        <f t="shared" si="18"/>
        <v>30459.986913216224</v>
      </c>
      <c r="H58" s="3">
        <f t="shared" si="18"/>
        <v>31546.352691325796</v>
      </c>
      <c r="I58" s="3">
        <f t="shared" si="18"/>
        <v>32563.161107123055</v>
      </c>
      <c r="J58" s="3">
        <f t="shared" si="18"/>
        <v>33446.868158518322</v>
      </c>
      <c r="K58" s="3">
        <f t="shared" si="18"/>
        <v>34229.007990133803</v>
      </c>
      <c r="L58" s="3">
        <f t="shared" si="18"/>
        <v>34930.359014398739</v>
      </c>
      <c r="M58" s="3">
        <f t="shared" si="18"/>
        <v>37191.335678685617</v>
      </c>
      <c r="N58" s="3">
        <f>SUM(C58:M58)</f>
        <v>323729.8669894425</v>
      </c>
      <c r="O58" s="16">
        <f>N58/$N$63</f>
        <v>9.3673854858310396E-2</v>
      </c>
    </row>
    <row r="59" spans="2:15" x14ac:dyDescent="0.25">
      <c r="B59" s="4" t="s">
        <v>9</v>
      </c>
      <c r="C59" s="3">
        <f t="shared" ref="C59:M59" si="19">C11+C26</f>
        <v>0</v>
      </c>
      <c r="D59" s="3">
        <f t="shared" si="19"/>
        <v>0</v>
      </c>
      <c r="E59" s="3">
        <f t="shared" si="19"/>
        <v>4096.4709571503699</v>
      </c>
      <c r="F59" s="3">
        <f t="shared" si="19"/>
        <v>9389.4980730267962</v>
      </c>
      <c r="G59" s="3">
        <f t="shared" si="19"/>
        <v>13276.529878104029</v>
      </c>
      <c r="H59" s="3">
        <f t="shared" si="19"/>
        <v>16254.224099980951</v>
      </c>
      <c r="I59" s="3">
        <f t="shared" si="19"/>
        <v>18499.705522517135</v>
      </c>
      <c r="J59" s="3">
        <f t="shared" si="19"/>
        <v>20180.31669305289</v>
      </c>
      <c r="K59" s="3">
        <f t="shared" si="19"/>
        <v>21469.267929120178</v>
      </c>
      <c r="L59" s="3">
        <f t="shared" si="19"/>
        <v>22483.074555342588</v>
      </c>
      <c r="M59" s="3">
        <f t="shared" si="19"/>
        <v>23824.147330024272</v>
      </c>
      <c r="N59" s="3">
        <f>SUM(C59:M59)</f>
        <v>149473.23503831922</v>
      </c>
      <c r="O59" s="16">
        <f>N59/$N$63</f>
        <v>4.3251289275197634E-2</v>
      </c>
    </row>
    <row r="60" spans="2:15" x14ac:dyDescent="0.25">
      <c r="B60" s="4" t="s">
        <v>10</v>
      </c>
      <c r="C60" s="3">
        <f t="shared" ref="C60:M60" si="20">C12+C27</f>
        <v>19116.998885801884</v>
      </c>
      <c r="D60" s="3">
        <f t="shared" si="20"/>
        <v>43872.94088254089</v>
      </c>
      <c r="E60" s="3">
        <f t="shared" si="20"/>
        <v>61747.271663076906</v>
      </c>
      <c r="F60" s="3">
        <f t="shared" si="20"/>
        <v>75176.196324558783</v>
      </c>
      <c r="G60" s="3">
        <f t="shared" si="20"/>
        <v>85290.012000976421</v>
      </c>
      <c r="H60" s="3">
        <f t="shared" si="20"/>
        <v>93240.26319037308</v>
      </c>
      <c r="I60" s="3">
        <f t="shared" si="20"/>
        <v>99567.244516294319</v>
      </c>
      <c r="J60" s="3">
        <f t="shared" si="20"/>
        <v>104569.6859389286</v>
      </c>
      <c r="K60" s="3">
        <f t="shared" si="20"/>
        <v>108635.86173061797</v>
      </c>
      <c r="L60" s="3">
        <f t="shared" si="20"/>
        <v>112026.23076315336</v>
      </c>
      <c r="M60" s="3">
        <f t="shared" si="20"/>
        <v>119039.90287327999</v>
      </c>
      <c r="N60" s="3">
        <f>SUM(C60:M60)</f>
        <v>922282.60876960226</v>
      </c>
      <c r="O60" s="16">
        <f>N60/$N$63</f>
        <v>0.26686993089533217</v>
      </c>
    </row>
    <row r="61" spans="2:15" x14ac:dyDescent="0.25">
      <c r="B61" s="4" t="s">
        <v>7</v>
      </c>
      <c r="C61" s="3">
        <f t="shared" ref="C61:M61" si="21">C9+C24</f>
        <v>0</v>
      </c>
      <c r="D61" s="3">
        <f t="shared" si="21"/>
        <v>0</v>
      </c>
      <c r="E61" s="3">
        <f t="shared" si="21"/>
        <v>0</v>
      </c>
      <c r="F61" s="3">
        <f t="shared" si="21"/>
        <v>0</v>
      </c>
      <c r="G61" s="3">
        <f t="shared" si="21"/>
        <v>0</v>
      </c>
      <c r="H61" s="3">
        <f t="shared" si="21"/>
        <v>0</v>
      </c>
      <c r="I61" s="3">
        <f t="shared" si="21"/>
        <v>0</v>
      </c>
      <c r="J61" s="3">
        <f t="shared" si="21"/>
        <v>0</v>
      </c>
      <c r="K61" s="3">
        <f t="shared" si="21"/>
        <v>0</v>
      </c>
      <c r="L61" s="3">
        <f t="shared" si="21"/>
        <v>0</v>
      </c>
      <c r="M61" s="3">
        <f t="shared" si="21"/>
        <v>0</v>
      </c>
      <c r="N61" s="3">
        <f>SUM(C61:M61)</f>
        <v>0</v>
      </c>
      <c r="O61" s="16">
        <f>N61/$N$63</f>
        <v>0</v>
      </c>
    </row>
    <row r="63" spans="2:15" x14ac:dyDescent="0.25">
      <c r="C63" s="3">
        <f t="shared" ref="C63:O63" si="22">SUM(C52:C60)</f>
        <v>77867.668012251059</v>
      </c>
      <c r="D63" s="3">
        <f t="shared" si="22"/>
        <v>165354.92192931552</v>
      </c>
      <c r="E63" s="3">
        <f t="shared" si="22"/>
        <v>229074.99112331841</v>
      </c>
      <c r="F63" s="3">
        <f t="shared" si="22"/>
        <v>277561.0018586159</v>
      </c>
      <c r="G63" s="3">
        <f t="shared" si="22"/>
        <v>314584.95669148437</v>
      </c>
      <c r="H63" s="3">
        <f t="shared" si="22"/>
        <v>345886.48758773255</v>
      </c>
      <c r="I63" s="3">
        <f t="shared" si="22"/>
        <v>371011.1128000922</v>
      </c>
      <c r="J63" s="3">
        <f t="shared" si="22"/>
        <v>391583.314659853</v>
      </c>
      <c r="K63" s="3">
        <f t="shared" si="22"/>
        <v>408983.0928164908</v>
      </c>
      <c r="L63" s="3">
        <f t="shared" si="22"/>
        <v>424132.59756209666</v>
      </c>
      <c r="M63" s="3">
        <f>SUM(M52:M60)</f>
        <v>449885.39020133397</v>
      </c>
      <c r="N63" s="3">
        <f t="shared" si="22"/>
        <v>3455925.5352425841</v>
      </c>
      <c r="O63" s="15">
        <f t="shared" si="22"/>
        <v>1</v>
      </c>
    </row>
  </sheetData>
  <mergeCells count="9">
    <mergeCell ref="B50:B51"/>
    <mergeCell ref="B16:B17"/>
    <mergeCell ref="B1:B2"/>
    <mergeCell ref="N1:N2"/>
    <mergeCell ref="O1:O2"/>
    <mergeCell ref="N16:N17"/>
    <mergeCell ref="O16:O17"/>
    <mergeCell ref="C1:M1"/>
    <mergeCell ref="C16:M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"/>
  <sheetViews>
    <sheetView tabSelected="1" topLeftCell="J1" zoomScale="85" zoomScaleNormal="85" workbookViewId="0">
      <selection activeCell="N19" sqref="N19"/>
    </sheetView>
  </sheetViews>
  <sheetFormatPr defaultRowHeight="15" x14ac:dyDescent="0.25"/>
  <cols>
    <col min="2" max="2" width="11.7109375" bestFit="1" customWidth="1"/>
    <col min="6" max="6" width="10.5703125" bestFit="1" customWidth="1"/>
    <col min="7" max="13" width="11.5703125" bestFit="1" customWidth="1"/>
    <col min="14" max="14" width="14" customWidth="1"/>
    <col min="15" max="15" width="11.42578125" customWidth="1"/>
    <col min="17" max="17" width="10.5703125" bestFit="1" customWidth="1"/>
  </cols>
  <sheetData>
    <row r="2" spans="2:17" x14ac:dyDescent="0.25">
      <c r="B2" s="18" t="s">
        <v>11</v>
      </c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19" t="s">
        <v>12</v>
      </c>
      <c r="O2" s="19" t="s">
        <v>13</v>
      </c>
    </row>
    <row r="3" spans="2:17" x14ac:dyDescent="0.25">
      <c r="B3" s="18"/>
      <c r="C3" s="9">
        <v>2000</v>
      </c>
      <c r="D3" s="9">
        <v>2001</v>
      </c>
      <c r="E3" s="9">
        <v>2002</v>
      </c>
      <c r="F3" s="9">
        <v>2003</v>
      </c>
      <c r="G3" s="9">
        <v>2004</v>
      </c>
      <c r="H3" s="9">
        <v>2005</v>
      </c>
      <c r="I3" s="9">
        <v>2006</v>
      </c>
      <c r="J3" s="9">
        <v>2007</v>
      </c>
      <c r="K3" s="9">
        <v>2008</v>
      </c>
      <c r="L3" s="9">
        <v>2009</v>
      </c>
      <c r="M3" s="9">
        <v>2010</v>
      </c>
      <c r="N3" s="19"/>
      <c r="O3" s="19"/>
    </row>
    <row r="4" spans="2:17" x14ac:dyDescent="0.25">
      <c r="B4" s="4" t="s">
        <v>1</v>
      </c>
      <c r="C4" s="5">
        <f>'[1]Rekap BAU Emisi Industri Sawitt'!D5</f>
        <v>0</v>
      </c>
      <c r="D4" s="5">
        <f>'[1]Rekap BAU Emisi Industri Sawitt'!D6</f>
        <v>0</v>
      </c>
      <c r="E4" s="5">
        <f>'[1]Rekap BAU Emisi Industri Sawitt'!D7</f>
        <v>0</v>
      </c>
      <c r="F4" s="5">
        <f>'[1]Rekap BAU Emisi Industri Sawitt'!D8</f>
        <v>0</v>
      </c>
      <c r="G4" s="5">
        <f>'[1]Rekap BAU Emisi Industri Sawitt'!D9</f>
        <v>0</v>
      </c>
      <c r="H4" s="5">
        <f>'[1]Rekap BAU Emisi Industri Sawitt'!D10</f>
        <v>0</v>
      </c>
      <c r="I4" s="5">
        <f>'[1]Rekap BAU Emisi Industri Sawitt'!D11</f>
        <v>0</v>
      </c>
      <c r="J4" s="5">
        <f>'[1]Rekap BAU Emisi Industri Sawitt'!D12</f>
        <v>0</v>
      </c>
      <c r="K4" s="5">
        <f>'[1]Rekap BAU Emisi Industri Sawitt'!D13</f>
        <v>0</v>
      </c>
      <c r="L4" s="5">
        <f>'[1]Rekap BAU Emisi Industri Sawitt'!D14</f>
        <v>0</v>
      </c>
      <c r="M4" s="5">
        <f>'[1]Rekap BAU Emisi Industri Sawitt'!D15</f>
        <v>0</v>
      </c>
      <c r="N4" s="5">
        <f>SUM(C4:M4)</f>
        <v>0</v>
      </c>
      <c r="O4" s="13">
        <f>N4/$N$14</f>
        <v>0</v>
      </c>
    </row>
    <row r="5" spans="2:17" x14ac:dyDescent="0.25">
      <c r="B5" s="4" t="s">
        <v>2</v>
      </c>
      <c r="C5" s="5">
        <f>'[2]Rekap Emisi GRK dari Sawit'!D5</f>
        <v>0</v>
      </c>
      <c r="D5" s="5">
        <f>'[2]Rekap Emisi GRK dari Sawit'!D6</f>
        <v>0</v>
      </c>
      <c r="E5" s="5">
        <f>'[2]Rekap Emisi GRK dari Sawit'!D7</f>
        <v>0</v>
      </c>
      <c r="F5" s="5">
        <f>'[2]Rekap Emisi GRK dari Sawit'!D8</f>
        <v>0</v>
      </c>
      <c r="G5" s="5">
        <f>'[2]Rekap Emisi GRK dari Sawit'!D9</f>
        <v>0</v>
      </c>
      <c r="H5" s="5">
        <f>'[2]Rekap Emisi GRK dari Sawit'!D10</f>
        <v>0</v>
      </c>
      <c r="I5" s="5">
        <f>'[2]Rekap Emisi GRK dari Sawit'!D11</f>
        <v>0</v>
      </c>
      <c r="J5" s="5">
        <f>'[2]Rekap Emisi GRK dari Sawit'!D12</f>
        <v>0</v>
      </c>
      <c r="K5" s="5">
        <f>'[2]Rekap Emisi GRK dari Sawit'!D13</f>
        <v>0</v>
      </c>
      <c r="L5" s="5">
        <f>'[2]Rekap Emisi GRK dari Sawit'!D14</f>
        <v>0</v>
      </c>
      <c r="M5" s="5">
        <f>'[2]Rekap Emisi GRK dari Sawit'!D15</f>
        <v>32558.903999999999</v>
      </c>
      <c r="N5" s="5">
        <f>SUM(C5:M5)</f>
        <v>32558.903999999999</v>
      </c>
      <c r="O5" s="13">
        <f t="shared" ref="O5:O13" si="0">N5/$N$14</f>
        <v>2.0697803964152821E-2</v>
      </c>
    </row>
    <row r="6" spans="2:17" x14ac:dyDescent="0.25">
      <c r="B6" s="4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>
        <f t="shared" ref="N6:N10" si="1">SUM(C6:M6)</f>
        <v>0</v>
      </c>
      <c r="O6" s="13">
        <f t="shared" si="0"/>
        <v>0</v>
      </c>
    </row>
    <row r="7" spans="2:17" x14ac:dyDescent="0.25">
      <c r="B7" s="4" t="s">
        <v>4</v>
      </c>
      <c r="C7" s="5">
        <f>'[4]Rekap Emisi GRK dari sawit'!D5</f>
        <v>0</v>
      </c>
      <c r="D7" s="5">
        <f>'[4]Rekap Emisi GRK dari sawit'!D6</f>
        <v>0</v>
      </c>
      <c r="E7" s="5">
        <f>'[4]Rekap Emisi GRK dari sawit'!D7</f>
        <v>0</v>
      </c>
      <c r="F7" s="5">
        <f>'[4]Rekap Emisi GRK dari sawit'!D8</f>
        <v>0</v>
      </c>
      <c r="G7" s="5">
        <f>'[4]Rekap Emisi GRK dari sawit'!D9</f>
        <v>315</v>
      </c>
      <c r="H7" s="5">
        <f>'[4]Rekap Emisi GRK dari sawit'!D10</f>
        <v>673.21799999999996</v>
      </c>
      <c r="I7" s="5">
        <f>'[4]Rekap Emisi GRK dari sawit'!D11</f>
        <v>872.928</v>
      </c>
      <c r="J7" s="5">
        <f>'[4]Rekap Emisi GRK dari sawit'!D12</f>
        <v>824.41800000000001</v>
      </c>
      <c r="K7" s="5">
        <f>'[4]Rekap Emisi GRK dari sawit'!D13</f>
        <v>1353.492</v>
      </c>
      <c r="L7" s="5">
        <f>'[4]Rekap Emisi GRK dari sawit'!D14</f>
        <v>7330.4279999999999</v>
      </c>
      <c r="M7" s="5">
        <f>'[4]Rekap Emisi GRK dari sawit'!D15</f>
        <v>18243.918000000001</v>
      </c>
      <c r="N7" s="5">
        <f>SUM(C7:M7)</f>
        <v>29613.402000000002</v>
      </c>
      <c r="O7" s="13">
        <f t="shared" si="0"/>
        <v>1.882533850978679E-2</v>
      </c>
    </row>
    <row r="8" spans="2:17" x14ac:dyDescent="0.25">
      <c r="B8" s="4" t="s">
        <v>5</v>
      </c>
      <c r="C8" s="5">
        <f>'[5]Rekap Emisi GRK dari Sawit'!D5</f>
        <v>0</v>
      </c>
      <c r="D8" s="5">
        <f>'[5]Rekap Emisi GRK dari Sawit'!D6</f>
        <v>0</v>
      </c>
      <c r="E8" s="5">
        <f>'[5]Rekap Emisi GRK dari Sawit'!D7</f>
        <v>0</v>
      </c>
      <c r="F8" s="5">
        <f>'[5]Rekap Emisi GRK dari Sawit'!D8</f>
        <v>26766.18</v>
      </c>
      <c r="G8" s="5">
        <f>'[5]Rekap Emisi GRK dari Sawit'!D9</f>
        <v>26818.47</v>
      </c>
      <c r="H8" s="5">
        <f>'[5]Rekap Emisi GRK dari Sawit'!D10</f>
        <v>31811.22</v>
      </c>
      <c r="I8" s="5">
        <f>'[5]Rekap Emisi GRK dari Sawit'!D11</f>
        <v>31845.24</v>
      </c>
      <c r="J8" s="5">
        <f>'[5]Rekap Emisi GRK dari Sawit'!D12</f>
        <v>32363.73</v>
      </c>
      <c r="K8" s="5">
        <f>'[5]Rekap Emisi GRK dari Sawit'!D13</f>
        <v>32625.81</v>
      </c>
      <c r="L8" s="5">
        <f>'[5]Rekap Emisi GRK dari Sawit'!D14</f>
        <v>66217.41</v>
      </c>
      <c r="M8" s="5">
        <f>'[5]Rekap Emisi GRK dari Sawit'!D15</f>
        <v>36273.635999999999</v>
      </c>
      <c r="N8" s="5">
        <f>SUM(C8:M8)</f>
        <v>284721.696</v>
      </c>
      <c r="O8" s="13">
        <f t="shared" si="0"/>
        <v>0.18099853263331944</v>
      </c>
    </row>
    <row r="9" spans="2:17" x14ac:dyDescent="0.25">
      <c r="B9" s="4" t="s">
        <v>6</v>
      </c>
      <c r="C9" s="5">
        <f>'[6]Rekap Emisi GRK dari Sawit'!D5</f>
        <v>0</v>
      </c>
      <c r="D9" s="5">
        <f>'[6]Rekap Emisi GRK dari Sawit'!D6</f>
        <v>0</v>
      </c>
      <c r="E9" s="5">
        <f>'[6]Rekap Emisi GRK dari Sawit'!D7</f>
        <v>0</v>
      </c>
      <c r="F9" s="5">
        <f>'[6]Rekap Emisi GRK dari Sawit'!D8</f>
        <v>8289.9179999999997</v>
      </c>
      <c r="G9" s="5">
        <f>'[6]Rekap Emisi GRK dari Sawit'!D9</f>
        <v>14355.558000000001</v>
      </c>
      <c r="H9" s="5">
        <f>'[6]Rekap Emisi GRK dari Sawit'!D10</f>
        <v>9249.0300000000007</v>
      </c>
      <c r="I9" s="5">
        <f>'[6]Rekap Emisi GRK dari Sawit'!D11</f>
        <v>32780.411999999997</v>
      </c>
      <c r="J9" s="5">
        <f>'[6]Rekap Emisi GRK dari Sawit'!D12</f>
        <v>36405.116999999998</v>
      </c>
      <c r="K9" s="5">
        <f>'[6]Rekap Emisi GRK dari Sawit'!D13</f>
        <v>64083.474000000002</v>
      </c>
      <c r="L9" s="5">
        <f>'[6]Rekap Emisi GRK dari Sawit'!D14</f>
        <v>119355.579</v>
      </c>
      <c r="M9" s="5">
        <f>'[6]Rekap Emisi GRK dari Sawit'!D15</f>
        <v>138177.774</v>
      </c>
      <c r="N9" s="5">
        <f>SUM(C9:M9)</f>
        <v>422696.86199999996</v>
      </c>
      <c r="O9" s="13">
        <f t="shared" si="0"/>
        <v>0.26870980626186181</v>
      </c>
    </row>
    <row r="10" spans="2:17" x14ac:dyDescent="0.25">
      <c r="B10" s="4" t="s">
        <v>7</v>
      </c>
      <c r="C10" s="5">
        <f>'[10]Rekap Emisi GRK dari Sawit'!$D$5</f>
        <v>0</v>
      </c>
      <c r="D10" s="5">
        <f>'[10]Rekap Emisi GRK dari Sawit'!$D$6</f>
        <v>0</v>
      </c>
      <c r="E10" s="5">
        <f>'[10]Rekap Emisi GRK dari Sawit'!$D$7</f>
        <v>0</v>
      </c>
      <c r="F10" s="5">
        <f>'[10]Rekap Emisi GRK dari Sawit'!$D$8</f>
        <v>0</v>
      </c>
      <c r="G10" s="5">
        <f>'[10]Rekap Emisi GRK dari Sawit'!$D$9</f>
        <v>0</v>
      </c>
      <c r="H10" s="5">
        <f>'[10]Rekap Emisi GRK dari Sawit'!$D$10</f>
        <v>0</v>
      </c>
      <c r="I10" s="5">
        <f>'[10]Rekap Emisi GRK dari Sawit'!$D$11</f>
        <v>0</v>
      </c>
      <c r="J10" s="5">
        <f>'[10]Rekap Emisi GRK dari Sawit'!$D$12</f>
        <v>0</v>
      </c>
      <c r="K10" s="5">
        <f>'[10]Rekap Emisi GRK dari Sawit'!$D$13</f>
        <v>0</v>
      </c>
      <c r="L10" s="5">
        <f>'[10]Rekap Emisi GRK dari Sawit'!$D$14</f>
        <v>0</v>
      </c>
      <c r="M10" s="5">
        <f>'[10]Rekap Emisi GRK dari Sawit'!$D$15</f>
        <v>0</v>
      </c>
      <c r="N10" s="5">
        <f t="shared" si="1"/>
        <v>0</v>
      </c>
      <c r="O10" s="13">
        <f t="shared" si="0"/>
        <v>0</v>
      </c>
    </row>
    <row r="11" spans="2:17" x14ac:dyDescent="0.25">
      <c r="B11" s="4" t="s">
        <v>8</v>
      </c>
      <c r="C11" s="12">
        <f>'[7]Rekap Emisi GRK dari Sawit'!D5</f>
        <v>0</v>
      </c>
      <c r="D11" s="12">
        <f>'[7]Rekap Emisi GRK dari Sawit'!D6</f>
        <v>0</v>
      </c>
      <c r="E11" s="12">
        <f>'[7]Rekap Emisi GRK dari Sawit'!D7</f>
        <v>0</v>
      </c>
      <c r="F11" s="12">
        <f>'[7]Rekap Emisi GRK dari Sawit'!D8</f>
        <v>50801.561999999998</v>
      </c>
      <c r="G11" s="12">
        <f>'[7]Rekap Emisi GRK dari Sawit'!D9</f>
        <v>49056.588000000003</v>
      </c>
      <c r="H11" s="12">
        <f>'[7]Rekap Emisi GRK dari Sawit'!D10</f>
        <v>58271.724000000002</v>
      </c>
      <c r="I11" s="12">
        <f>'[7]Rekap Emisi GRK dari Sawit'!D11</f>
        <v>75112.254000000001</v>
      </c>
      <c r="J11" s="12">
        <f>'[7]Rekap Emisi GRK dari Sawit'!D12</f>
        <v>82371.114000000001</v>
      </c>
      <c r="K11" s="12">
        <f>'[7]Rekap Emisi GRK dari Sawit'!D13</f>
        <v>81324.936000000002</v>
      </c>
      <c r="L11" s="12">
        <f>'[7]Rekap Emisi GRK dari Sawit'!D14</f>
        <v>92992.661999999997</v>
      </c>
      <c r="M11" s="12">
        <f>'[7]Rekap Emisi GRK dari Sawit'!D15</f>
        <v>104661.648</v>
      </c>
      <c r="N11" s="5">
        <f>SUM(C11:M11)</f>
        <v>594592.48800000001</v>
      </c>
      <c r="O11" s="13">
        <f t="shared" si="0"/>
        <v>0.37798442954903794</v>
      </c>
    </row>
    <row r="12" spans="2:17" x14ac:dyDescent="0.25">
      <c r="B12" s="4" t="s">
        <v>9</v>
      </c>
      <c r="C12" s="12">
        <f>'[8]Rekap Emisi GRK dari Sawit'!D5</f>
        <v>0</v>
      </c>
      <c r="D12" s="12">
        <f>'[8]Rekap Emisi GRK dari Sawit'!D6</f>
        <v>0</v>
      </c>
      <c r="E12" s="12">
        <f>'[8]Rekap Emisi GRK dari Sawit'!D7</f>
        <v>0</v>
      </c>
      <c r="F12" s="12">
        <f>'[8]Rekap Emisi GRK dari Sawit'!D8</f>
        <v>9939.2579999999998</v>
      </c>
      <c r="G12" s="12">
        <f>'[8]Rekap Emisi GRK dari Sawit'!D9</f>
        <v>29778.588</v>
      </c>
      <c r="H12" s="12">
        <f>'[8]Rekap Emisi GRK dari Sawit'!D10</f>
        <v>25652.654999999999</v>
      </c>
      <c r="I12" s="12">
        <f>'[8]Rekap Emisi GRK dari Sawit'!D11</f>
        <v>18160.442999999999</v>
      </c>
      <c r="J12" s="12">
        <f>'[8]Rekap Emisi GRK dari Sawit'!D12</f>
        <v>24850.665000000001</v>
      </c>
      <c r="K12" s="12">
        <f>'[8]Rekap Emisi GRK dari Sawit'!D13</f>
        <v>27470.330999999998</v>
      </c>
      <c r="L12" s="12">
        <f>'[8]Rekap Emisi GRK dari Sawit'!D14</f>
        <v>29787.534</v>
      </c>
      <c r="M12" s="12">
        <f>'[8]Rekap Emisi GRK dari Sawit'!D15</f>
        <v>43074.737999999998</v>
      </c>
      <c r="N12" s="5">
        <f>SUM(C12:M12)</f>
        <v>208714.212</v>
      </c>
      <c r="O12" s="13">
        <f t="shared" si="0"/>
        <v>0.13268032131882057</v>
      </c>
    </row>
    <row r="13" spans="2:17" x14ac:dyDescent="0.25">
      <c r="B13" s="4" t="s">
        <v>10</v>
      </c>
      <c r="C13" s="12">
        <f>'[9]Rekap Emisi GRK dari Sawit'!D5</f>
        <v>0</v>
      </c>
      <c r="D13" s="12">
        <f>'[9]Rekap Emisi GRK dari Sawit'!D6</f>
        <v>0</v>
      </c>
      <c r="E13" s="12">
        <f>'[9]Rekap Emisi GRK dari Sawit'!D7</f>
        <v>0</v>
      </c>
      <c r="F13" s="12">
        <f>'[9]Rekap Emisi GRK dari Sawit'!D8</f>
        <v>0</v>
      </c>
      <c r="G13" s="12">
        <f>'[9]Rekap Emisi GRK dari Sawit'!D9</f>
        <v>0</v>
      </c>
      <c r="H13" s="12">
        <f>'[9]Rekap Emisi GRK dari Sawit'!D10</f>
        <v>0</v>
      </c>
      <c r="I13" s="12">
        <f>'[9]Rekap Emisi GRK dari Sawit'!D11</f>
        <v>0</v>
      </c>
      <c r="J13" s="12">
        <f>'[9]Rekap Emisi GRK dari Sawit'!D12</f>
        <v>0</v>
      </c>
      <c r="K13" s="12">
        <f>'[9]Rekap Emisi GRK dari Sawit'!D13</f>
        <v>20.600999999999999</v>
      </c>
      <c r="L13" s="12">
        <f>'[9]Rekap Emisi GRK dari Sawit'!D14</f>
        <v>38.555999999999997</v>
      </c>
      <c r="M13" s="12">
        <f>'[9]Rekap Emisi GRK dari Sawit'!D15</f>
        <v>104.07599999999999</v>
      </c>
      <c r="N13" s="5">
        <f>SUM(C13:M13)</f>
        <v>163.233</v>
      </c>
      <c r="O13" s="13">
        <f t="shared" si="0"/>
        <v>1.0376776302054141E-4</v>
      </c>
    </row>
    <row r="14" spans="2:17" x14ac:dyDescent="0.25">
      <c r="B14" s="10"/>
      <c r="C14" s="5">
        <f t="shared" ref="C14:O14" si="2">SUM(C4:C13)</f>
        <v>0</v>
      </c>
      <c r="D14" s="5">
        <f t="shared" si="2"/>
        <v>0</v>
      </c>
      <c r="E14" s="5">
        <f t="shared" si="2"/>
        <v>0</v>
      </c>
      <c r="F14" s="5">
        <f t="shared" si="2"/>
        <v>95796.918000000005</v>
      </c>
      <c r="G14" s="5">
        <f t="shared" si="2"/>
        <v>120324.20400000001</v>
      </c>
      <c r="H14" s="5">
        <f t="shared" si="2"/>
        <v>125657.84700000001</v>
      </c>
      <c r="I14" s="5">
        <f t="shared" si="2"/>
        <v>158771.277</v>
      </c>
      <c r="J14" s="5">
        <f t="shared" si="2"/>
        <v>176815.04400000002</v>
      </c>
      <c r="K14" s="5">
        <f t="shared" si="2"/>
        <v>206878.644</v>
      </c>
      <c r="L14" s="5">
        <f t="shared" si="2"/>
        <v>315722.16899999999</v>
      </c>
      <c r="M14" s="5">
        <f t="shared" si="2"/>
        <v>373094.69400000002</v>
      </c>
      <c r="N14" s="5">
        <f t="shared" si="2"/>
        <v>1573060.797</v>
      </c>
      <c r="O14" s="14">
        <f t="shared" si="2"/>
        <v>0.99999999999999989</v>
      </c>
    </row>
    <row r="15" spans="2:17" x14ac:dyDescent="0.25">
      <c r="Q15" s="11">
        <f>'[9]Rekap Emisi GRK dari Sawit'!D16</f>
        <v>0</v>
      </c>
    </row>
    <row r="16" spans="2:17" x14ac:dyDescent="0.25">
      <c r="Q16" s="11"/>
    </row>
  </sheetData>
  <mergeCells count="4">
    <mergeCell ref="B2:B3"/>
    <mergeCell ref="C2:M2"/>
    <mergeCell ref="N2:N3"/>
    <mergeCell ref="O2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Limbah Padat - Cair Domestik</vt:lpstr>
      <vt:lpstr>Limbah Cair Industri Sawit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2017-02-23T16:21:39Z</dcterms:created>
  <dcterms:modified xsi:type="dcterms:W3CDTF">2017-09-19T07:14:45Z</dcterms:modified>
</cp:coreProperties>
</file>