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Mahulu\"/>
    </mc:Choice>
  </mc:AlternateContent>
  <bookViews>
    <workbookView xWindow="0" yWindow="0" windowWidth="20490" windowHeight="7755" tabRatio="917" firstSheet="8" activeTab="12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B13" i="4" l="1"/>
  <c r="B14" i="4"/>
  <c r="B15" i="4"/>
  <c r="B16" i="4"/>
  <c r="B17" i="4"/>
  <c r="B18" i="4"/>
  <c r="B19" i="4"/>
  <c r="B20" i="4"/>
  <c r="B21" i="4"/>
  <c r="B22" i="4"/>
  <c r="B12" i="4"/>
  <c r="C22" i="1" l="1"/>
  <c r="C21" i="1"/>
  <c r="C20" i="1"/>
  <c r="C19" i="1"/>
  <c r="C18" i="1"/>
  <c r="C17" i="1"/>
  <c r="C16" i="1"/>
  <c r="C15" i="1"/>
  <c r="C14" i="1"/>
  <c r="C13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1" i="2"/>
  <c r="D15" i="22" s="1"/>
  <c r="E29" i="2"/>
  <c r="E30" i="2"/>
  <c r="C14" i="2"/>
  <c r="C15" i="2"/>
  <c r="C16" i="2"/>
  <c r="C17" i="2"/>
  <c r="C18" i="2"/>
  <c r="C19" i="2"/>
  <c r="C20" i="2"/>
  <c r="C21" i="2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E12" i="1"/>
  <c r="G20" i="1"/>
  <c r="B14" i="22" s="1"/>
  <c r="C14" i="22" s="1"/>
  <c r="G17" i="1"/>
  <c r="B11" i="22" s="1"/>
  <c r="C11" i="22" s="1"/>
  <c r="G16" i="1"/>
  <c r="B10" i="22" s="1"/>
  <c r="C10" i="22" s="1"/>
  <c r="B15" i="22" l="1"/>
  <c r="C15" i="22" s="1"/>
  <c r="F15" i="22" s="1"/>
  <c r="G12" i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I13" i="5" s="1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I16" i="13" s="1"/>
  <c r="J16" i="13" s="1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F13" i="13"/>
  <c r="I13" i="13" s="1"/>
  <c r="J13" i="13" s="1"/>
  <c r="F14" i="13"/>
  <c r="I14" i="13" s="1"/>
  <c r="J14" i="13" s="1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7" i="5"/>
  <c r="I14" i="5"/>
  <c r="D13" i="10"/>
  <c r="D24" i="22" s="1"/>
  <c r="E24" i="22" s="1"/>
  <c r="I22" i="13"/>
  <c r="J22" i="13" s="1"/>
  <c r="G33" i="22"/>
  <c r="C45" i="22" l="1"/>
  <c r="F45" i="22" s="1"/>
  <c r="I179" i="5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<sst xmlns="http://schemas.openxmlformats.org/spreadsheetml/2006/main" count="1742" uniqueCount="307">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</sst>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3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HULU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</sheetData>
      <sheetData sheetId="1"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6" t="s">
        <v>0</v>
      </c>
      <c r="B2" s="176"/>
      <c r="C2" s="177" t="s">
        <v>1</v>
      </c>
      <c r="D2" s="177"/>
      <c r="E2" s="177"/>
      <c r="F2" s="177"/>
      <c r="G2" s="177"/>
    </row>
    <row r="3" spans="1:7">
      <c r="A3" s="176" t="s">
        <v>2</v>
      </c>
      <c r="B3" s="176"/>
      <c r="C3" s="177" t="s">
        <v>233</v>
      </c>
      <c r="D3" s="177"/>
      <c r="E3" s="177"/>
      <c r="F3" s="177"/>
      <c r="G3" s="177"/>
    </row>
    <row r="4" spans="1:7">
      <c r="A4" s="176" t="s">
        <v>4</v>
      </c>
      <c r="B4" s="176"/>
      <c r="C4" s="177" t="s">
        <v>234</v>
      </c>
      <c r="D4" s="177"/>
      <c r="E4" s="177"/>
      <c r="F4" s="177"/>
      <c r="G4" s="177"/>
    </row>
    <row r="5" spans="1:7">
      <c r="A5" s="176" t="s">
        <v>6</v>
      </c>
      <c r="B5" s="176"/>
      <c r="C5" s="177" t="s">
        <v>240</v>
      </c>
      <c r="D5" s="177"/>
      <c r="E5" s="177"/>
      <c r="F5" s="177"/>
      <c r="G5" s="177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78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79"/>
      <c r="B9" s="19"/>
      <c r="C9" s="22"/>
      <c r="D9" s="23"/>
      <c r="E9" s="26"/>
      <c r="F9" s="25"/>
      <c r="G9" s="26"/>
    </row>
    <row r="10" spans="1:7">
      <c r="A10" s="179"/>
      <c r="B10" s="19"/>
      <c r="C10" s="22"/>
      <c r="D10" s="23"/>
      <c r="E10" s="26"/>
      <c r="F10" s="25"/>
      <c r="G10" s="26"/>
    </row>
    <row r="11" spans="1:7">
      <c r="A11" s="179"/>
      <c r="B11" s="19"/>
      <c r="C11" s="22"/>
      <c r="D11" s="23"/>
      <c r="E11" s="26"/>
      <c r="F11" s="25"/>
      <c r="G11" s="26"/>
    </row>
    <row r="12" spans="1:7">
      <c r="A12" s="179"/>
      <c r="B12" s="19"/>
      <c r="C12" s="22"/>
      <c r="D12" s="23"/>
      <c r="E12" s="26"/>
      <c r="F12" s="25"/>
      <c r="G12" s="26"/>
    </row>
    <row r="13" spans="1:7">
      <c r="A13" s="179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0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2" t="s">
        <v>243</v>
      </c>
      <c r="B16" s="173"/>
      <c r="C16" s="173"/>
      <c r="D16" s="174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5" t="s">
        <v>239</v>
      </c>
      <c r="B26" s="175"/>
      <c r="C26" s="175"/>
      <c r="D26" s="40">
        <f>SUM(D17:D25)</f>
        <v>0.13702</v>
      </c>
    </row>
    <row r="27" spans="1:13">
      <c r="A27" s="172" t="s">
        <v>241</v>
      </c>
      <c r="B27" s="173"/>
      <c r="C27" s="173"/>
      <c r="D27" s="174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5" t="s">
        <v>239</v>
      </c>
      <c r="B37" s="175"/>
      <c r="C37" s="175"/>
      <c r="D37" s="33">
        <f>SUM(D28:D36)</f>
        <v>0.15982100000000002</v>
      </c>
    </row>
    <row r="38" spans="1:4">
      <c r="A38" s="172" t="s">
        <v>242</v>
      </c>
      <c r="B38" s="173"/>
      <c r="C38" s="173"/>
      <c r="D38" s="174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5" t="s">
        <v>239</v>
      </c>
      <c r="B48" s="175"/>
      <c r="C48" s="175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1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48"/>
      <c r="B1" s="248"/>
      <c r="C1" s="181"/>
      <c r="D1" s="181"/>
      <c r="E1" s="181"/>
      <c r="F1" s="181"/>
      <c r="G1" s="181"/>
      <c r="H1" s="181"/>
      <c r="I1" s="181"/>
    </row>
    <row r="2" spans="1:14">
      <c r="A2" s="243" t="s">
        <v>0</v>
      </c>
      <c r="B2" s="244"/>
      <c r="C2" s="183" t="s">
        <v>1</v>
      </c>
      <c r="D2" s="247"/>
      <c r="E2" s="247"/>
      <c r="F2" s="247"/>
      <c r="G2" s="247"/>
      <c r="H2" s="247"/>
      <c r="I2" s="247"/>
    </row>
    <row r="3" spans="1:14">
      <c r="A3" s="243" t="s">
        <v>2</v>
      </c>
      <c r="B3" s="244"/>
      <c r="C3" s="183" t="s">
        <v>117</v>
      </c>
      <c r="D3" s="247"/>
      <c r="E3" s="247"/>
      <c r="F3" s="247"/>
      <c r="G3" s="247"/>
      <c r="H3" s="247"/>
      <c r="I3" s="247"/>
    </row>
    <row r="4" spans="1:14">
      <c r="A4" s="243" t="s">
        <v>4</v>
      </c>
      <c r="B4" s="244"/>
      <c r="C4" s="183" t="s">
        <v>118</v>
      </c>
      <c r="D4" s="247"/>
      <c r="E4" s="247"/>
      <c r="F4" s="247"/>
      <c r="G4" s="247"/>
      <c r="H4" s="247"/>
      <c r="I4" s="247"/>
    </row>
    <row r="5" spans="1:14" ht="14.25" customHeight="1">
      <c r="A5" s="243" t="s">
        <v>6</v>
      </c>
      <c r="B5" s="244"/>
      <c r="C5" s="183" t="s">
        <v>145</v>
      </c>
      <c r="D5" s="247"/>
      <c r="E5" s="247"/>
      <c r="F5" s="247"/>
      <c r="G5" s="247"/>
      <c r="H5" s="247"/>
      <c r="I5" s="247"/>
    </row>
    <row r="6" spans="1:14">
      <c r="A6" s="215" t="s">
        <v>10</v>
      </c>
      <c r="B6" s="232"/>
      <c r="C6" s="232"/>
      <c r="D6" s="232"/>
      <c r="E6" s="232"/>
      <c r="F6" s="232"/>
      <c r="G6" s="232"/>
      <c r="H6" s="232"/>
      <c r="I6" s="232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3" t="s">
        <v>146</v>
      </c>
      <c r="B8" s="193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3"/>
      <c r="B9" s="193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39" t="s">
        <v>247</v>
      </c>
      <c r="M9" s="239" t="s">
        <v>256</v>
      </c>
      <c r="N9" s="239" t="s">
        <v>257</v>
      </c>
    </row>
    <row r="10" spans="1:14" ht="29.25" customHeight="1">
      <c r="A10" s="193"/>
      <c r="B10" s="193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0"/>
      <c r="M10" s="240"/>
      <c r="N10" s="240"/>
    </row>
    <row r="11" spans="1:14" ht="24.75" thickBot="1">
      <c r="A11" s="209"/>
      <c r="B11" s="209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1"/>
      <c r="M11" s="241"/>
      <c r="N11" s="241"/>
    </row>
    <row r="12" spans="1:14" ht="13.5" thickTop="1">
      <c r="A12" s="245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0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0</v>
      </c>
      <c r="N12" s="170">
        <f>J27</f>
        <v>0</v>
      </c>
    </row>
    <row r="13" spans="1:14">
      <c r="A13" s="246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0</v>
      </c>
      <c r="G13" s="48"/>
      <c r="H13" s="48"/>
      <c r="I13" s="15">
        <f t="shared" ref="I13:I26" si="1">((C13*D13*E13)*(F13-G13))-H13</f>
        <v>0</v>
      </c>
      <c r="J13" s="34">
        <f t="shared" ref="J13:J26" si="2">I13/(10^6)</f>
        <v>0</v>
      </c>
      <c r="L13" s="94">
        <f>'4B_N2O emission'!B13</f>
        <v>2001</v>
      </c>
      <c r="M13" s="116">
        <f>'4D1_TOW_DomesticWastewater'!E13</f>
        <v>0</v>
      </c>
      <c r="N13" s="170">
        <f>J60</f>
        <v>0</v>
      </c>
    </row>
    <row r="14" spans="1:14">
      <c r="A14" s="246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0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0</v>
      </c>
      <c r="N14" s="170">
        <f>J88</f>
        <v>0</v>
      </c>
    </row>
    <row r="15" spans="1:14">
      <c r="A15" s="225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0</v>
      </c>
      <c r="G15" s="49"/>
      <c r="H15" s="49"/>
      <c r="I15" s="15">
        <f t="shared" si="1"/>
        <v>0</v>
      </c>
      <c r="J15" s="34">
        <f t="shared" si="2"/>
        <v>0</v>
      </c>
      <c r="L15" s="94">
        <f>'4B_N2O emission'!B15</f>
        <v>2003</v>
      </c>
      <c r="M15" s="116">
        <f>'4D1_TOW_DomesticWastewater'!E15</f>
        <v>0</v>
      </c>
      <c r="N15" s="170">
        <f>J116</f>
        <v>0</v>
      </c>
    </row>
    <row r="16" spans="1:14">
      <c r="A16" s="225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0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0</v>
      </c>
      <c r="N16" s="170">
        <f>J144</f>
        <v>0</v>
      </c>
    </row>
    <row r="17" spans="1:14">
      <c r="A17" s="225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0</v>
      </c>
      <c r="G17" s="49"/>
      <c r="H17" s="49"/>
      <c r="I17" s="15">
        <f t="shared" si="1"/>
        <v>0</v>
      </c>
      <c r="J17" s="34">
        <f t="shared" si="2"/>
        <v>0</v>
      </c>
      <c r="L17" s="94">
        <f>'4B_N2O emission'!B17</f>
        <v>2005</v>
      </c>
      <c r="M17" s="116">
        <f>'4D1_TOW_DomesticWastewater'!E17</f>
        <v>0</v>
      </c>
      <c r="N17" s="170">
        <f>J172</f>
        <v>0</v>
      </c>
    </row>
    <row r="18" spans="1:14">
      <c r="A18" s="225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0</v>
      </c>
      <c r="G18" s="49"/>
      <c r="H18" s="49"/>
      <c r="I18" s="15">
        <f t="shared" si="1"/>
        <v>0</v>
      </c>
      <c r="J18" s="34">
        <f t="shared" si="2"/>
        <v>0</v>
      </c>
      <c r="L18" s="94">
        <f>'4B_N2O emission'!B18</f>
        <v>2006</v>
      </c>
      <c r="M18" s="116">
        <f>'4D1_TOW_DomesticWastewater'!E18</f>
        <v>0</v>
      </c>
      <c r="N18" s="170">
        <f>J200</f>
        <v>0</v>
      </c>
    </row>
    <row r="19" spans="1:14">
      <c r="A19" s="225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0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0</v>
      </c>
      <c r="N19" s="170">
        <f>J228</f>
        <v>0</v>
      </c>
    </row>
    <row r="20" spans="1:14">
      <c r="A20" s="225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0</v>
      </c>
      <c r="G20" s="49"/>
      <c r="H20" s="49"/>
      <c r="I20" s="15">
        <f t="shared" si="1"/>
        <v>0</v>
      </c>
      <c r="J20" s="34">
        <f t="shared" si="2"/>
        <v>0</v>
      </c>
      <c r="L20" s="94">
        <f>'4B_N2O emission'!B20</f>
        <v>2008</v>
      </c>
      <c r="M20" s="116">
        <f>'4D1_TOW_DomesticWastewater'!E20</f>
        <v>0</v>
      </c>
      <c r="N20" s="170">
        <f>J256</f>
        <v>0</v>
      </c>
    </row>
    <row r="21" spans="1:14">
      <c r="A21" s="225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0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0</v>
      </c>
      <c r="N21" s="170">
        <f>J284</f>
        <v>0</v>
      </c>
    </row>
    <row r="22" spans="1:14">
      <c r="A22" s="225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0</v>
      </c>
      <c r="G22" s="49"/>
      <c r="H22" s="49"/>
      <c r="I22" s="15">
        <f t="shared" si="1"/>
        <v>0</v>
      </c>
      <c r="J22" s="34">
        <f t="shared" si="2"/>
        <v>0</v>
      </c>
      <c r="L22" s="94">
        <f>'4B_N2O emission'!B22</f>
        <v>2010</v>
      </c>
      <c r="M22" s="116">
        <f>'4D1_TOW_DomesticWastewater'!E22</f>
        <v>0</v>
      </c>
      <c r="N22" s="170">
        <f>J312</f>
        <v>0</v>
      </c>
    </row>
    <row r="23" spans="1:14">
      <c r="A23" s="225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0</v>
      </c>
      <c r="G23" s="49"/>
      <c r="H23" s="49"/>
      <c r="I23" s="15">
        <f t="shared" si="1"/>
        <v>0</v>
      </c>
      <c r="J23" s="34">
        <f t="shared" si="2"/>
        <v>0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5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0</v>
      </c>
      <c r="G24" s="49"/>
      <c r="H24" s="49"/>
      <c r="I24" s="15">
        <f t="shared" si="1"/>
        <v>0</v>
      </c>
      <c r="J24" s="34">
        <f t="shared" si="2"/>
        <v>0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5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0</v>
      </c>
      <c r="G25" s="49"/>
      <c r="H25" s="49"/>
      <c r="I25" s="15">
        <f t="shared" si="1"/>
        <v>0</v>
      </c>
      <c r="J25" s="34">
        <f t="shared" si="2"/>
        <v>0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5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0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2" t="s">
        <v>296</v>
      </c>
      <c r="B27" s="242"/>
      <c r="C27" s="242"/>
      <c r="D27" s="242"/>
      <c r="E27" s="242"/>
      <c r="F27" s="242"/>
      <c r="G27" s="242"/>
      <c r="H27" s="242"/>
      <c r="I27" s="117">
        <f>SUM(I12:I26)</f>
        <v>0</v>
      </c>
      <c r="J27" s="118">
        <f>SUM(J12:J26)</f>
        <v>0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3" t="s">
        <v>0</v>
      </c>
      <c r="B35" s="244"/>
      <c r="C35" s="183" t="s">
        <v>1</v>
      </c>
      <c r="D35" s="247"/>
      <c r="E35" s="247"/>
      <c r="F35" s="247"/>
      <c r="G35" s="247"/>
      <c r="H35" s="247"/>
      <c r="I35" s="247"/>
    </row>
    <row r="36" spans="1:10">
      <c r="A36" s="243" t="s">
        <v>2</v>
      </c>
      <c r="B36" s="244"/>
      <c r="C36" s="183" t="s">
        <v>117</v>
      </c>
      <c r="D36" s="247"/>
      <c r="E36" s="247"/>
      <c r="F36" s="247"/>
      <c r="G36" s="247"/>
      <c r="H36" s="247"/>
      <c r="I36" s="247"/>
    </row>
    <row r="37" spans="1:10">
      <c r="A37" s="243" t="s">
        <v>4</v>
      </c>
      <c r="B37" s="244"/>
      <c r="C37" s="183" t="s">
        <v>118</v>
      </c>
      <c r="D37" s="247"/>
      <c r="E37" s="247"/>
      <c r="F37" s="247"/>
      <c r="G37" s="247"/>
      <c r="H37" s="247"/>
      <c r="I37" s="247"/>
    </row>
    <row r="38" spans="1:10">
      <c r="A38" s="243" t="s">
        <v>6</v>
      </c>
      <c r="B38" s="244"/>
      <c r="C38" s="183" t="s">
        <v>145</v>
      </c>
      <c r="D38" s="247"/>
      <c r="E38" s="247"/>
      <c r="F38" s="247"/>
      <c r="G38" s="247"/>
      <c r="H38" s="247"/>
      <c r="I38" s="247"/>
    </row>
    <row r="39" spans="1:10">
      <c r="A39" s="215" t="s">
        <v>10</v>
      </c>
      <c r="B39" s="232"/>
      <c r="C39" s="232"/>
      <c r="D39" s="232"/>
      <c r="E39" s="232"/>
      <c r="F39" s="232"/>
      <c r="G39" s="232"/>
      <c r="H39" s="232"/>
      <c r="I39" s="232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3" t="s">
        <v>146</v>
      </c>
      <c r="B41" s="193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3"/>
      <c r="B42" s="193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3"/>
      <c r="B43" s="193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09"/>
      <c r="B44" s="209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5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0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6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0</v>
      </c>
      <c r="G46" s="48"/>
      <c r="H46" s="48"/>
      <c r="I46" s="15">
        <f t="shared" ref="I46:I59" si="4">((C46*D46*E46)*(F46-G46))-H46</f>
        <v>0</v>
      </c>
      <c r="J46" s="34">
        <f t="shared" ref="J46:J59" si="5">I46/(10^6)</f>
        <v>0</v>
      </c>
    </row>
    <row r="47" spans="1:10">
      <c r="A47" s="246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0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5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0</v>
      </c>
      <c r="G48" s="49"/>
      <c r="H48" s="49"/>
      <c r="I48" s="15">
        <f t="shared" si="4"/>
        <v>0</v>
      </c>
      <c r="J48" s="34">
        <f t="shared" si="5"/>
        <v>0</v>
      </c>
    </row>
    <row r="49" spans="1:10">
      <c r="A49" s="225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0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5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0</v>
      </c>
      <c r="G50" s="49"/>
      <c r="H50" s="49"/>
      <c r="I50" s="15">
        <f t="shared" si="4"/>
        <v>0</v>
      </c>
      <c r="J50" s="34">
        <f t="shared" si="5"/>
        <v>0</v>
      </c>
    </row>
    <row r="51" spans="1:10">
      <c r="A51" s="225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0</v>
      </c>
      <c r="G51" s="49"/>
      <c r="H51" s="49"/>
      <c r="I51" s="15">
        <f t="shared" si="4"/>
        <v>0</v>
      </c>
      <c r="J51" s="34">
        <f t="shared" si="5"/>
        <v>0</v>
      </c>
    </row>
    <row r="52" spans="1:10">
      <c r="A52" s="225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0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5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0</v>
      </c>
      <c r="G53" s="49"/>
      <c r="H53" s="49"/>
      <c r="I53" s="15">
        <f t="shared" si="4"/>
        <v>0</v>
      </c>
      <c r="J53" s="34">
        <f t="shared" si="5"/>
        <v>0</v>
      </c>
    </row>
    <row r="54" spans="1:10">
      <c r="A54" s="225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0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5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0</v>
      </c>
      <c r="G55" s="49"/>
      <c r="H55" s="49"/>
      <c r="I55" s="15">
        <f t="shared" si="4"/>
        <v>0</v>
      </c>
      <c r="J55" s="34">
        <f t="shared" si="5"/>
        <v>0</v>
      </c>
    </row>
    <row r="56" spans="1:10">
      <c r="A56" s="225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0</v>
      </c>
      <c r="G56" s="49"/>
      <c r="H56" s="49"/>
      <c r="I56" s="15">
        <f t="shared" si="4"/>
        <v>0</v>
      </c>
      <c r="J56" s="34">
        <f t="shared" si="5"/>
        <v>0</v>
      </c>
    </row>
    <row r="57" spans="1:10">
      <c r="A57" s="225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0</v>
      </c>
      <c r="G57" s="49"/>
      <c r="H57" s="49"/>
      <c r="I57" s="15">
        <f t="shared" si="4"/>
        <v>0</v>
      </c>
      <c r="J57" s="34">
        <f t="shared" si="5"/>
        <v>0</v>
      </c>
    </row>
    <row r="58" spans="1:10">
      <c r="A58" s="225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0</v>
      </c>
      <c r="G58" s="49"/>
      <c r="H58" s="49"/>
      <c r="I58" s="15">
        <f t="shared" si="4"/>
        <v>0</v>
      </c>
      <c r="J58" s="34">
        <f t="shared" si="5"/>
        <v>0</v>
      </c>
    </row>
    <row r="59" spans="1:10">
      <c r="A59" s="225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0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2" t="s">
        <v>297</v>
      </c>
      <c r="B60" s="242"/>
      <c r="C60" s="242"/>
      <c r="D60" s="242"/>
      <c r="E60" s="242"/>
      <c r="F60" s="242"/>
      <c r="G60" s="242"/>
      <c r="H60" s="242"/>
      <c r="I60" s="117">
        <f>SUM(I45:I59)</f>
        <v>0</v>
      </c>
      <c r="J60" s="118">
        <f>SUM(J45:J59)</f>
        <v>0</v>
      </c>
    </row>
    <row r="63" spans="1:10">
      <c r="A63" s="243" t="s">
        <v>0</v>
      </c>
      <c r="B63" s="244"/>
      <c r="C63" s="183" t="s">
        <v>1</v>
      </c>
      <c r="D63" s="247"/>
      <c r="E63" s="247"/>
      <c r="F63" s="247"/>
      <c r="G63" s="247"/>
      <c r="H63" s="247"/>
      <c r="I63" s="247"/>
    </row>
    <row r="64" spans="1:10">
      <c r="A64" s="243" t="s">
        <v>2</v>
      </c>
      <c r="B64" s="244"/>
      <c r="C64" s="183" t="s">
        <v>117</v>
      </c>
      <c r="D64" s="247"/>
      <c r="E64" s="247"/>
      <c r="F64" s="247"/>
      <c r="G64" s="247"/>
      <c r="H64" s="247"/>
      <c r="I64" s="247"/>
    </row>
    <row r="65" spans="1:10">
      <c r="A65" s="243" t="s">
        <v>4</v>
      </c>
      <c r="B65" s="244"/>
      <c r="C65" s="183" t="s">
        <v>118</v>
      </c>
      <c r="D65" s="247"/>
      <c r="E65" s="247"/>
      <c r="F65" s="247"/>
      <c r="G65" s="247"/>
      <c r="H65" s="247"/>
      <c r="I65" s="247"/>
    </row>
    <row r="66" spans="1:10">
      <c r="A66" s="243" t="s">
        <v>6</v>
      </c>
      <c r="B66" s="244"/>
      <c r="C66" s="183" t="s">
        <v>145</v>
      </c>
      <c r="D66" s="247"/>
      <c r="E66" s="247"/>
      <c r="F66" s="247"/>
      <c r="G66" s="247"/>
      <c r="H66" s="247"/>
      <c r="I66" s="247"/>
    </row>
    <row r="67" spans="1:10">
      <c r="A67" s="215" t="s">
        <v>10</v>
      </c>
      <c r="B67" s="232"/>
      <c r="C67" s="232"/>
      <c r="D67" s="232"/>
      <c r="E67" s="232"/>
      <c r="F67" s="232"/>
      <c r="G67" s="232"/>
      <c r="H67" s="232"/>
      <c r="I67" s="232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3" t="s">
        <v>146</v>
      </c>
      <c r="B69" s="193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3"/>
      <c r="B70" s="193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3"/>
      <c r="B71" s="193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09"/>
      <c r="B72" s="209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5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0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6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0</v>
      </c>
      <c r="G74" s="48"/>
      <c r="H74" s="48"/>
      <c r="I74" s="15">
        <f t="shared" ref="I74:I87" si="7">((C74*D74*E74)*(F74-G74))-H74</f>
        <v>0</v>
      </c>
      <c r="J74" s="34">
        <f t="shared" ref="J74:J87" si="8">I74/(10^6)</f>
        <v>0</v>
      </c>
    </row>
    <row r="75" spans="1:10">
      <c r="A75" s="246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0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5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0</v>
      </c>
      <c r="G76" s="49"/>
      <c r="H76" s="49"/>
      <c r="I76" s="15">
        <f t="shared" si="7"/>
        <v>0</v>
      </c>
      <c r="J76" s="34">
        <f t="shared" si="8"/>
        <v>0</v>
      </c>
    </row>
    <row r="77" spans="1:10">
      <c r="A77" s="225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0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5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0</v>
      </c>
      <c r="G78" s="49"/>
      <c r="H78" s="49"/>
      <c r="I78" s="15">
        <f t="shared" si="7"/>
        <v>0</v>
      </c>
      <c r="J78" s="34">
        <f t="shared" si="8"/>
        <v>0</v>
      </c>
    </row>
    <row r="79" spans="1:10">
      <c r="A79" s="225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0</v>
      </c>
      <c r="G79" s="49"/>
      <c r="H79" s="49"/>
      <c r="I79" s="15">
        <f t="shared" si="7"/>
        <v>0</v>
      </c>
      <c r="J79" s="34">
        <f t="shared" si="8"/>
        <v>0</v>
      </c>
    </row>
    <row r="80" spans="1:10">
      <c r="A80" s="225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0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5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0</v>
      </c>
      <c r="G81" s="49"/>
      <c r="H81" s="49"/>
      <c r="I81" s="15">
        <f t="shared" si="7"/>
        <v>0</v>
      </c>
      <c r="J81" s="34">
        <f t="shared" si="8"/>
        <v>0</v>
      </c>
    </row>
    <row r="82" spans="1:10">
      <c r="A82" s="225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0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5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0</v>
      </c>
      <c r="G83" s="49"/>
      <c r="H83" s="49"/>
      <c r="I83" s="15">
        <f t="shared" si="7"/>
        <v>0</v>
      </c>
      <c r="J83" s="34">
        <f t="shared" si="8"/>
        <v>0</v>
      </c>
    </row>
    <row r="84" spans="1:10">
      <c r="A84" s="225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0</v>
      </c>
      <c r="G84" s="49"/>
      <c r="H84" s="49"/>
      <c r="I84" s="15">
        <f t="shared" si="7"/>
        <v>0</v>
      </c>
      <c r="J84" s="34">
        <f t="shared" si="8"/>
        <v>0</v>
      </c>
    </row>
    <row r="85" spans="1:10">
      <c r="A85" s="225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0</v>
      </c>
      <c r="G85" s="49"/>
      <c r="H85" s="49"/>
      <c r="I85" s="15">
        <f t="shared" si="7"/>
        <v>0</v>
      </c>
      <c r="J85" s="34">
        <f t="shared" si="8"/>
        <v>0</v>
      </c>
    </row>
    <row r="86" spans="1:10">
      <c r="A86" s="225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0</v>
      </c>
      <c r="G86" s="49"/>
      <c r="H86" s="49"/>
      <c r="I86" s="15">
        <f t="shared" si="7"/>
        <v>0</v>
      </c>
      <c r="J86" s="34">
        <f t="shared" si="8"/>
        <v>0</v>
      </c>
    </row>
    <row r="87" spans="1:10">
      <c r="A87" s="225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0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2" t="s">
        <v>298</v>
      </c>
      <c r="B88" s="242"/>
      <c r="C88" s="242"/>
      <c r="D88" s="242"/>
      <c r="E88" s="242"/>
      <c r="F88" s="242"/>
      <c r="G88" s="242"/>
      <c r="H88" s="242"/>
      <c r="I88" s="117">
        <f>SUM(I73:I87)</f>
        <v>0</v>
      </c>
      <c r="J88" s="118">
        <f>SUM(J73:J87)</f>
        <v>0</v>
      </c>
    </row>
    <row r="91" spans="1:10">
      <c r="A91" s="243" t="s">
        <v>0</v>
      </c>
      <c r="B91" s="244"/>
      <c r="C91" s="183" t="s">
        <v>1</v>
      </c>
      <c r="D91" s="247"/>
      <c r="E91" s="247"/>
      <c r="F91" s="247"/>
      <c r="G91" s="247"/>
      <c r="H91" s="247"/>
      <c r="I91" s="247"/>
    </row>
    <row r="92" spans="1:10">
      <c r="A92" s="243" t="s">
        <v>2</v>
      </c>
      <c r="B92" s="244"/>
      <c r="C92" s="183" t="s">
        <v>117</v>
      </c>
      <c r="D92" s="247"/>
      <c r="E92" s="247"/>
      <c r="F92" s="247"/>
      <c r="G92" s="247"/>
      <c r="H92" s="247"/>
      <c r="I92" s="247"/>
    </row>
    <row r="93" spans="1:10">
      <c r="A93" s="243" t="s">
        <v>4</v>
      </c>
      <c r="B93" s="244"/>
      <c r="C93" s="183" t="s">
        <v>118</v>
      </c>
      <c r="D93" s="247"/>
      <c r="E93" s="247"/>
      <c r="F93" s="247"/>
      <c r="G93" s="247"/>
      <c r="H93" s="247"/>
      <c r="I93" s="247"/>
    </row>
    <row r="94" spans="1:10">
      <c r="A94" s="243" t="s">
        <v>6</v>
      </c>
      <c r="B94" s="244"/>
      <c r="C94" s="183" t="s">
        <v>145</v>
      </c>
      <c r="D94" s="247"/>
      <c r="E94" s="247"/>
      <c r="F94" s="247"/>
      <c r="G94" s="247"/>
      <c r="H94" s="247"/>
      <c r="I94" s="247"/>
    </row>
    <row r="95" spans="1:10">
      <c r="A95" s="215" t="s">
        <v>10</v>
      </c>
      <c r="B95" s="232"/>
      <c r="C95" s="232"/>
      <c r="D95" s="232"/>
      <c r="E95" s="232"/>
      <c r="F95" s="232"/>
      <c r="G95" s="232"/>
      <c r="H95" s="232"/>
      <c r="I95" s="232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3" t="s">
        <v>146</v>
      </c>
      <c r="B97" s="193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3"/>
      <c r="B98" s="193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3"/>
      <c r="B99" s="193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09"/>
      <c r="B100" s="209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5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0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6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0</v>
      </c>
      <c r="G102" s="48"/>
      <c r="H102" s="48"/>
      <c r="I102" s="15">
        <f t="shared" ref="I102:I115" si="10">((C102*D102*E102)*(F102-G102))-H102</f>
        <v>0</v>
      </c>
      <c r="J102" s="34">
        <f t="shared" ref="J102:J115" si="11">I102/(10^6)</f>
        <v>0</v>
      </c>
    </row>
    <row r="103" spans="1:10">
      <c r="A103" s="246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0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5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0</v>
      </c>
      <c r="G104" s="49"/>
      <c r="H104" s="49"/>
      <c r="I104" s="15">
        <f t="shared" si="10"/>
        <v>0</v>
      </c>
      <c r="J104" s="34">
        <f t="shared" si="11"/>
        <v>0</v>
      </c>
    </row>
    <row r="105" spans="1:10">
      <c r="A105" s="225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0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5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0</v>
      </c>
      <c r="G106" s="49"/>
      <c r="H106" s="49"/>
      <c r="I106" s="15">
        <f t="shared" si="10"/>
        <v>0</v>
      </c>
      <c r="J106" s="34">
        <f t="shared" si="11"/>
        <v>0</v>
      </c>
    </row>
    <row r="107" spans="1:10">
      <c r="A107" s="225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0</v>
      </c>
      <c r="G107" s="49"/>
      <c r="H107" s="49"/>
      <c r="I107" s="15">
        <f t="shared" si="10"/>
        <v>0</v>
      </c>
      <c r="J107" s="34">
        <f t="shared" si="11"/>
        <v>0</v>
      </c>
    </row>
    <row r="108" spans="1:10">
      <c r="A108" s="225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0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5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0</v>
      </c>
      <c r="G109" s="49"/>
      <c r="H109" s="49"/>
      <c r="I109" s="15">
        <f t="shared" si="10"/>
        <v>0</v>
      </c>
      <c r="J109" s="34">
        <f t="shared" si="11"/>
        <v>0</v>
      </c>
    </row>
    <row r="110" spans="1:10">
      <c r="A110" s="225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0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5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0</v>
      </c>
      <c r="G111" s="49"/>
      <c r="H111" s="49"/>
      <c r="I111" s="15">
        <f t="shared" si="10"/>
        <v>0</v>
      </c>
      <c r="J111" s="34">
        <f t="shared" si="11"/>
        <v>0</v>
      </c>
    </row>
    <row r="112" spans="1:10">
      <c r="A112" s="225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0</v>
      </c>
      <c r="G112" s="49"/>
      <c r="H112" s="49"/>
      <c r="I112" s="15">
        <f t="shared" si="10"/>
        <v>0</v>
      </c>
      <c r="J112" s="34">
        <f t="shared" si="11"/>
        <v>0</v>
      </c>
    </row>
    <row r="113" spans="1:10">
      <c r="A113" s="225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0</v>
      </c>
      <c r="G113" s="49"/>
      <c r="H113" s="49"/>
      <c r="I113" s="15">
        <f t="shared" si="10"/>
        <v>0</v>
      </c>
      <c r="J113" s="34">
        <f t="shared" si="11"/>
        <v>0</v>
      </c>
    </row>
    <row r="114" spans="1:10">
      <c r="A114" s="225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0</v>
      </c>
      <c r="G114" s="49"/>
      <c r="H114" s="49"/>
      <c r="I114" s="15">
        <f t="shared" si="10"/>
        <v>0</v>
      </c>
      <c r="J114" s="34">
        <f t="shared" si="11"/>
        <v>0</v>
      </c>
    </row>
    <row r="115" spans="1:10">
      <c r="A115" s="225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0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2" t="s">
        <v>299</v>
      </c>
      <c r="B116" s="242"/>
      <c r="C116" s="242"/>
      <c r="D116" s="242"/>
      <c r="E116" s="242"/>
      <c r="F116" s="242"/>
      <c r="G116" s="242"/>
      <c r="H116" s="242"/>
      <c r="I116" s="117">
        <f>SUM(I101:I115)</f>
        <v>0</v>
      </c>
      <c r="J116" s="118">
        <f>SUM(J101:J115)</f>
        <v>0</v>
      </c>
    </row>
    <row r="119" spans="1:10">
      <c r="A119" s="243" t="s">
        <v>0</v>
      </c>
      <c r="B119" s="244"/>
      <c r="C119" s="183" t="s">
        <v>1</v>
      </c>
      <c r="D119" s="247"/>
      <c r="E119" s="247"/>
      <c r="F119" s="247"/>
      <c r="G119" s="247"/>
      <c r="H119" s="247"/>
      <c r="I119" s="247"/>
    </row>
    <row r="120" spans="1:10">
      <c r="A120" s="243" t="s">
        <v>2</v>
      </c>
      <c r="B120" s="244"/>
      <c r="C120" s="183" t="s">
        <v>117</v>
      </c>
      <c r="D120" s="247"/>
      <c r="E120" s="247"/>
      <c r="F120" s="247"/>
      <c r="G120" s="247"/>
      <c r="H120" s="247"/>
      <c r="I120" s="247"/>
    </row>
    <row r="121" spans="1:10">
      <c r="A121" s="243" t="s">
        <v>4</v>
      </c>
      <c r="B121" s="244"/>
      <c r="C121" s="183" t="s">
        <v>118</v>
      </c>
      <c r="D121" s="247"/>
      <c r="E121" s="247"/>
      <c r="F121" s="247"/>
      <c r="G121" s="247"/>
      <c r="H121" s="247"/>
      <c r="I121" s="247"/>
    </row>
    <row r="122" spans="1:10">
      <c r="A122" s="243" t="s">
        <v>6</v>
      </c>
      <c r="B122" s="244"/>
      <c r="C122" s="183" t="s">
        <v>145</v>
      </c>
      <c r="D122" s="247"/>
      <c r="E122" s="247"/>
      <c r="F122" s="247"/>
      <c r="G122" s="247"/>
      <c r="H122" s="247"/>
      <c r="I122" s="247"/>
    </row>
    <row r="123" spans="1:10">
      <c r="A123" s="215" t="s">
        <v>10</v>
      </c>
      <c r="B123" s="232"/>
      <c r="C123" s="232"/>
      <c r="D123" s="232"/>
      <c r="E123" s="232"/>
      <c r="F123" s="232"/>
      <c r="G123" s="232"/>
      <c r="H123" s="232"/>
      <c r="I123" s="232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3" t="s">
        <v>146</v>
      </c>
      <c r="B125" s="193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3"/>
      <c r="B126" s="193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3"/>
      <c r="B127" s="193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09"/>
      <c r="B128" s="209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5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0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6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0</v>
      </c>
      <c r="G130" s="48"/>
      <c r="H130" s="48"/>
      <c r="I130" s="15">
        <f t="shared" ref="I130:I143" si="13">((C130*D130*E130)*(F130-G130))-H130</f>
        <v>0</v>
      </c>
      <c r="J130" s="34">
        <f t="shared" ref="J130:J143" si="14">I130/(10^6)</f>
        <v>0</v>
      </c>
    </row>
    <row r="131" spans="1:10">
      <c r="A131" s="246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0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5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0</v>
      </c>
      <c r="G132" s="49"/>
      <c r="H132" s="49"/>
      <c r="I132" s="15">
        <f t="shared" si="13"/>
        <v>0</v>
      </c>
      <c r="J132" s="34">
        <f t="shared" si="14"/>
        <v>0</v>
      </c>
    </row>
    <row r="133" spans="1:10">
      <c r="A133" s="225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0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5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0</v>
      </c>
      <c r="G134" s="49"/>
      <c r="H134" s="49"/>
      <c r="I134" s="15">
        <f t="shared" si="13"/>
        <v>0</v>
      </c>
      <c r="J134" s="34">
        <f t="shared" si="14"/>
        <v>0</v>
      </c>
    </row>
    <row r="135" spans="1:10">
      <c r="A135" s="225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0</v>
      </c>
      <c r="G135" s="49"/>
      <c r="H135" s="49"/>
      <c r="I135" s="15">
        <f t="shared" si="13"/>
        <v>0</v>
      </c>
      <c r="J135" s="34">
        <f t="shared" si="14"/>
        <v>0</v>
      </c>
    </row>
    <row r="136" spans="1:10">
      <c r="A136" s="225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0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5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0</v>
      </c>
      <c r="G137" s="49"/>
      <c r="H137" s="49"/>
      <c r="I137" s="15">
        <f t="shared" si="13"/>
        <v>0</v>
      </c>
      <c r="J137" s="34">
        <f t="shared" si="14"/>
        <v>0</v>
      </c>
    </row>
    <row r="138" spans="1:10">
      <c r="A138" s="225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0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5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0</v>
      </c>
      <c r="G139" s="49"/>
      <c r="H139" s="49"/>
      <c r="I139" s="15">
        <f t="shared" si="13"/>
        <v>0</v>
      </c>
      <c r="J139" s="34">
        <f t="shared" si="14"/>
        <v>0</v>
      </c>
    </row>
    <row r="140" spans="1:10">
      <c r="A140" s="225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0</v>
      </c>
      <c r="G140" s="49"/>
      <c r="H140" s="49"/>
      <c r="I140" s="15">
        <f t="shared" si="13"/>
        <v>0</v>
      </c>
      <c r="J140" s="34">
        <f t="shared" si="14"/>
        <v>0</v>
      </c>
    </row>
    <row r="141" spans="1:10">
      <c r="A141" s="225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0</v>
      </c>
      <c r="G141" s="49"/>
      <c r="H141" s="49"/>
      <c r="I141" s="15">
        <f t="shared" si="13"/>
        <v>0</v>
      </c>
      <c r="J141" s="34">
        <f t="shared" si="14"/>
        <v>0</v>
      </c>
    </row>
    <row r="142" spans="1:10">
      <c r="A142" s="225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0</v>
      </c>
      <c r="G142" s="49"/>
      <c r="H142" s="49"/>
      <c r="I142" s="15">
        <f t="shared" si="13"/>
        <v>0</v>
      </c>
      <c r="J142" s="34">
        <f t="shared" si="14"/>
        <v>0</v>
      </c>
    </row>
    <row r="143" spans="1:10">
      <c r="A143" s="225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0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2" t="s">
        <v>300</v>
      </c>
      <c r="B144" s="242"/>
      <c r="C144" s="242"/>
      <c r="D144" s="242"/>
      <c r="E144" s="242"/>
      <c r="F144" s="242"/>
      <c r="G144" s="242"/>
      <c r="H144" s="242"/>
      <c r="I144" s="117">
        <f>SUM(I129:I143)</f>
        <v>0</v>
      </c>
      <c r="J144" s="118">
        <f>SUM(J129:J143)</f>
        <v>0</v>
      </c>
    </row>
    <row r="147" spans="1:10">
      <c r="A147" s="243" t="s">
        <v>0</v>
      </c>
      <c r="B147" s="244"/>
      <c r="C147" s="183" t="s">
        <v>1</v>
      </c>
      <c r="D147" s="247"/>
      <c r="E147" s="247"/>
      <c r="F147" s="247"/>
      <c r="G147" s="247"/>
      <c r="H147" s="247"/>
      <c r="I147" s="247"/>
    </row>
    <row r="148" spans="1:10">
      <c r="A148" s="243" t="s">
        <v>2</v>
      </c>
      <c r="B148" s="244"/>
      <c r="C148" s="183" t="s">
        <v>117</v>
      </c>
      <c r="D148" s="247"/>
      <c r="E148" s="247"/>
      <c r="F148" s="247"/>
      <c r="G148" s="247"/>
      <c r="H148" s="247"/>
      <c r="I148" s="247"/>
    </row>
    <row r="149" spans="1:10">
      <c r="A149" s="243" t="s">
        <v>4</v>
      </c>
      <c r="B149" s="244"/>
      <c r="C149" s="183" t="s">
        <v>118</v>
      </c>
      <c r="D149" s="247"/>
      <c r="E149" s="247"/>
      <c r="F149" s="247"/>
      <c r="G149" s="247"/>
      <c r="H149" s="247"/>
      <c r="I149" s="247"/>
    </row>
    <row r="150" spans="1:10">
      <c r="A150" s="243" t="s">
        <v>6</v>
      </c>
      <c r="B150" s="244"/>
      <c r="C150" s="183" t="s">
        <v>145</v>
      </c>
      <c r="D150" s="247"/>
      <c r="E150" s="247"/>
      <c r="F150" s="247"/>
      <c r="G150" s="247"/>
      <c r="H150" s="247"/>
      <c r="I150" s="247"/>
    </row>
    <row r="151" spans="1:10">
      <c r="A151" s="215" t="s">
        <v>10</v>
      </c>
      <c r="B151" s="232"/>
      <c r="C151" s="232"/>
      <c r="D151" s="232"/>
      <c r="E151" s="232"/>
      <c r="F151" s="232"/>
      <c r="G151" s="232"/>
      <c r="H151" s="232"/>
      <c r="I151" s="232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3" t="s">
        <v>146</v>
      </c>
      <c r="B153" s="193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3"/>
      <c r="B154" s="193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3"/>
      <c r="B155" s="193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09"/>
      <c r="B156" s="209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5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0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6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0</v>
      </c>
      <c r="G158" s="48"/>
      <c r="H158" s="48"/>
      <c r="I158" s="15">
        <f t="shared" ref="I158:I171" si="16">((C158*D158*E158)*(F158-G158))-H158</f>
        <v>0</v>
      </c>
      <c r="J158" s="34">
        <f t="shared" ref="J158:J171" si="17">I158/(10^6)</f>
        <v>0</v>
      </c>
    </row>
    <row r="159" spans="1:10">
      <c r="A159" s="246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0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5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0</v>
      </c>
      <c r="G160" s="49"/>
      <c r="H160" s="49"/>
      <c r="I160" s="15">
        <f t="shared" si="16"/>
        <v>0</v>
      </c>
      <c r="J160" s="34">
        <f t="shared" si="17"/>
        <v>0</v>
      </c>
    </row>
    <row r="161" spans="1:10">
      <c r="A161" s="225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0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5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0</v>
      </c>
      <c r="G162" s="49"/>
      <c r="H162" s="49"/>
      <c r="I162" s="15">
        <f t="shared" si="16"/>
        <v>0</v>
      </c>
      <c r="J162" s="34">
        <f t="shared" si="17"/>
        <v>0</v>
      </c>
    </row>
    <row r="163" spans="1:10">
      <c r="A163" s="225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0</v>
      </c>
      <c r="G163" s="49"/>
      <c r="H163" s="49"/>
      <c r="I163" s="15">
        <f t="shared" si="16"/>
        <v>0</v>
      </c>
      <c r="J163" s="34">
        <f t="shared" si="17"/>
        <v>0</v>
      </c>
    </row>
    <row r="164" spans="1:10">
      <c r="A164" s="225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0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5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0</v>
      </c>
      <c r="G165" s="49"/>
      <c r="H165" s="49"/>
      <c r="I165" s="15">
        <f t="shared" si="16"/>
        <v>0</v>
      </c>
      <c r="J165" s="34">
        <f t="shared" si="17"/>
        <v>0</v>
      </c>
    </row>
    <row r="166" spans="1:10">
      <c r="A166" s="225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0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5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0</v>
      </c>
      <c r="G167" s="49"/>
      <c r="H167" s="49"/>
      <c r="I167" s="15">
        <f t="shared" si="16"/>
        <v>0</v>
      </c>
      <c r="J167" s="34">
        <f t="shared" si="17"/>
        <v>0</v>
      </c>
    </row>
    <row r="168" spans="1:10">
      <c r="A168" s="225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0</v>
      </c>
      <c r="G168" s="49"/>
      <c r="H168" s="49"/>
      <c r="I168" s="15">
        <f t="shared" si="16"/>
        <v>0</v>
      </c>
      <c r="J168" s="34">
        <f t="shared" si="17"/>
        <v>0</v>
      </c>
    </row>
    <row r="169" spans="1:10">
      <c r="A169" s="225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0</v>
      </c>
      <c r="G169" s="49"/>
      <c r="H169" s="49"/>
      <c r="I169" s="15">
        <f t="shared" si="16"/>
        <v>0</v>
      </c>
      <c r="J169" s="34">
        <f t="shared" si="17"/>
        <v>0</v>
      </c>
    </row>
    <row r="170" spans="1:10">
      <c r="A170" s="225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0</v>
      </c>
      <c r="G170" s="49"/>
      <c r="H170" s="49"/>
      <c r="I170" s="15">
        <f t="shared" si="16"/>
        <v>0</v>
      </c>
      <c r="J170" s="34">
        <f t="shared" si="17"/>
        <v>0</v>
      </c>
    </row>
    <row r="171" spans="1:10">
      <c r="A171" s="225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0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2" t="s">
        <v>301</v>
      </c>
      <c r="B172" s="242"/>
      <c r="C172" s="242"/>
      <c r="D172" s="242"/>
      <c r="E172" s="242"/>
      <c r="F172" s="242"/>
      <c r="G172" s="242"/>
      <c r="H172" s="242"/>
      <c r="I172" s="117">
        <f>SUM(I157:I171)</f>
        <v>0</v>
      </c>
      <c r="J172" s="118">
        <f>SUM(J157:J171)</f>
        <v>0</v>
      </c>
    </row>
    <row r="175" spans="1:10">
      <c r="A175" s="243" t="s">
        <v>0</v>
      </c>
      <c r="B175" s="244"/>
      <c r="C175" s="183" t="s">
        <v>1</v>
      </c>
      <c r="D175" s="247"/>
      <c r="E175" s="247"/>
      <c r="F175" s="247"/>
      <c r="G175" s="247"/>
      <c r="H175" s="247"/>
      <c r="I175" s="247"/>
    </row>
    <row r="176" spans="1:10">
      <c r="A176" s="243" t="s">
        <v>2</v>
      </c>
      <c r="B176" s="244"/>
      <c r="C176" s="183" t="s">
        <v>117</v>
      </c>
      <c r="D176" s="247"/>
      <c r="E176" s="247"/>
      <c r="F176" s="247"/>
      <c r="G176" s="247"/>
      <c r="H176" s="247"/>
      <c r="I176" s="247"/>
    </row>
    <row r="177" spans="1:10">
      <c r="A177" s="243" t="s">
        <v>4</v>
      </c>
      <c r="B177" s="244"/>
      <c r="C177" s="183" t="s">
        <v>118</v>
      </c>
      <c r="D177" s="247"/>
      <c r="E177" s="247"/>
      <c r="F177" s="247"/>
      <c r="G177" s="247"/>
      <c r="H177" s="247"/>
      <c r="I177" s="247"/>
    </row>
    <row r="178" spans="1:10">
      <c r="A178" s="243" t="s">
        <v>6</v>
      </c>
      <c r="B178" s="244"/>
      <c r="C178" s="183" t="s">
        <v>145</v>
      </c>
      <c r="D178" s="247"/>
      <c r="E178" s="247"/>
      <c r="F178" s="247"/>
      <c r="G178" s="247"/>
      <c r="H178" s="247"/>
      <c r="I178" s="247"/>
    </row>
    <row r="179" spans="1:10">
      <c r="A179" s="215" t="s">
        <v>10</v>
      </c>
      <c r="B179" s="232"/>
      <c r="C179" s="232"/>
      <c r="D179" s="232"/>
      <c r="E179" s="232"/>
      <c r="F179" s="232"/>
      <c r="G179" s="232"/>
      <c r="H179" s="232"/>
      <c r="I179" s="232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3" t="s">
        <v>146</v>
      </c>
      <c r="B181" s="193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3"/>
      <c r="B182" s="193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3"/>
      <c r="B183" s="193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09"/>
      <c r="B184" s="209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5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0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6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0</v>
      </c>
      <c r="G186" s="48"/>
      <c r="H186" s="48"/>
      <c r="I186" s="15">
        <f t="shared" ref="I186:I199" si="19">((C186*D186*E186)*(F186-G186))-H186</f>
        <v>0</v>
      </c>
      <c r="J186" s="34">
        <f t="shared" ref="J186:J199" si="20">I186/(10^6)</f>
        <v>0</v>
      </c>
    </row>
    <row r="187" spans="1:10">
      <c r="A187" s="246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0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5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0</v>
      </c>
      <c r="G188" s="49"/>
      <c r="H188" s="49"/>
      <c r="I188" s="15">
        <f t="shared" si="19"/>
        <v>0</v>
      </c>
      <c r="J188" s="34">
        <f t="shared" si="20"/>
        <v>0</v>
      </c>
    </row>
    <row r="189" spans="1:10">
      <c r="A189" s="225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0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5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0</v>
      </c>
      <c r="G190" s="49"/>
      <c r="H190" s="49"/>
      <c r="I190" s="15">
        <f t="shared" si="19"/>
        <v>0</v>
      </c>
      <c r="J190" s="34">
        <f t="shared" si="20"/>
        <v>0</v>
      </c>
    </row>
    <row r="191" spans="1:10">
      <c r="A191" s="225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0</v>
      </c>
      <c r="G191" s="49"/>
      <c r="H191" s="49"/>
      <c r="I191" s="15">
        <f t="shared" si="19"/>
        <v>0</v>
      </c>
      <c r="J191" s="34">
        <f t="shared" si="20"/>
        <v>0</v>
      </c>
    </row>
    <row r="192" spans="1:10">
      <c r="A192" s="225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0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5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0</v>
      </c>
      <c r="G193" s="49"/>
      <c r="H193" s="49"/>
      <c r="I193" s="15">
        <f t="shared" si="19"/>
        <v>0</v>
      </c>
      <c r="J193" s="34">
        <f t="shared" si="20"/>
        <v>0</v>
      </c>
    </row>
    <row r="194" spans="1:10">
      <c r="A194" s="225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0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5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0</v>
      </c>
      <c r="G195" s="49"/>
      <c r="H195" s="49"/>
      <c r="I195" s="15">
        <f t="shared" si="19"/>
        <v>0</v>
      </c>
      <c r="J195" s="34">
        <f t="shared" si="20"/>
        <v>0</v>
      </c>
    </row>
    <row r="196" spans="1:10">
      <c r="A196" s="225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0</v>
      </c>
      <c r="G196" s="49"/>
      <c r="H196" s="49"/>
      <c r="I196" s="15">
        <f t="shared" si="19"/>
        <v>0</v>
      </c>
      <c r="J196" s="34">
        <f t="shared" si="20"/>
        <v>0</v>
      </c>
    </row>
    <row r="197" spans="1:10">
      <c r="A197" s="225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0</v>
      </c>
      <c r="G197" s="49"/>
      <c r="H197" s="49"/>
      <c r="I197" s="15">
        <f t="shared" si="19"/>
        <v>0</v>
      </c>
      <c r="J197" s="34">
        <f t="shared" si="20"/>
        <v>0</v>
      </c>
    </row>
    <row r="198" spans="1:10">
      <c r="A198" s="225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0</v>
      </c>
      <c r="G198" s="49"/>
      <c r="H198" s="49"/>
      <c r="I198" s="15">
        <f t="shared" si="19"/>
        <v>0</v>
      </c>
      <c r="J198" s="34">
        <f t="shared" si="20"/>
        <v>0</v>
      </c>
    </row>
    <row r="199" spans="1:10">
      <c r="A199" s="225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0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2" t="s">
        <v>302</v>
      </c>
      <c r="B200" s="242"/>
      <c r="C200" s="242"/>
      <c r="D200" s="242"/>
      <c r="E200" s="242"/>
      <c r="F200" s="242"/>
      <c r="G200" s="242"/>
      <c r="H200" s="242"/>
      <c r="I200" s="117">
        <f>SUM(I185:I199)</f>
        <v>0</v>
      </c>
      <c r="J200" s="118">
        <f>SUM(J185:J199)</f>
        <v>0</v>
      </c>
    </row>
    <row r="203" spans="1:10">
      <c r="A203" s="243" t="s">
        <v>0</v>
      </c>
      <c r="B203" s="244"/>
      <c r="C203" s="183" t="s">
        <v>1</v>
      </c>
      <c r="D203" s="247"/>
      <c r="E203" s="247"/>
      <c r="F203" s="247"/>
      <c r="G203" s="247"/>
      <c r="H203" s="247"/>
      <c r="I203" s="247"/>
    </row>
    <row r="204" spans="1:10">
      <c r="A204" s="243" t="s">
        <v>2</v>
      </c>
      <c r="B204" s="244"/>
      <c r="C204" s="183" t="s">
        <v>117</v>
      </c>
      <c r="D204" s="247"/>
      <c r="E204" s="247"/>
      <c r="F204" s="247"/>
      <c r="G204" s="247"/>
      <c r="H204" s="247"/>
      <c r="I204" s="247"/>
    </row>
    <row r="205" spans="1:10">
      <c r="A205" s="243" t="s">
        <v>4</v>
      </c>
      <c r="B205" s="244"/>
      <c r="C205" s="183" t="s">
        <v>118</v>
      </c>
      <c r="D205" s="247"/>
      <c r="E205" s="247"/>
      <c r="F205" s="247"/>
      <c r="G205" s="247"/>
      <c r="H205" s="247"/>
      <c r="I205" s="247"/>
    </row>
    <row r="206" spans="1:10">
      <c r="A206" s="243" t="s">
        <v>6</v>
      </c>
      <c r="B206" s="244"/>
      <c r="C206" s="183" t="s">
        <v>145</v>
      </c>
      <c r="D206" s="247"/>
      <c r="E206" s="247"/>
      <c r="F206" s="247"/>
      <c r="G206" s="247"/>
      <c r="H206" s="247"/>
      <c r="I206" s="247"/>
    </row>
    <row r="207" spans="1:10">
      <c r="A207" s="215" t="s">
        <v>10</v>
      </c>
      <c r="B207" s="232"/>
      <c r="C207" s="232"/>
      <c r="D207" s="232"/>
      <c r="E207" s="232"/>
      <c r="F207" s="232"/>
      <c r="G207" s="232"/>
      <c r="H207" s="232"/>
      <c r="I207" s="232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3" t="s">
        <v>146</v>
      </c>
      <c r="B209" s="193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3"/>
      <c r="B210" s="193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3"/>
      <c r="B211" s="193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09"/>
      <c r="B212" s="209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5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0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6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0</v>
      </c>
      <c r="G214" s="48"/>
      <c r="H214" s="48"/>
      <c r="I214" s="15">
        <f t="shared" ref="I214:I227" si="22">((C214*D214*E214)*(F214-G214))-H214</f>
        <v>0</v>
      </c>
      <c r="J214" s="34">
        <f t="shared" ref="J214:J227" si="23">I214/(10^6)</f>
        <v>0</v>
      </c>
    </row>
    <row r="215" spans="1:10">
      <c r="A215" s="246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0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5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0</v>
      </c>
      <c r="G216" s="49"/>
      <c r="H216" s="49"/>
      <c r="I216" s="15">
        <f t="shared" si="22"/>
        <v>0</v>
      </c>
      <c r="J216" s="34">
        <f t="shared" si="23"/>
        <v>0</v>
      </c>
    </row>
    <row r="217" spans="1:10">
      <c r="A217" s="225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0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5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0</v>
      </c>
      <c r="G218" s="49"/>
      <c r="H218" s="49"/>
      <c r="I218" s="15">
        <f t="shared" si="22"/>
        <v>0</v>
      </c>
      <c r="J218" s="34">
        <f t="shared" si="23"/>
        <v>0</v>
      </c>
    </row>
    <row r="219" spans="1:10">
      <c r="A219" s="225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0</v>
      </c>
      <c r="G219" s="49"/>
      <c r="H219" s="49"/>
      <c r="I219" s="15">
        <f t="shared" si="22"/>
        <v>0</v>
      </c>
      <c r="J219" s="34">
        <f t="shared" si="23"/>
        <v>0</v>
      </c>
    </row>
    <row r="220" spans="1:10">
      <c r="A220" s="225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0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5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0</v>
      </c>
      <c r="G221" s="49"/>
      <c r="H221" s="49"/>
      <c r="I221" s="15">
        <f t="shared" si="22"/>
        <v>0</v>
      </c>
      <c r="J221" s="34">
        <f t="shared" si="23"/>
        <v>0</v>
      </c>
    </row>
    <row r="222" spans="1:10">
      <c r="A222" s="225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0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5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0</v>
      </c>
      <c r="G223" s="49"/>
      <c r="H223" s="49"/>
      <c r="I223" s="15">
        <f t="shared" si="22"/>
        <v>0</v>
      </c>
      <c r="J223" s="34">
        <f t="shared" si="23"/>
        <v>0</v>
      </c>
    </row>
    <row r="224" spans="1:10">
      <c r="A224" s="225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0</v>
      </c>
      <c r="G224" s="49"/>
      <c r="H224" s="49"/>
      <c r="I224" s="15">
        <f t="shared" si="22"/>
        <v>0</v>
      </c>
      <c r="J224" s="34">
        <f t="shared" si="23"/>
        <v>0</v>
      </c>
    </row>
    <row r="225" spans="1:10">
      <c r="A225" s="225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0</v>
      </c>
      <c r="G225" s="49"/>
      <c r="H225" s="49"/>
      <c r="I225" s="15">
        <f t="shared" si="22"/>
        <v>0</v>
      </c>
      <c r="J225" s="34">
        <f t="shared" si="23"/>
        <v>0</v>
      </c>
    </row>
    <row r="226" spans="1:10">
      <c r="A226" s="225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0</v>
      </c>
      <c r="G226" s="49"/>
      <c r="H226" s="49"/>
      <c r="I226" s="15">
        <f t="shared" si="22"/>
        <v>0</v>
      </c>
      <c r="J226" s="34">
        <f t="shared" si="23"/>
        <v>0</v>
      </c>
    </row>
    <row r="227" spans="1:10">
      <c r="A227" s="225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0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2" t="s">
        <v>303</v>
      </c>
      <c r="B228" s="242"/>
      <c r="C228" s="242"/>
      <c r="D228" s="242"/>
      <c r="E228" s="242"/>
      <c r="F228" s="242"/>
      <c r="G228" s="242"/>
      <c r="H228" s="242"/>
      <c r="I228" s="117">
        <f>SUM(I213:I227)</f>
        <v>0</v>
      </c>
      <c r="J228" s="118">
        <f>SUM(J213:J227)</f>
        <v>0</v>
      </c>
    </row>
    <row r="231" spans="1:10">
      <c r="A231" s="243" t="s">
        <v>0</v>
      </c>
      <c r="B231" s="244"/>
      <c r="C231" s="183" t="s">
        <v>1</v>
      </c>
      <c r="D231" s="247"/>
      <c r="E231" s="247"/>
      <c r="F231" s="247"/>
      <c r="G231" s="247"/>
      <c r="H231" s="247"/>
      <c r="I231" s="247"/>
    </row>
    <row r="232" spans="1:10">
      <c r="A232" s="243" t="s">
        <v>2</v>
      </c>
      <c r="B232" s="244"/>
      <c r="C232" s="183" t="s">
        <v>117</v>
      </c>
      <c r="D232" s="247"/>
      <c r="E232" s="247"/>
      <c r="F232" s="247"/>
      <c r="G232" s="247"/>
      <c r="H232" s="247"/>
      <c r="I232" s="247"/>
    </row>
    <row r="233" spans="1:10">
      <c r="A233" s="243" t="s">
        <v>4</v>
      </c>
      <c r="B233" s="244"/>
      <c r="C233" s="183" t="s">
        <v>118</v>
      </c>
      <c r="D233" s="247"/>
      <c r="E233" s="247"/>
      <c r="F233" s="247"/>
      <c r="G233" s="247"/>
      <c r="H233" s="247"/>
      <c r="I233" s="247"/>
    </row>
    <row r="234" spans="1:10">
      <c r="A234" s="243" t="s">
        <v>6</v>
      </c>
      <c r="B234" s="244"/>
      <c r="C234" s="183" t="s">
        <v>145</v>
      </c>
      <c r="D234" s="247"/>
      <c r="E234" s="247"/>
      <c r="F234" s="247"/>
      <c r="G234" s="247"/>
      <c r="H234" s="247"/>
      <c r="I234" s="247"/>
    </row>
    <row r="235" spans="1:10">
      <c r="A235" s="215" t="s">
        <v>10</v>
      </c>
      <c r="B235" s="232"/>
      <c r="C235" s="232"/>
      <c r="D235" s="232"/>
      <c r="E235" s="232"/>
      <c r="F235" s="232"/>
      <c r="G235" s="232"/>
      <c r="H235" s="232"/>
      <c r="I235" s="232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3" t="s">
        <v>146</v>
      </c>
      <c r="B237" s="193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3"/>
      <c r="B238" s="193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3"/>
      <c r="B239" s="193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09"/>
      <c r="B240" s="209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5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0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6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0</v>
      </c>
      <c r="G242" s="48"/>
      <c r="H242" s="48"/>
      <c r="I242" s="15">
        <f t="shared" ref="I242:I255" si="25">((C242*D242*E242)*(F242-G242))-H242</f>
        <v>0</v>
      </c>
      <c r="J242" s="34">
        <f t="shared" ref="J242:J255" si="26">I242/(10^6)</f>
        <v>0</v>
      </c>
    </row>
    <row r="243" spans="1:10">
      <c r="A243" s="246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0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5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0</v>
      </c>
      <c r="G244" s="49"/>
      <c r="H244" s="49"/>
      <c r="I244" s="15">
        <f t="shared" si="25"/>
        <v>0</v>
      </c>
      <c r="J244" s="34">
        <f t="shared" si="26"/>
        <v>0</v>
      </c>
    </row>
    <row r="245" spans="1:10">
      <c r="A245" s="225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0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5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0</v>
      </c>
      <c r="G246" s="49"/>
      <c r="H246" s="49"/>
      <c r="I246" s="15">
        <f t="shared" si="25"/>
        <v>0</v>
      </c>
      <c r="J246" s="34">
        <f t="shared" si="26"/>
        <v>0</v>
      </c>
    </row>
    <row r="247" spans="1:10">
      <c r="A247" s="225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0</v>
      </c>
      <c r="G247" s="49"/>
      <c r="H247" s="49"/>
      <c r="I247" s="15">
        <f t="shared" si="25"/>
        <v>0</v>
      </c>
      <c r="J247" s="34">
        <f t="shared" si="26"/>
        <v>0</v>
      </c>
    </row>
    <row r="248" spans="1:10">
      <c r="A248" s="225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0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5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0</v>
      </c>
      <c r="G249" s="49"/>
      <c r="H249" s="49"/>
      <c r="I249" s="15">
        <f t="shared" si="25"/>
        <v>0</v>
      </c>
      <c r="J249" s="34">
        <f t="shared" si="26"/>
        <v>0</v>
      </c>
    </row>
    <row r="250" spans="1:10">
      <c r="A250" s="225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0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5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0</v>
      </c>
      <c r="G251" s="49"/>
      <c r="H251" s="49"/>
      <c r="I251" s="15">
        <f t="shared" si="25"/>
        <v>0</v>
      </c>
      <c r="J251" s="34">
        <f t="shared" si="26"/>
        <v>0</v>
      </c>
    </row>
    <row r="252" spans="1:10">
      <c r="A252" s="225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0</v>
      </c>
      <c r="G252" s="49"/>
      <c r="H252" s="49"/>
      <c r="I252" s="15">
        <f t="shared" si="25"/>
        <v>0</v>
      </c>
      <c r="J252" s="34">
        <f t="shared" si="26"/>
        <v>0</v>
      </c>
    </row>
    <row r="253" spans="1:10">
      <c r="A253" s="225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0</v>
      </c>
      <c r="G253" s="49"/>
      <c r="H253" s="49"/>
      <c r="I253" s="15">
        <f t="shared" si="25"/>
        <v>0</v>
      </c>
      <c r="J253" s="34">
        <f t="shared" si="26"/>
        <v>0</v>
      </c>
    </row>
    <row r="254" spans="1:10">
      <c r="A254" s="225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0</v>
      </c>
      <c r="G254" s="49"/>
      <c r="H254" s="49"/>
      <c r="I254" s="15">
        <f t="shared" si="25"/>
        <v>0</v>
      </c>
      <c r="J254" s="34">
        <f t="shared" si="26"/>
        <v>0</v>
      </c>
    </row>
    <row r="255" spans="1:10">
      <c r="A255" s="225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0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2" t="s">
        <v>304</v>
      </c>
      <c r="B256" s="242"/>
      <c r="C256" s="242"/>
      <c r="D256" s="242"/>
      <c r="E256" s="242"/>
      <c r="F256" s="242"/>
      <c r="G256" s="242"/>
      <c r="H256" s="242"/>
      <c r="I256" s="117">
        <f>SUM(I241:I255)</f>
        <v>0</v>
      </c>
      <c r="J256" s="118">
        <f>SUM(J241:J255)</f>
        <v>0</v>
      </c>
    </row>
    <row r="259" spans="1:10">
      <c r="A259" s="243" t="s">
        <v>0</v>
      </c>
      <c r="B259" s="244"/>
      <c r="C259" s="183" t="s">
        <v>1</v>
      </c>
      <c r="D259" s="247"/>
      <c r="E259" s="247"/>
      <c r="F259" s="247"/>
      <c r="G259" s="247"/>
      <c r="H259" s="247"/>
      <c r="I259" s="247"/>
    </row>
    <row r="260" spans="1:10">
      <c r="A260" s="243" t="s">
        <v>2</v>
      </c>
      <c r="B260" s="244"/>
      <c r="C260" s="183" t="s">
        <v>117</v>
      </c>
      <c r="D260" s="247"/>
      <c r="E260" s="247"/>
      <c r="F260" s="247"/>
      <c r="G260" s="247"/>
      <c r="H260" s="247"/>
      <c r="I260" s="247"/>
    </row>
    <row r="261" spans="1:10">
      <c r="A261" s="243" t="s">
        <v>4</v>
      </c>
      <c r="B261" s="244"/>
      <c r="C261" s="183" t="s">
        <v>118</v>
      </c>
      <c r="D261" s="247"/>
      <c r="E261" s="247"/>
      <c r="F261" s="247"/>
      <c r="G261" s="247"/>
      <c r="H261" s="247"/>
      <c r="I261" s="247"/>
    </row>
    <row r="262" spans="1:10">
      <c r="A262" s="243" t="s">
        <v>6</v>
      </c>
      <c r="B262" s="244"/>
      <c r="C262" s="183" t="s">
        <v>145</v>
      </c>
      <c r="D262" s="247"/>
      <c r="E262" s="247"/>
      <c r="F262" s="247"/>
      <c r="G262" s="247"/>
      <c r="H262" s="247"/>
      <c r="I262" s="247"/>
    </row>
    <row r="263" spans="1:10">
      <c r="A263" s="215" t="s">
        <v>10</v>
      </c>
      <c r="B263" s="232"/>
      <c r="C263" s="232"/>
      <c r="D263" s="232"/>
      <c r="E263" s="232"/>
      <c r="F263" s="232"/>
      <c r="G263" s="232"/>
      <c r="H263" s="232"/>
      <c r="I263" s="232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3" t="s">
        <v>146</v>
      </c>
      <c r="B265" s="193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3"/>
      <c r="B266" s="193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3"/>
      <c r="B267" s="193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09"/>
      <c r="B268" s="209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5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0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6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0</v>
      </c>
      <c r="G270" s="48"/>
      <c r="H270" s="48"/>
      <c r="I270" s="15">
        <f t="shared" ref="I270:I283" si="28">((C270*D270*E270)*(F270-G270))-H270</f>
        <v>0</v>
      </c>
      <c r="J270" s="34">
        <f t="shared" ref="J270:J283" si="29">I270/(10^6)</f>
        <v>0</v>
      </c>
    </row>
    <row r="271" spans="1:10">
      <c r="A271" s="246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0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5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0</v>
      </c>
      <c r="G272" s="49"/>
      <c r="H272" s="49"/>
      <c r="I272" s="15">
        <f t="shared" si="28"/>
        <v>0</v>
      </c>
      <c r="J272" s="34">
        <f t="shared" si="29"/>
        <v>0</v>
      </c>
    </row>
    <row r="273" spans="1:10">
      <c r="A273" s="225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0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5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0</v>
      </c>
      <c r="G274" s="49"/>
      <c r="H274" s="49"/>
      <c r="I274" s="15">
        <f t="shared" si="28"/>
        <v>0</v>
      </c>
      <c r="J274" s="34">
        <f t="shared" si="29"/>
        <v>0</v>
      </c>
    </row>
    <row r="275" spans="1:10">
      <c r="A275" s="225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0</v>
      </c>
      <c r="G275" s="49"/>
      <c r="H275" s="49"/>
      <c r="I275" s="15">
        <f t="shared" si="28"/>
        <v>0</v>
      </c>
      <c r="J275" s="34">
        <f t="shared" si="29"/>
        <v>0</v>
      </c>
    </row>
    <row r="276" spans="1:10">
      <c r="A276" s="225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0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5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0</v>
      </c>
      <c r="G277" s="49"/>
      <c r="H277" s="49"/>
      <c r="I277" s="15">
        <f t="shared" si="28"/>
        <v>0</v>
      </c>
      <c r="J277" s="34">
        <f t="shared" si="29"/>
        <v>0</v>
      </c>
    </row>
    <row r="278" spans="1:10">
      <c r="A278" s="225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0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5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0</v>
      </c>
      <c r="G279" s="49"/>
      <c r="H279" s="49"/>
      <c r="I279" s="15">
        <f t="shared" si="28"/>
        <v>0</v>
      </c>
      <c r="J279" s="34">
        <f t="shared" si="29"/>
        <v>0</v>
      </c>
    </row>
    <row r="280" spans="1:10">
      <c r="A280" s="225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0</v>
      </c>
      <c r="G280" s="49"/>
      <c r="H280" s="49"/>
      <c r="I280" s="15">
        <f t="shared" si="28"/>
        <v>0</v>
      </c>
      <c r="J280" s="34">
        <f t="shared" si="29"/>
        <v>0</v>
      </c>
    </row>
    <row r="281" spans="1:10">
      <c r="A281" s="225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0</v>
      </c>
      <c r="G281" s="49"/>
      <c r="H281" s="49"/>
      <c r="I281" s="15">
        <f t="shared" si="28"/>
        <v>0</v>
      </c>
      <c r="J281" s="34">
        <f t="shared" si="29"/>
        <v>0</v>
      </c>
    </row>
    <row r="282" spans="1:10">
      <c r="A282" s="225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0</v>
      </c>
      <c r="G282" s="49"/>
      <c r="H282" s="49"/>
      <c r="I282" s="15">
        <f t="shared" si="28"/>
        <v>0</v>
      </c>
      <c r="J282" s="34">
        <f t="shared" si="29"/>
        <v>0</v>
      </c>
    </row>
    <row r="283" spans="1:10">
      <c r="A283" s="225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0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2" t="s">
        <v>305</v>
      </c>
      <c r="B284" s="242"/>
      <c r="C284" s="242"/>
      <c r="D284" s="242"/>
      <c r="E284" s="242"/>
      <c r="F284" s="242"/>
      <c r="G284" s="242"/>
      <c r="H284" s="242"/>
      <c r="I284" s="117">
        <f>SUM(I269:I283)</f>
        <v>0</v>
      </c>
      <c r="J284" s="118">
        <f>SUM(J269:J283)</f>
        <v>0</v>
      </c>
    </row>
    <row r="287" spans="1:10">
      <c r="A287" s="243" t="s">
        <v>0</v>
      </c>
      <c r="B287" s="244"/>
      <c r="C287" s="183" t="s">
        <v>1</v>
      </c>
      <c r="D287" s="247"/>
      <c r="E287" s="247"/>
      <c r="F287" s="247"/>
      <c r="G287" s="247"/>
      <c r="H287" s="247"/>
      <c r="I287" s="247"/>
    </row>
    <row r="288" spans="1:10">
      <c r="A288" s="243" t="s">
        <v>2</v>
      </c>
      <c r="B288" s="244"/>
      <c r="C288" s="183" t="s">
        <v>117</v>
      </c>
      <c r="D288" s="247"/>
      <c r="E288" s="247"/>
      <c r="F288" s="247"/>
      <c r="G288" s="247"/>
      <c r="H288" s="247"/>
      <c r="I288" s="247"/>
    </row>
    <row r="289" spans="1:10">
      <c r="A289" s="243" t="s">
        <v>4</v>
      </c>
      <c r="B289" s="244"/>
      <c r="C289" s="183" t="s">
        <v>118</v>
      </c>
      <c r="D289" s="247"/>
      <c r="E289" s="247"/>
      <c r="F289" s="247"/>
      <c r="G289" s="247"/>
      <c r="H289" s="247"/>
      <c r="I289" s="247"/>
    </row>
    <row r="290" spans="1:10">
      <c r="A290" s="243" t="s">
        <v>6</v>
      </c>
      <c r="B290" s="244"/>
      <c r="C290" s="183" t="s">
        <v>145</v>
      </c>
      <c r="D290" s="247"/>
      <c r="E290" s="247"/>
      <c r="F290" s="247"/>
      <c r="G290" s="247"/>
      <c r="H290" s="247"/>
      <c r="I290" s="247"/>
    </row>
    <row r="291" spans="1:10">
      <c r="A291" s="215" t="s">
        <v>10</v>
      </c>
      <c r="B291" s="232"/>
      <c r="C291" s="232"/>
      <c r="D291" s="232"/>
      <c r="E291" s="232"/>
      <c r="F291" s="232"/>
      <c r="G291" s="232"/>
      <c r="H291" s="232"/>
      <c r="I291" s="232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3" t="s">
        <v>146</v>
      </c>
      <c r="B293" s="193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3"/>
      <c r="B294" s="193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3"/>
      <c r="B295" s="193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09"/>
      <c r="B296" s="209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5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0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6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0</v>
      </c>
      <c r="G298" s="48"/>
      <c r="H298" s="48"/>
      <c r="I298" s="15">
        <f t="shared" ref="I298:I311" si="31">((C298*D298*E298)*(F298-G298))-H298</f>
        <v>0</v>
      </c>
      <c r="J298" s="34">
        <f t="shared" ref="J298:J311" si="32">I298/(10^6)</f>
        <v>0</v>
      </c>
    </row>
    <row r="299" spans="1:10">
      <c r="A299" s="246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0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5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0</v>
      </c>
      <c r="G300" s="49"/>
      <c r="H300" s="49"/>
      <c r="I300" s="15">
        <f t="shared" si="31"/>
        <v>0</v>
      </c>
      <c r="J300" s="34">
        <f t="shared" si="32"/>
        <v>0</v>
      </c>
    </row>
    <row r="301" spans="1:10">
      <c r="A301" s="225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0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5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0</v>
      </c>
      <c r="G302" s="49"/>
      <c r="H302" s="49"/>
      <c r="I302" s="15">
        <f t="shared" si="31"/>
        <v>0</v>
      </c>
      <c r="J302" s="34">
        <f t="shared" si="32"/>
        <v>0</v>
      </c>
    </row>
    <row r="303" spans="1:10">
      <c r="A303" s="225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0</v>
      </c>
      <c r="G303" s="49"/>
      <c r="H303" s="49"/>
      <c r="I303" s="15">
        <f t="shared" si="31"/>
        <v>0</v>
      </c>
      <c r="J303" s="34">
        <f t="shared" si="32"/>
        <v>0</v>
      </c>
    </row>
    <row r="304" spans="1:10">
      <c r="A304" s="225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0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5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0</v>
      </c>
      <c r="G305" s="49"/>
      <c r="H305" s="49"/>
      <c r="I305" s="15">
        <f t="shared" si="31"/>
        <v>0</v>
      </c>
      <c r="J305" s="34">
        <f t="shared" si="32"/>
        <v>0</v>
      </c>
    </row>
    <row r="306" spans="1:10">
      <c r="A306" s="225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0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5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0</v>
      </c>
      <c r="G307" s="49"/>
      <c r="H307" s="49"/>
      <c r="I307" s="15">
        <f t="shared" si="31"/>
        <v>0</v>
      </c>
      <c r="J307" s="34">
        <f t="shared" si="32"/>
        <v>0</v>
      </c>
    </row>
    <row r="308" spans="1:10">
      <c r="A308" s="225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0</v>
      </c>
      <c r="G308" s="49"/>
      <c r="H308" s="49"/>
      <c r="I308" s="15">
        <f t="shared" si="31"/>
        <v>0</v>
      </c>
      <c r="J308" s="34">
        <f t="shared" si="32"/>
        <v>0</v>
      </c>
    </row>
    <row r="309" spans="1:10">
      <c r="A309" s="225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0</v>
      </c>
      <c r="G309" s="49"/>
      <c r="H309" s="49"/>
      <c r="I309" s="15">
        <f t="shared" si="31"/>
        <v>0</v>
      </c>
      <c r="J309" s="34">
        <f t="shared" si="32"/>
        <v>0</v>
      </c>
    </row>
    <row r="310" spans="1:10">
      <c r="A310" s="225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0</v>
      </c>
      <c r="G310" s="49"/>
      <c r="H310" s="49"/>
      <c r="I310" s="15">
        <f t="shared" si="31"/>
        <v>0</v>
      </c>
      <c r="J310" s="34">
        <f t="shared" si="32"/>
        <v>0</v>
      </c>
    </row>
    <row r="311" spans="1:10">
      <c r="A311" s="225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0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2" t="s">
        <v>306</v>
      </c>
      <c r="B312" s="242"/>
      <c r="C312" s="242"/>
      <c r="D312" s="242"/>
      <c r="E312" s="242"/>
      <c r="F312" s="242"/>
      <c r="G312" s="242"/>
      <c r="H312" s="242"/>
      <c r="I312" s="117">
        <f>SUM(I297:I311)</f>
        <v>0</v>
      </c>
      <c r="J312" s="118">
        <f>SUM(J297:J311)</f>
        <v>0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3" t="s">
        <v>1</v>
      </c>
      <c r="C2" s="183"/>
      <c r="D2" s="183"/>
      <c r="E2" s="183"/>
      <c r="F2" s="183"/>
      <c r="G2" s="183"/>
      <c r="H2" s="183"/>
    </row>
    <row r="3" spans="1:8">
      <c r="A3" s="76" t="s">
        <v>2</v>
      </c>
      <c r="B3" s="183" t="s">
        <v>117</v>
      </c>
      <c r="C3" s="183"/>
      <c r="D3" s="183"/>
      <c r="E3" s="183"/>
      <c r="F3" s="183"/>
      <c r="G3" s="183"/>
      <c r="H3" s="183"/>
    </row>
    <row r="4" spans="1:8">
      <c r="A4" s="76" t="s">
        <v>4</v>
      </c>
      <c r="B4" s="183" t="s">
        <v>118</v>
      </c>
      <c r="C4" s="183"/>
      <c r="D4" s="183"/>
      <c r="E4" s="183"/>
      <c r="F4" s="183"/>
      <c r="G4" s="183"/>
      <c r="H4" s="183"/>
    </row>
    <row r="5" spans="1:8">
      <c r="A5" s="76" t="s">
        <v>6</v>
      </c>
      <c r="B5" s="183" t="s">
        <v>167</v>
      </c>
      <c r="C5" s="183"/>
      <c r="D5" s="183"/>
      <c r="E5" s="183"/>
      <c r="F5" s="183"/>
      <c r="G5" s="183"/>
      <c r="H5" s="183"/>
    </row>
    <row r="6" spans="1:8">
      <c r="A6" s="121"/>
      <c r="B6" s="249"/>
      <c r="C6" s="249"/>
      <c r="D6" s="249"/>
      <c r="E6" s="249"/>
      <c r="F6" s="249"/>
      <c r="G6" s="249"/>
      <c r="H6" s="249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0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0</v>
      </c>
    </row>
    <row r="13" spans="1:8">
      <c r="A13" s="10">
        <f>'4B_N2O emission'!B13</f>
        <v>2001</v>
      </c>
      <c r="B13" s="122">
        <f>'4C1_Amount_Waste_OpenBurned'!B13</f>
        <v>0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0</v>
      </c>
    </row>
    <row r="14" spans="1:8">
      <c r="A14" s="10">
        <f>'4B_N2O emission'!B14</f>
        <v>2002</v>
      </c>
      <c r="B14" s="122">
        <f>'4C1_Amount_Waste_OpenBurned'!B14</f>
        <v>0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0</v>
      </c>
    </row>
    <row r="15" spans="1:8">
      <c r="A15" s="10">
        <f>'4B_N2O emission'!B15</f>
        <v>2003</v>
      </c>
      <c r="B15" s="122">
        <f>'4C1_Amount_Waste_OpenBurned'!B15</f>
        <v>0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0</v>
      </c>
    </row>
    <row r="16" spans="1:8">
      <c r="A16" s="10">
        <f>'4B_N2O emission'!B16</f>
        <v>2004</v>
      </c>
      <c r="B16" s="122">
        <f>'4C1_Amount_Waste_OpenBurned'!B16</f>
        <v>0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0</v>
      </c>
    </row>
    <row r="17" spans="1:8">
      <c r="A17" s="10">
        <f>'4B_N2O emission'!B17</f>
        <v>2005</v>
      </c>
      <c r="B17" s="122">
        <f>'4C1_Amount_Waste_OpenBurned'!B17</f>
        <v>0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0</v>
      </c>
    </row>
    <row r="18" spans="1:8">
      <c r="A18" s="10">
        <f>'4B_N2O emission'!B18</f>
        <v>2006</v>
      </c>
      <c r="B18" s="122">
        <f>'4C1_Amount_Waste_OpenBurned'!B18</f>
        <v>0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0</v>
      </c>
    </row>
    <row r="19" spans="1:8">
      <c r="A19" s="10">
        <f>'4B_N2O emission'!B19</f>
        <v>2007</v>
      </c>
      <c r="B19" s="122">
        <f>'4C1_Amount_Waste_OpenBurned'!B19</f>
        <v>0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0</v>
      </c>
    </row>
    <row r="20" spans="1:8">
      <c r="A20" s="10">
        <f>'4B_N2O emission'!B20</f>
        <v>2008</v>
      </c>
      <c r="B20" s="122">
        <f>'4C1_Amount_Waste_OpenBurned'!B20</f>
        <v>0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0</v>
      </c>
    </row>
    <row r="21" spans="1:8">
      <c r="A21" s="10">
        <f>'4B_N2O emission'!B21</f>
        <v>2009</v>
      </c>
      <c r="B21" s="122">
        <f>'4C1_Amount_Waste_OpenBurned'!B21</f>
        <v>0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0</v>
      </c>
    </row>
    <row r="22" spans="1:8">
      <c r="A22" s="10">
        <f>'4B_N2O emission'!B22</f>
        <v>2010</v>
      </c>
      <c r="B22" s="122">
        <f>'4C1_Amount_Waste_OpenBurned'!B22</f>
        <v>0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0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0" t="s">
        <v>1</v>
      </c>
      <c r="C2" s="251"/>
      <c r="D2" s="251"/>
      <c r="E2" s="251"/>
      <c r="F2" s="251"/>
      <c r="G2" s="252"/>
    </row>
    <row r="3" spans="1:7" ht="16.5" customHeight="1">
      <c r="A3" s="76" t="s">
        <v>2</v>
      </c>
      <c r="B3" s="250" t="s">
        <v>117</v>
      </c>
      <c r="C3" s="251"/>
      <c r="D3" s="251"/>
      <c r="E3" s="251"/>
      <c r="F3" s="251"/>
      <c r="G3" s="252"/>
    </row>
    <row r="4" spans="1:7" ht="16.5" customHeight="1">
      <c r="A4" s="76" t="s">
        <v>4</v>
      </c>
      <c r="B4" s="250" t="s">
        <v>118</v>
      </c>
      <c r="C4" s="251"/>
      <c r="D4" s="251"/>
      <c r="E4" s="251"/>
      <c r="F4" s="251"/>
      <c r="G4" s="252"/>
    </row>
    <row r="5" spans="1:7" ht="16.5" customHeight="1">
      <c r="A5" s="76" t="s">
        <v>6</v>
      </c>
      <c r="B5" s="250" t="s">
        <v>188</v>
      </c>
      <c r="C5" s="251"/>
      <c r="D5" s="251"/>
      <c r="E5" s="251"/>
      <c r="F5" s="251"/>
      <c r="G5" s="252"/>
    </row>
    <row r="6" spans="1:7">
      <c r="A6" s="121"/>
      <c r="B6" s="249"/>
      <c r="C6" s="249"/>
      <c r="D6" s="249"/>
      <c r="E6" s="249"/>
      <c r="F6" s="249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0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0</v>
      </c>
      <c r="G11" s="129">
        <f>F11/(10^6)</f>
        <v>0</v>
      </c>
    </row>
    <row r="12" spans="1:7">
      <c r="A12" s="10">
        <f>'4B_N2O emission'!B13</f>
        <v>2001</v>
      </c>
      <c r="B12" s="130">
        <f>'4D1_N_effluent'!H13</f>
        <v>0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0</v>
      </c>
      <c r="G12" s="133">
        <f t="shared" ref="G12:G31" si="2">F12/(10^6)</f>
        <v>0</v>
      </c>
    </row>
    <row r="13" spans="1:7">
      <c r="A13" s="10">
        <f>'4B_N2O emission'!B14</f>
        <v>2002</v>
      </c>
      <c r="B13" s="130">
        <f>'4D1_N_effluent'!H14</f>
        <v>0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0</v>
      </c>
      <c r="G13" s="133">
        <f t="shared" si="2"/>
        <v>0</v>
      </c>
    </row>
    <row r="14" spans="1:7">
      <c r="A14" s="10">
        <f>'4B_N2O emission'!B15</f>
        <v>2003</v>
      </c>
      <c r="B14" s="130">
        <f>'4D1_N_effluent'!H15</f>
        <v>0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0</v>
      </c>
      <c r="G14" s="133">
        <f t="shared" si="2"/>
        <v>0</v>
      </c>
    </row>
    <row r="15" spans="1:7">
      <c r="A15" s="10">
        <f>'4B_N2O emission'!B16</f>
        <v>2004</v>
      </c>
      <c r="B15" s="130">
        <f>'4D1_N_effluent'!H16</f>
        <v>0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0</v>
      </c>
      <c r="G15" s="133">
        <f t="shared" si="2"/>
        <v>0</v>
      </c>
    </row>
    <row r="16" spans="1:7">
      <c r="A16" s="10">
        <f>'4B_N2O emission'!B17</f>
        <v>2005</v>
      </c>
      <c r="B16" s="130">
        <f>'4D1_N_effluent'!H17</f>
        <v>0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0</v>
      </c>
      <c r="G16" s="133">
        <f t="shared" si="2"/>
        <v>0</v>
      </c>
    </row>
    <row r="17" spans="1:7">
      <c r="A17" s="10">
        <f>'4B_N2O emission'!B18</f>
        <v>2006</v>
      </c>
      <c r="B17" s="130">
        <f>'4D1_N_effluent'!H18</f>
        <v>0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0</v>
      </c>
      <c r="G17" s="133">
        <f t="shared" si="2"/>
        <v>0</v>
      </c>
    </row>
    <row r="18" spans="1:7">
      <c r="A18" s="10">
        <f>'4B_N2O emission'!B19</f>
        <v>2007</v>
      </c>
      <c r="B18" s="130">
        <f>'4D1_N_effluent'!H19</f>
        <v>0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0</v>
      </c>
      <c r="G18" s="133">
        <f t="shared" si="2"/>
        <v>0</v>
      </c>
    </row>
    <row r="19" spans="1:7">
      <c r="A19" s="10">
        <f>'4B_N2O emission'!B20</f>
        <v>2008</v>
      </c>
      <c r="B19" s="130">
        <f>'4D1_N_effluent'!H20</f>
        <v>0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0</v>
      </c>
      <c r="G19" s="133">
        <f t="shared" si="2"/>
        <v>0</v>
      </c>
    </row>
    <row r="20" spans="1:7">
      <c r="A20" s="10">
        <f>'4B_N2O emission'!B21</f>
        <v>2009</v>
      </c>
      <c r="B20" s="130">
        <f>'4D1_N_effluent'!H21</f>
        <v>0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0</v>
      </c>
      <c r="G20" s="133">
        <f t="shared" si="2"/>
        <v>0</v>
      </c>
    </row>
    <row r="21" spans="1:7">
      <c r="A21" s="10">
        <f>'4B_N2O emission'!B22</f>
        <v>2010</v>
      </c>
      <c r="B21" s="130">
        <f>'4D1_N_effluent'!H22</f>
        <v>0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0</v>
      </c>
      <c r="G21" s="133">
        <f t="shared" si="2"/>
        <v>0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abSelected="1" topLeftCell="A22" zoomScaleNormal="100" workbookViewId="0">
      <selection activeCell="I18" sqref="I18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3" t="s">
        <v>259</v>
      </c>
      <c r="B3" s="265" t="s">
        <v>270</v>
      </c>
      <c r="C3" s="266"/>
      <c r="D3" s="266"/>
      <c r="E3" s="266"/>
      <c r="F3" s="267"/>
    </row>
    <row r="4" spans="1:6" ht="14.25" thickBot="1">
      <c r="A4" s="264"/>
      <c r="B4" s="265" t="s">
        <v>272</v>
      </c>
      <c r="C4" s="267"/>
      <c r="D4" s="265" t="s">
        <v>273</v>
      </c>
      <c r="E4" s="267"/>
      <c r="F4" s="259" t="s">
        <v>275</v>
      </c>
    </row>
    <row r="5" spans="1:6" ht="13.5">
      <c r="A5" s="264"/>
      <c r="B5" s="136" t="s">
        <v>276</v>
      </c>
      <c r="C5" s="136" t="s">
        <v>277</v>
      </c>
      <c r="D5" s="136" t="s">
        <v>278</v>
      </c>
      <c r="E5" s="136" t="s">
        <v>277</v>
      </c>
      <c r="F5" s="260"/>
    </row>
    <row r="6" spans="1:6">
      <c r="A6" s="137">
        <f>'4B_N2O emission'!B12</f>
        <v>2000</v>
      </c>
      <c r="B6" s="165">
        <f>'4B_CH4 emissions'!G12</f>
        <v>0</v>
      </c>
      <c r="C6" s="138">
        <f>B6*21</f>
        <v>0</v>
      </c>
      <c r="D6" s="166">
        <f>'4B_N2O emission'!E12</f>
        <v>0</v>
      </c>
      <c r="E6" s="138">
        <f>D6*310</f>
        <v>0</v>
      </c>
      <c r="F6" s="139">
        <f>E6+C6</f>
        <v>0</v>
      </c>
    </row>
    <row r="7" spans="1:6">
      <c r="A7" s="137">
        <f>'4B_N2O emission'!B13</f>
        <v>2001</v>
      </c>
      <c r="B7" s="165">
        <f>'4B_CH4 emissions'!G13</f>
        <v>0</v>
      </c>
      <c r="C7" s="138">
        <f t="shared" ref="C7:C16" si="0">B7*21</f>
        <v>0</v>
      </c>
      <c r="D7" s="166">
        <f>'4B_N2O emission'!E13</f>
        <v>0</v>
      </c>
      <c r="E7" s="138">
        <f t="shared" ref="E7:E16" si="1">D7*310</f>
        <v>0</v>
      </c>
      <c r="F7" s="139">
        <f t="shared" ref="F7:F16" si="2">E7+C7</f>
        <v>0</v>
      </c>
    </row>
    <row r="8" spans="1:6">
      <c r="A8" s="137">
        <f>'4B_N2O emission'!B14</f>
        <v>2002</v>
      </c>
      <c r="B8" s="165">
        <f>'4B_CH4 emissions'!G14</f>
        <v>0</v>
      </c>
      <c r="C8" s="138">
        <f t="shared" si="0"/>
        <v>0</v>
      </c>
      <c r="D8" s="166">
        <f>'4B_N2O emission'!E14</f>
        <v>0</v>
      </c>
      <c r="E8" s="138">
        <f t="shared" si="1"/>
        <v>0</v>
      </c>
      <c r="F8" s="139">
        <f t="shared" si="2"/>
        <v>0</v>
      </c>
    </row>
    <row r="9" spans="1:6">
      <c r="A9" s="137">
        <f>'4B_N2O emission'!B15</f>
        <v>2003</v>
      </c>
      <c r="B9" s="165">
        <f>'4B_CH4 emissions'!G15</f>
        <v>0</v>
      </c>
      <c r="C9" s="138">
        <f t="shared" si="0"/>
        <v>0</v>
      </c>
      <c r="D9" s="166">
        <f>'4B_N2O emission'!E15</f>
        <v>0</v>
      </c>
      <c r="E9" s="138">
        <f t="shared" si="1"/>
        <v>0</v>
      </c>
      <c r="F9" s="139">
        <f t="shared" si="2"/>
        <v>0</v>
      </c>
    </row>
    <row r="10" spans="1:6">
      <c r="A10" s="137">
        <f>'4B_N2O emission'!B16</f>
        <v>2004</v>
      </c>
      <c r="B10" s="165">
        <f>'4B_CH4 emissions'!G16</f>
        <v>0</v>
      </c>
      <c r="C10" s="138">
        <f t="shared" si="0"/>
        <v>0</v>
      </c>
      <c r="D10" s="166">
        <f>'4B_N2O emission'!E16</f>
        <v>0</v>
      </c>
      <c r="E10" s="138">
        <f t="shared" si="1"/>
        <v>0</v>
      </c>
      <c r="F10" s="139">
        <f t="shared" si="2"/>
        <v>0</v>
      </c>
    </row>
    <row r="11" spans="1:6">
      <c r="A11" s="137">
        <f>'4B_N2O emission'!B17</f>
        <v>2005</v>
      </c>
      <c r="B11" s="165">
        <f>'4B_CH4 emissions'!G17</f>
        <v>0</v>
      </c>
      <c r="C11" s="138">
        <f t="shared" si="0"/>
        <v>0</v>
      </c>
      <c r="D11" s="166">
        <f>'4B_N2O emission'!E17</f>
        <v>0</v>
      </c>
      <c r="E11" s="138">
        <f t="shared" si="1"/>
        <v>0</v>
      </c>
      <c r="F11" s="139">
        <f t="shared" si="2"/>
        <v>0</v>
      </c>
    </row>
    <row r="12" spans="1:6">
      <c r="A12" s="137">
        <f>'4B_N2O emission'!B18</f>
        <v>2006</v>
      </c>
      <c r="B12" s="165">
        <f>'4B_CH4 emissions'!G18</f>
        <v>0</v>
      </c>
      <c r="C12" s="138">
        <f t="shared" si="0"/>
        <v>0</v>
      </c>
      <c r="D12" s="166">
        <f>'4B_N2O emission'!E18</f>
        <v>0</v>
      </c>
      <c r="E12" s="138">
        <f t="shared" si="1"/>
        <v>0</v>
      </c>
      <c r="F12" s="139">
        <f t="shared" si="2"/>
        <v>0</v>
      </c>
    </row>
    <row r="13" spans="1:6">
      <c r="A13" s="137">
        <f>'4B_N2O emission'!B19</f>
        <v>2007</v>
      </c>
      <c r="B13" s="165">
        <f>'4B_CH4 emissions'!G19</f>
        <v>0</v>
      </c>
      <c r="C13" s="138">
        <f t="shared" si="0"/>
        <v>0</v>
      </c>
      <c r="D13" s="166">
        <f>'4B_N2O emission'!E19</f>
        <v>0</v>
      </c>
      <c r="E13" s="138">
        <f t="shared" si="1"/>
        <v>0</v>
      </c>
      <c r="F13" s="139">
        <f t="shared" si="2"/>
        <v>0</v>
      </c>
    </row>
    <row r="14" spans="1:6">
      <c r="A14" s="137">
        <f>'4B_N2O emission'!B20</f>
        <v>2008</v>
      </c>
      <c r="B14" s="165">
        <f>'4B_CH4 emissions'!G20</f>
        <v>0</v>
      </c>
      <c r="C14" s="138">
        <f t="shared" si="0"/>
        <v>0</v>
      </c>
      <c r="D14" s="166">
        <f>'4B_N2O emission'!E20</f>
        <v>0</v>
      </c>
      <c r="E14" s="138">
        <f t="shared" si="1"/>
        <v>0</v>
      </c>
      <c r="F14" s="139">
        <f t="shared" si="2"/>
        <v>0</v>
      </c>
    </row>
    <row r="15" spans="1:6">
      <c r="A15" s="137">
        <f>'4B_N2O emission'!B21</f>
        <v>2009</v>
      </c>
      <c r="B15" s="165">
        <f>'4B_CH4 emissions'!G21</f>
        <v>0</v>
      </c>
      <c r="C15" s="138">
        <f t="shared" si="0"/>
        <v>0</v>
      </c>
      <c r="D15" s="166">
        <f>'4B_N2O emission'!E21</f>
        <v>0</v>
      </c>
      <c r="E15" s="138">
        <f t="shared" si="1"/>
        <v>0</v>
      </c>
      <c r="F15" s="139">
        <f t="shared" si="2"/>
        <v>0</v>
      </c>
    </row>
    <row r="16" spans="1:6">
      <c r="A16" s="137">
        <f>'4B_N2O emission'!B22</f>
        <v>2010</v>
      </c>
      <c r="B16" s="165">
        <f>'4B_CH4 emissions'!G22</f>
        <v>0</v>
      </c>
      <c r="C16" s="138">
        <f t="shared" si="0"/>
        <v>0</v>
      </c>
      <c r="D16" s="166">
        <f>'4B_N2O emission'!E22</f>
        <v>0</v>
      </c>
      <c r="E16" s="138">
        <f t="shared" si="1"/>
        <v>0</v>
      </c>
      <c r="F16" s="139">
        <f t="shared" si="2"/>
        <v>0</v>
      </c>
    </row>
    <row r="19" spans="1:7" ht="13.5" thickBot="1">
      <c r="A19" s="140" t="s">
        <v>282</v>
      </c>
    </row>
    <row r="20" spans="1:7" ht="16.5" customHeight="1" thickBot="1">
      <c r="A20" s="268" t="s">
        <v>259</v>
      </c>
      <c r="B20" s="270" t="s">
        <v>269</v>
      </c>
      <c r="C20" s="271"/>
      <c r="D20" s="271"/>
      <c r="E20" s="271"/>
      <c r="F20" s="271"/>
      <c r="G20" s="272"/>
    </row>
    <row r="21" spans="1:7" ht="14.25" customHeight="1" thickBot="1">
      <c r="A21" s="269"/>
      <c r="B21" s="270" t="s">
        <v>272</v>
      </c>
      <c r="C21" s="272"/>
      <c r="D21" s="270" t="s">
        <v>273</v>
      </c>
      <c r="E21" s="272"/>
      <c r="F21" s="163" t="s">
        <v>274</v>
      </c>
      <c r="G21" s="261" t="s">
        <v>275</v>
      </c>
    </row>
    <row r="22" spans="1:7" ht="13.5">
      <c r="A22" s="269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2"/>
    </row>
    <row r="23" spans="1:7">
      <c r="A23" s="137">
        <f>A6</f>
        <v>2000</v>
      </c>
      <c r="B23" s="164">
        <f>'4C2_CH4_OpenBurning'!D11</f>
        <v>0</v>
      </c>
      <c r="C23" s="138">
        <f>B23*21</f>
        <v>0</v>
      </c>
      <c r="D23" s="164">
        <f>'4C2_N2O_OpenBurning'!D12</f>
        <v>0</v>
      </c>
      <c r="E23" s="138">
        <f>D23*310</f>
        <v>0</v>
      </c>
      <c r="F23" s="142">
        <f>'4C2_CO2_OpenBurning'!M13</f>
        <v>0</v>
      </c>
      <c r="G23" s="139">
        <f>C23+E23+F23</f>
        <v>0</v>
      </c>
    </row>
    <row r="24" spans="1:7" ht="12.75" customHeight="1">
      <c r="A24" s="137">
        <f t="shared" ref="A24:A33" si="3">A7</f>
        <v>2001</v>
      </c>
      <c r="B24" s="164">
        <f>'4C2_CH4_OpenBurning'!D12</f>
        <v>0</v>
      </c>
      <c r="C24" s="138">
        <f t="shared" ref="C24:C33" si="4">B24*21</f>
        <v>0</v>
      </c>
      <c r="D24" s="164">
        <f>'4C2_N2O_OpenBurning'!D13</f>
        <v>0</v>
      </c>
      <c r="E24" s="138">
        <f t="shared" ref="E24:E33" si="5">D24*310</f>
        <v>0</v>
      </c>
      <c r="F24" s="142">
        <f>'4C2_CO2_OpenBurning'!M14</f>
        <v>0</v>
      </c>
      <c r="G24" s="139">
        <f t="shared" ref="G24:G33" si="6">C24+E24+F24</f>
        <v>0</v>
      </c>
    </row>
    <row r="25" spans="1:7" ht="13.5" customHeight="1">
      <c r="A25" s="137">
        <f t="shared" si="3"/>
        <v>2002</v>
      </c>
      <c r="B25" s="164">
        <f>'4C2_CH4_OpenBurning'!D13</f>
        <v>0</v>
      </c>
      <c r="C25" s="138">
        <f t="shared" si="4"/>
        <v>0</v>
      </c>
      <c r="D25" s="164">
        <f>'4C2_N2O_OpenBurning'!D14</f>
        <v>0</v>
      </c>
      <c r="E25" s="138">
        <f t="shared" si="5"/>
        <v>0</v>
      </c>
      <c r="F25" s="142">
        <f>'4C2_CO2_OpenBurning'!M15</f>
        <v>0</v>
      </c>
      <c r="G25" s="139">
        <f t="shared" si="6"/>
        <v>0</v>
      </c>
    </row>
    <row r="26" spans="1:7">
      <c r="A26" s="137">
        <f t="shared" si="3"/>
        <v>2003</v>
      </c>
      <c r="B26" s="164">
        <f>'4C2_CH4_OpenBurning'!D14</f>
        <v>0</v>
      </c>
      <c r="C26" s="138">
        <f t="shared" si="4"/>
        <v>0</v>
      </c>
      <c r="D26" s="164">
        <f>'4C2_N2O_OpenBurning'!D15</f>
        <v>0</v>
      </c>
      <c r="E26" s="138">
        <f t="shared" si="5"/>
        <v>0</v>
      </c>
      <c r="F26" s="142">
        <f>'4C2_CO2_OpenBurning'!M16</f>
        <v>0</v>
      </c>
      <c r="G26" s="139">
        <f t="shared" si="6"/>
        <v>0</v>
      </c>
    </row>
    <row r="27" spans="1:7">
      <c r="A27" s="137">
        <f t="shared" si="3"/>
        <v>2004</v>
      </c>
      <c r="B27" s="164">
        <f>'4C2_CH4_OpenBurning'!D15</f>
        <v>0</v>
      </c>
      <c r="C27" s="138">
        <f t="shared" si="4"/>
        <v>0</v>
      </c>
      <c r="D27" s="164">
        <f>'4C2_N2O_OpenBurning'!D16</f>
        <v>0</v>
      </c>
      <c r="E27" s="138">
        <f t="shared" si="5"/>
        <v>0</v>
      </c>
      <c r="F27" s="142">
        <f>'4C2_CO2_OpenBurning'!M17</f>
        <v>0</v>
      </c>
      <c r="G27" s="139">
        <f t="shared" si="6"/>
        <v>0</v>
      </c>
    </row>
    <row r="28" spans="1:7">
      <c r="A28" s="137">
        <f t="shared" si="3"/>
        <v>2005</v>
      </c>
      <c r="B28" s="164">
        <f>'4C2_CH4_OpenBurning'!D16</f>
        <v>0</v>
      </c>
      <c r="C28" s="138">
        <f t="shared" si="4"/>
        <v>0</v>
      </c>
      <c r="D28" s="164">
        <f>'4C2_N2O_OpenBurning'!D17</f>
        <v>0</v>
      </c>
      <c r="E28" s="138">
        <f t="shared" si="5"/>
        <v>0</v>
      </c>
      <c r="F28" s="142">
        <f>'4C2_CO2_OpenBurning'!M18</f>
        <v>0</v>
      </c>
      <c r="G28" s="139">
        <f t="shared" si="6"/>
        <v>0</v>
      </c>
    </row>
    <row r="29" spans="1:7">
      <c r="A29" s="137">
        <f t="shared" si="3"/>
        <v>2006</v>
      </c>
      <c r="B29" s="164">
        <f>'4C2_CH4_OpenBurning'!D17</f>
        <v>0</v>
      </c>
      <c r="C29" s="138">
        <f t="shared" si="4"/>
        <v>0</v>
      </c>
      <c r="D29" s="164">
        <f>'4C2_N2O_OpenBurning'!D18</f>
        <v>0</v>
      </c>
      <c r="E29" s="138">
        <f t="shared" si="5"/>
        <v>0</v>
      </c>
      <c r="F29" s="142">
        <f>'4C2_CO2_OpenBurning'!M19</f>
        <v>0</v>
      </c>
      <c r="G29" s="139">
        <f t="shared" si="6"/>
        <v>0</v>
      </c>
    </row>
    <row r="30" spans="1:7">
      <c r="A30" s="137">
        <f t="shared" si="3"/>
        <v>2007</v>
      </c>
      <c r="B30" s="164">
        <f>'4C2_CH4_OpenBurning'!D18</f>
        <v>0</v>
      </c>
      <c r="C30" s="138">
        <f t="shared" si="4"/>
        <v>0</v>
      </c>
      <c r="D30" s="164">
        <f>'4C2_N2O_OpenBurning'!D19</f>
        <v>0</v>
      </c>
      <c r="E30" s="138">
        <f t="shared" si="5"/>
        <v>0</v>
      </c>
      <c r="F30" s="142">
        <f>'4C2_CO2_OpenBurning'!M20</f>
        <v>0</v>
      </c>
      <c r="G30" s="139">
        <f t="shared" si="6"/>
        <v>0</v>
      </c>
    </row>
    <row r="31" spans="1:7">
      <c r="A31" s="137">
        <f t="shared" si="3"/>
        <v>2008</v>
      </c>
      <c r="B31" s="164">
        <f>'4C2_CH4_OpenBurning'!D19</f>
        <v>0</v>
      </c>
      <c r="C31" s="138">
        <f t="shared" si="4"/>
        <v>0</v>
      </c>
      <c r="D31" s="164">
        <f>'4C2_N2O_OpenBurning'!D20</f>
        <v>0</v>
      </c>
      <c r="E31" s="138">
        <f t="shared" si="5"/>
        <v>0</v>
      </c>
      <c r="F31" s="142">
        <f>'4C2_CO2_OpenBurning'!M21</f>
        <v>0</v>
      </c>
      <c r="G31" s="139">
        <f t="shared" si="6"/>
        <v>0</v>
      </c>
    </row>
    <row r="32" spans="1:7">
      <c r="A32" s="137">
        <f t="shared" si="3"/>
        <v>2009</v>
      </c>
      <c r="B32" s="164">
        <f>'4C2_CH4_OpenBurning'!D20</f>
        <v>0</v>
      </c>
      <c r="C32" s="138">
        <f t="shared" si="4"/>
        <v>0</v>
      </c>
      <c r="D32" s="164">
        <f>'4C2_N2O_OpenBurning'!D21</f>
        <v>0</v>
      </c>
      <c r="E32" s="138">
        <f t="shared" si="5"/>
        <v>0</v>
      </c>
      <c r="F32" s="142">
        <f>'4C2_CO2_OpenBurning'!M22</f>
        <v>0</v>
      </c>
      <c r="G32" s="139">
        <f t="shared" si="6"/>
        <v>0</v>
      </c>
    </row>
    <row r="33" spans="1:7">
      <c r="A33" s="137">
        <f t="shared" si="3"/>
        <v>2010</v>
      </c>
      <c r="B33" s="164">
        <f>'4C2_CH4_OpenBurning'!D21</f>
        <v>0</v>
      </c>
      <c r="C33" s="138">
        <f t="shared" si="4"/>
        <v>0</v>
      </c>
      <c r="D33" s="164">
        <f>'4C2_N2O_OpenBurning'!D22</f>
        <v>0</v>
      </c>
      <c r="E33" s="138">
        <f t="shared" si="5"/>
        <v>0</v>
      </c>
      <c r="F33" s="142">
        <f>'4C2_CO2_OpenBurning'!M23</f>
        <v>0</v>
      </c>
      <c r="G33" s="139">
        <f t="shared" si="6"/>
        <v>0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3" t="s">
        <v>259</v>
      </c>
      <c r="B39" s="255" t="s">
        <v>260</v>
      </c>
      <c r="C39" s="256"/>
      <c r="D39" s="147" t="s">
        <v>261</v>
      </c>
      <c r="E39" s="148"/>
      <c r="F39" s="149" t="s">
        <v>239</v>
      </c>
    </row>
    <row r="40" spans="1:7" ht="63.75" thickBot="1">
      <c r="A40" s="254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4"/>
      <c r="B41" s="257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4"/>
      <c r="B42" s="258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</v>
      </c>
      <c r="C43" s="138">
        <f>B43*21</f>
        <v>0</v>
      </c>
      <c r="D43" s="161">
        <f>'4D1_Indirect_N2O'!G11</f>
        <v>0</v>
      </c>
      <c r="E43" s="138">
        <f>D43*310</f>
        <v>0</v>
      </c>
      <c r="F43" s="162">
        <f>C43+E43</f>
        <v>0</v>
      </c>
    </row>
    <row r="44" spans="1:7">
      <c r="A44" s="137">
        <f t="shared" ref="A44:A53" si="7">A24</f>
        <v>2001</v>
      </c>
      <c r="B44" s="167">
        <f>'4D1_CH4_Domestic_Wastewater'!N13</f>
        <v>0</v>
      </c>
      <c r="C44" s="138">
        <f t="shared" ref="C44:C63" si="8">B44*21</f>
        <v>0</v>
      </c>
      <c r="D44" s="161">
        <f>'4D1_Indirect_N2O'!G12</f>
        <v>0</v>
      </c>
      <c r="E44" s="138">
        <f t="shared" ref="E44:E63" si="9">D44*310</f>
        <v>0</v>
      </c>
      <c r="F44" s="162">
        <f t="shared" ref="F44:F63" si="10">C44+E44</f>
        <v>0</v>
      </c>
    </row>
    <row r="45" spans="1:7">
      <c r="A45" s="137">
        <f t="shared" si="7"/>
        <v>2002</v>
      </c>
      <c r="B45" s="167">
        <f>'4D1_CH4_Domestic_Wastewater'!N14</f>
        <v>0</v>
      </c>
      <c r="C45" s="138">
        <f t="shared" si="8"/>
        <v>0</v>
      </c>
      <c r="D45" s="161">
        <f>'4D1_Indirect_N2O'!G13</f>
        <v>0</v>
      </c>
      <c r="E45" s="138">
        <f t="shared" si="9"/>
        <v>0</v>
      </c>
      <c r="F45" s="162">
        <f t="shared" si="10"/>
        <v>0</v>
      </c>
    </row>
    <row r="46" spans="1:7">
      <c r="A46" s="137">
        <f t="shared" si="7"/>
        <v>2003</v>
      </c>
      <c r="B46" s="167">
        <f>'4D1_CH4_Domestic_Wastewater'!N15</f>
        <v>0</v>
      </c>
      <c r="C46" s="138">
        <f t="shared" si="8"/>
        <v>0</v>
      </c>
      <c r="D46" s="161">
        <f>'4D1_Indirect_N2O'!G14</f>
        <v>0</v>
      </c>
      <c r="E46" s="138">
        <f t="shared" si="9"/>
        <v>0</v>
      </c>
      <c r="F46" s="162">
        <f t="shared" si="10"/>
        <v>0</v>
      </c>
    </row>
    <row r="47" spans="1:7">
      <c r="A47" s="137">
        <f t="shared" si="7"/>
        <v>2004</v>
      </c>
      <c r="B47" s="167">
        <f>'4D1_CH4_Domestic_Wastewater'!N16</f>
        <v>0</v>
      </c>
      <c r="C47" s="138">
        <f t="shared" si="8"/>
        <v>0</v>
      </c>
      <c r="D47" s="161">
        <f>'4D1_Indirect_N2O'!G15</f>
        <v>0</v>
      </c>
      <c r="E47" s="138">
        <f t="shared" si="9"/>
        <v>0</v>
      </c>
      <c r="F47" s="162">
        <f t="shared" si="10"/>
        <v>0</v>
      </c>
    </row>
    <row r="48" spans="1:7">
      <c r="A48" s="137">
        <f t="shared" si="7"/>
        <v>2005</v>
      </c>
      <c r="B48" s="167">
        <f>'4D1_CH4_Domestic_Wastewater'!N17</f>
        <v>0</v>
      </c>
      <c r="C48" s="138">
        <f t="shared" si="8"/>
        <v>0</v>
      </c>
      <c r="D48" s="161">
        <f>'4D1_Indirect_N2O'!G16</f>
        <v>0</v>
      </c>
      <c r="E48" s="138">
        <f t="shared" si="9"/>
        <v>0</v>
      </c>
      <c r="F48" s="162">
        <f t="shared" si="10"/>
        <v>0</v>
      </c>
    </row>
    <row r="49" spans="1:6">
      <c r="A49" s="137">
        <f t="shared" si="7"/>
        <v>2006</v>
      </c>
      <c r="B49" s="167">
        <f>'4D1_CH4_Domestic_Wastewater'!N18</f>
        <v>0</v>
      </c>
      <c r="C49" s="138">
        <f t="shared" si="8"/>
        <v>0</v>
      </c>
      <c r="D49" s="161">
        <f>'4D1_Indirect_N2O'!G17</f>
        <v>0</v>
      </c>
      <c r="E49" s="138">
        <f t="shared" si="9"/>
        <v>0</v>
      </c>
      <c r="F49" s="162">
        <f t="shared" si="10"/>
        <v>0</v>
      </c>
    </row>
    <row r="50" spans="1:6">
      <c r="A50" s="137">
        <f t="shared" si="7"/>
        <v>2007</v>
      </c>
      <c r="B50" s="167">
        <f>'4D1_CH4_Domestic_Wastewater'!N19</f>
        <v>0</v>
      </c>
      <c r="C50" s="138">
        <f t="shared" si="8"/>
        <v>0</v>
      </c>
      <c r="D50" s="161">
        <f>'4D1_Indirect_N2O'!G18</f>
        <v>0</v>
      </c>
      <c r="E50" s="138">
        <f t="shared" si="9"/>
        <v>0</v>
      </c>
      <c r="F50" s="162">
        <f t="shared" si="10"/>
        <v>0</v>
      </c>
    </row>
    <row r="51" spans="1:6">
      <c r="A51" s="137">
        <f t="shared" si="7"/>
        <v>2008</v>
      </c>
      <c r="B51" s="167">
        <f>'4D1_CH4_Domestic_Wastewater'!N20</f>
        <v>0</v>
      </c>
      <c r="C51" s="138">
        <f t="shared" si="8"/>
        <v>0</v>
      </c>
      <c r="D51" s="161">
        <f>'4D1_Indirect_N2O'!G19</f>
        <v>0</v>
      </c>
      <c r="E51" s="138">
        <f t="shared" si="9"/>
        <v>0</v>
      </c>
      <c r="F51" s="162">
        <f t="shared" si="10"/>
        <v>0</v>
      </c>
    </row>
    <row r="52" spans="1:6">
      <c r="A52" s="137">
        <f t="shared" si="7"/>
        <v>2009</v>
      </c>
      <c r="B52" s="167">
        <f>'4D1_CH4_Domestic_Wastewater'!N21</f>
        <v>0</v>
      </c>
      <c r="C52" s="138">
        <f t="shared" si="8"/>
        <v>0</v>
      </c>
      <c r="D52" s="161">
        <f>'4D1_Indirect_N2O'!G20</f>
        <v>0</v>
      </c>
      <c r="E52" s="138">
        <f t="shared" si="9"/>
        <v>0</v>
      </c>
      <c r="F52" s="162">
        <f t="shared" si="10"/>
        <v>0</v>
      </c>
    </row>
    <row r="53" spans="1:6">
      <c r="A53" s="137">
        <f t="shared" si="7"/>
        <v>2010</v>
      </c>
      <c r="B53" s="167">
        <f>'4D1_CH4_Domestic_Wastewater'!N22</f>
        <v>0</v>
      </c>
      <c r="C53" s="138">
        <f t="shared" si="8"/>
        <v>0</v>
      </c>
      <c r="D53" s="161">
        <f>'4D1_Indirect_N2O'!G21</f>
        <v>0</v>
      </c>
      <c r="E53" s="138">
        <f t="shared" si="9"/>
        <v>0</v>
      </c>
      <c r="F53" s="162">
        <f t="shared" si="10"/>
        <v>0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10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1"/>
      <c r="B1" s="181"/>
      <c r="C1" s="181"/>
      <c r="D1" s="181"/>
      <c r="E1" s="181"/>
      <c r="F1" s="181"/>
      <c r="G1" s="181"/>
    </row>
    <row r="2" spans="1:7">
      <c r="A2" s="182" t="s">
        <v>0</v>
      </c>
      <c r="B2" s="182"/>
      <c r="C2" s="183" t="s">
        <v>1</v>
      </c>
      <c r="D2" s="183"/>
      <c r="E2" s="183"/>
      <c r="F2" s="183"/>
      <c r="G2" s="183"/>
    </row>
    <row r="3" spans="1:7">
      <c r="A3" s="182" t="s">
        <v>2</v>
      </c>
      <c r="B3" s="182"/>
      <c r="C3" s="183" t="s">
        <v>3</v>
      </c>
      <c r="D3" s="183"/>
      <c r="E3" s="183"/>
      <c r="F3" s="183"/>
      <c r="G3" s="183"/>
    </row>
    <row r="4" spans="1:7">
      <c r="A4" s="182" t="s">
        <v>4</v>
      </c>
      <c r="B4" s="182"/>
      <c r="C4" s="183" t="s">
        <v>5</v>
      </c>
      <c r="D4" s="183"/>
      <c r="E4" s="183"/>
      <c r="F4" s="183"/>
      <c r="G4" s="183"/>
    </row>
    <row r="5" spans="1:7" ht="14.25" customHeight="1">
      <c r="A5" s="182" t="s">
        <v>6</v>
      </c>
      <c r="B5" s="182"/>
      <c r="C5" s="183" t="s">
        <v>7</v>
      </c>
      <c r="D5" s="183"/>
      <c r="E5" s="183"/>
      <c r="F5" s="183"/>
      <c r="G5" s="183"/>
    </row>
    <row r="6" spans="1:7">
      <c r="A6" s="56"/>
      <c r="B6" s="57"/>
      <c r="C6" s="58" t="s">
        <v>8</v>
      </c>
      <c r="D6" s="199" t="s">
        <v>9</v>
      </c>
      <c r="E6" s="200"/>
      <c r="F6" s="201" t="s">
        <v>10</v>
      </c>
      <c r="G6" s="200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7" t="s">
        <v>16</v>
      </c>
      <c r="B8" s="193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88"/>
      <c r="B9" s="194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89"/>
      <c r="B10" s="195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6" t="s">
        <v>27</v>
      </c>
      <c r="B12" s="10">
        <v>2000</v>
      </c>
      <c r="C12" s="168">
        <f>'[1]Fraksi pengelolaan sampah BaU'!D30</f>
        <v>0</v>
      </c>
      <c r="D12" s="64">
        <v>4</v>
      </c>
      <c r="E12" s="65">
        <f>C12*D12/1000</f>
        <v>0</v>
      </c>
      <c r="F12" s="66">
        <v>0</v>
      </c>
      <c r="G12" s="65">
        <f>E12-F12</f>
        <v>0</v>
      </c>
    </row>
    <row r="13" spans="1:7">
      <c r="A13" s="197"/>
      <c r="B13" s="10">
        <v>2001</v>
      </c>
      <c r="C13" s="168">
        <f>'[1]Fraksi pengelolaan sampah BaU'!D31</f>
        <v>0</v>
      </c>
      <c r="D13" s="64">
        <v>4</v>
      </c>
      <c r="E13" s="65">
        <f t="shared" ref="E13:E32" si="0">C13*D13/1000</f>
        <v>0</v>
      </c>
      <c r="F13" s="66">
        <v>0</v>
      </c>
      <c r="G13" s="65">
        <f t="shared" ref="G13:G32" si="1">E13-F13</f>
        <v>0</v>
      </c>
    </row>
    <row r="14" spans="1:7">
      <c r="A14" s="197"/>
      <c r="B14" s="10">
        <v>2002</v>
      </c>
      <c r="C14" s="168">
        <f>'[1]Fraksi pengelolaan sampah BaU'!D32</f>
        <v>0</v>
      </c>
      <c r="D14" s="64">
        <v>4</v>
      </c>
      <c r="E14" s="65">
        <f t="shared" si="0"/>
        <v>0</v>
      </c>
      <c r="F14" s="66">
        <v>0</v>
      </c>
      <c r="G14" s="65">
        <f t="shared" si="1"/>
        <v>0</v>
      </c>
    </row>
    <row r="15" spans="1:7">
      <c r="A15" s="197"/>
      <c r="B15" s="10">
        <v>2003</v>
      </c>
      <c r="C15" s="168">
        <f>'[1]Fraksi pengelolaan sampah BaU'!D33</f>
        <v>0</v>
      </c>
      <c r="D15" s="64">
        <v>4</v>
      </c>
      <c r="E15" s="65">
        <f t="shared" si="0"/>
        <v>0</v>
      </c>
      <c r="F15" s="66">
        <v>0</v>
      </c>
      <c r="G15" s="65">
        <f t="shared" si="1"/>
        <v>0</v>
      </c>
    </row>
    <row r="16" spans="1:7">
      <c r="A16" s="197"/>
      <c r="B16" s="10">
        <v>2004</v>
      </c>
      <c r="C16" s="168">
        <f>'[1]Fraksi pengelolaan sampah BaU'!D34</f>
        <v>0</v>
      </c>
      <c r="D16" s="64">
        <v>4</v>
      </c>
      <c r="E16" s="65">
        <f t="shared" si="0"/>
        <v>0</v>
      </c>
      <c r="F16" s="66">
        <v>0</v>
      </c>
      <c r="G16" s="65">
        <f t="shared" si="1"/>
        <v>0</v>
      </c>
    </row>
    <row r="17" spans="1:7">
      <c r="A17" s="197"/>
      <c r="B17" s="10">
        <v>2005</v>
      </c>
      <c r="C17" s="168">
        <f>'[1]Fraksi pengelolaan sampah BaU'!D35</f>
        <v>0</v>
      </c>
      <c r="D17" s="64">
        <v>4</v>
      </c>
      <c r="E17" s="65">
        <f t="shared" si="0"/>
        <v>0</v>
      </c>
      <c r="F17" s="66">
        <v>0</v>
      </c>
      <c r="G17" s="65">
        <f t="shared" si="1"/>
        <v>0</v>
      </c>
    </row>
    <row r="18" spans="1:7">
      <c r="A18" s="197"/>
      <c r="B18" s="10">
        <v>2006</v>
      </c>
      <c r="C18" s="168">
        <f>'[1]Fraksi pengelolaan sampah BaU'!D36</f>
        <v>0</v>
      </c>
      <c r="D18" s="64">
        <v>4</v>
      </c>
      <c r="E18" s="65">
        <f t="shared" si="0"/>
        <v>0</v>
      </c>
      <c r="F18" s="66">
        <v>0</v>
      </c>
      <c r="G18" s="65">
        <f t="shared" si="1"/>
        <v>0</v>
      </c>
    </row>
    <row r="19" spans="1:7">
      <c r="A19" s="197"/>
      <c r="B19" s="10">
        <v>2007</v>
      </c>
      <c r="C19" s="168">
        <f>'[1]Fraksi pengelolaan sampah BaU'!D37</f>
        <v>0</v>
      </c>
      <c r="D19" s="64">
        <v>4</v>
      </c>
      <c r="E19" s="65">
        <f t="shared" si="0"/>
        <v>0</v>
      </c>
      <c r="F19" s="66">
        <v>0</v>
      </c>
      <c r="G19" s="65">
        <f t="shared" si="1"/>
        <v>0</v>
      </c>
    </row>
    <row r="20" spans="1:7">
      <c r="A20" s="197"/>
      <c r="B20" s="10">
        <v>2008</v>
      </c>
      <c r="C20" s="168">
        <f>'[1]Fraksi pengelolaan sampah BaU'!D38</f>
        <v>0</v>
      </c>
      <c r="D20" s="64">
        <v>4</v>
      </c>
      <c r="E20" s="65">
        <f t="shared" si="0"/>
        <v>0</v>
      </c>
      <c r="F20" s="66">
        <v>0</v>
      </c>
      <c r="G20" s="65">
        <f t="shared" si="1"/>
        <v>0</v>
      </c>
    </row>
    <row r="21" spans="1:7">
      <c r="A21" s="197"/>
      <c r="B21" s="10">
        <v>2009</v>
      </c>
      <c r="C21" s="168">
        <f>'[1]Fraksi pengelolaan sampah BaU'!D39</f>
        <v>0</v>
      </c>
      <c r="D21" s="64">
        <v>4</v>
      </c>
      <c r="E21" s="65">
        <f t="shared" si="0"/>
        <v>0</v>
      </c>
      <c r="F21" s="66">
        <v>0</v>
      </c>
      <c r="G21" s="65">
        <f t="shared" si="1"/>
        <v>0</v>
      </c>
    </row>
    <row r="22" spans="1:7">
      <c r="A22" s="197"/>
      <c r="B22" s="10">
        <v>2010</v>
      </c>
      <c r="C22" s="168">
        <f>'[1]Fraksi pengelolaan sampah BaU'!D40</f>
        <v>0</v>
      </c>
      <c r="D22" s="64">
        <v>4</v>
      </c>
      <c r="E22" s="65">
        <f t="shared" si="0"/>
        <v>0</v>
      </c>
      <c r="F22" s="66">
        <v>0</v>
      </c>
      <c r="G22" s="65">
        <f t="shared" si="1"/>
        <v>0</v>
      </c>
    </row>
    <row r="23" spans="1:7">
      <c r="A23" s="197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7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7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7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7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7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7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7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7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198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4"/>
      <c r="B37" s="185"/>
      <c r="C37" s="185"/>
      <c r="D37" s="185"/>
      <c r="E37" s="185"/>
      <c r="F37" s="186"/>
      <c r="G37" s="68"/>
    </row>
    <row r="38" spans="1:7">
      <c r="A38" s="202" t="s">
        <v>49</v>
      </c>
      <c r="B38" s="203"/>
      <c r="C38" s="203"/>
      <c r="D38" s="203"/>
      <c r="E38" s="203"/>
      <c r="F38" s="203"/>
      <c r="G38" s="204"/>
    </row>
    <row r="39" spans="1:7" ht="13.5" customHeight="1">
      <c r="A39" s="205" t="s">
        <v>50</v>
      </c>
      <c r="B39" s="206"/>
      <c r="C39" s="206"/>
      <c r="D39" s="206"/>
      <c r="E39" s="206"/>
      <c r="F39" s="206"/>
      <c r="G39" s="207"/>
    </row>
    <row r="40" spans="1:7" ht="13.5" customHeight="1">
      <c r="A40" s="190" t="s">
        <v>51</v>
      </c>
      <c r="B40" s="191"/>
      <c r="C40" s="191"/>
      <c r="D40" s="191"/>
      <c r="E40" s="191"/>
      <c r="F40" s="191"/>
      <c r="G40" s="192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10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2" t="s">
        <v>0</v>
      </c>
      <c r="B2" s="182"/>
      <c r="C2" s="183" t="s">
        <v>1</v>
      </c>
      <c r="D2" s="183"/>
      <c r="E2" s="183"/>
    </row>
    <row r="3" spans="1:5" ht="13.5" customHeight="1">
      <c r="A3" s="182" t="s">
        <v>2</v>
      </c>
      <c r="B3" s="182"/>
      <c r="C3" s="183" t="s">
        <v>3</v>
      </c>
      <c r="D3" s="183"/>
      <c r="E3" s="183"/>
    </row>
    <row r="4" spans="1:5">
      <c r="A4" s="182" t="s">
        <v>4</v>
      </c>
      <c r="B4" s="182"/>
      <c r="C4" s="183" t="s">
        <v>5</v>
      </c>
      <c r="D4" s="183"/>
      <c r="E4" s="183"/>
    </row>
    <row r="5" spans="1:5" ht="15.75" customHeight="1">
      <c r="A5" s="182" t="s">
        <v>6</v>
      </c>
      <c r="B5" s="182"/>
      <c r="C5" s="183" t="s">
        <v>29</v>
      </c>
      <c r="D5" s="183"/>
      <c r="E5" s="183"/>
    </row>
    <row r="6" spans="1:5">
      <c r="A6" s="69"/>
      <c r="B6" s="70"/>
      <c r="C6" s="70" t="s">
        <v>8</v>
      </c>
      <c r="D6" s="208" t="s">
        <v>9</v>
      </c>
      <c r="E6" s="208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3" t="s">
        <v>16</v>
      </c>
      <c r="B8" s="193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3"/>
      <c r="B9" s="193"/>
      <c r="C9" s="1" t="s">
        <v>22</v>
      </c>
      <c r="D9" s="1" t="s">
        <v>32</v>
      </c>
      <c r="E9" s="1" t="s">
        <v>33</v>
      </c>
    </row>
    <row r="10" spans="1:5" ht="15" thickBot="1">
      <c r="A10" s="209"/>
      <c r="B10" s="209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0" t="s">
        <v>27</v>
      </c>
      <c r="B12" s="75">
        <f>'4B_CH4 emissions'!B12</f>
        <v>2000</v>
      </c>
      <c r="C12" s="65">
        <f>'4B_CH4 emissions'!C12</f>
        <v>0</v>
      </c>
      <c r="D12" s="65">
        <v>0.3</v>
      </c>
      <c r="E12" s="65">
        <f>C12*D12/1000</f>
        <v>0</v>
      </c>
    </row>
    <row r="13" spans="1:5">
      <c r="A13" s="211"/>
      <c r="B13" s="75">
        <f>'4B_CH4 emissions'!B13</f>
        <v>2001</v>
      </c>
      <c r="C13" s="65">
        <f>'4B_CH4 emissions'!C13</f>
        <v>0</v>
      </c>
      <c r="D13" s="65">
        <v>0.3</v>
      </c>
      <c r="E13" s="65">
        <f t="shared" ref="E13:E32" si="0">C13*D13/1000</f>
        <v>0</v>
      </c>
    </row>
    <row r="14" spans="1:5">
      <c r="A14" s="211"/>
      <c r="B14" s="75">
        <f>'4B_CH4 emissions'!B14</f>
        <v>2002</v>
      </c>
      <c r="C14" s="65">
        <f>'4B_CH4 emissions'!C14</f>
        <v>0</v>
      </c>
      <c r="D14" s="65">
        <v>0.3</v>
      </c>
      <c r="E14" s="65">
        <f t="shared" si="0"/>
        <v>0</v>
      </c>
    </row>
    <row r="15" spans="1:5">
      <c r="A15" s="211"/>
      <c r="B15" s="75">
        <f>'4B_CH4 emissions'!B15</f>
        <v>2003</v>
      </c>
      <c r="C15" s="65">
        <f>'4B_CH4 emissions'!C15</f>
        <v>0</v>
      </c>
      <c r="D15" s="65">
        <v>0.3</v>
      </c>
      <c r="E15" s="65">
        <f t="shared" si="0"/>
        <v>0</v>
      </c>
    </row>
    <row r="16" spans="1:5">
      <c r="A16" s="211"/>
      <c r="B16" s="75">
        <f>'4B_CH4 emissions'!B16</f>
        <v>2004</v>
      </c>
      <c r="C16" s="65">
        <f>'4B_CH4 emissions'!C16</f>
        <v>0</v>
      </c>
      <c r="D16" s="65">
        <v>0.3</v>
      </c>
      <c r="E16" s="65">
        <f t="shared" si="0"/>
        <v>0</v>
      </c>
    </row>
    <row r="17" spans="1:5">
      <c r="A17" s="211"/>
      <c r="B17" s="75">
        <f>'4B_CH4 emissions'!B17</f>
        <v>2005</v>
      </c>
      <c r="C17" s="65">
        <f>'4B_CH4 emissions'!C17</f>
        <v>0</v>
      </c>
      <c r="D17" s="65">
        <v>0.3</v>
      </c>
      <c r="E17" s="65">
        <f t="shared" si="0"/>
        <v>0</v>
      </c>
    </row>
    <row r="18" spans="1:5">
      <c r="A18" s="211"/>
      <c r="B18" s="75">
        <f>'4B_CH4 emissions'!B18</f>
        <v>2006</v>
      </c>
      <c r="C18" s="65">
        <f>'4B_CH4 emissions'!C18</f>
        <v>0</v>
      </c>
      <c r="D18" s="65">
        <v>0.3</v>
      </c>
      <c r="E18" s="65">
        <f t="shared" si="0"/>
        <v>0</v>
      </c>
    </row>
    <row r="19" spans="1:5">
      <c r="A19" s="211"/>
      <c r="B19" s="75">
        <f>'4B_CH4 emissions'!B19</f>
        <v>2007</v>
      </c>
      <c r="C19" s="65">
        <f>'4B_CH4 emissions'!C19</f>
        <v>0</v>
      </c>
      <c r="D19" s="65">
        <v>0.3</v>
      </c>
      <c r="E19" s="65">
        <f t="shared" si="0"/>
        <v>0</v>
      </c>
    </row>
    <row r="20" spans="1:5">
      <c r="A20" s="211"/>
      <c r="B20" s="75">
        <f>'4B_CH4 emissions'!B20</f>
        <v>2008</v>
      </c>
      <c r="C20" s="65">
        <f>'4B_CH4 emissions'!C20</f>
        <v>0</v>
      </c>
      <c r="D20" s="65">
        <v>0.3</v>
      </c>
      <c r="E20" s="65">
        <f t="shared" si="0"/>
        <v>0</v>
      </c>
    </row>
    <row r="21" spans="1:5">
      <c r="A21" s="211"/>
      <c r="B21" s="75">
        <f>'4B_CH4 emissions'!B21</f>
        <v>2009</v>
      </c>
      <c r="C21" s="65">
        <f>'4B_CH4 emissions'!C21</f>
        <v>0</v>
      </c>
      <c r="D21" s="65">
        <v>0.3</v>
      </c>
      <c r="E21" s="65">
        <f t="shared" si="0"/>
        <v>0</v>
      </c>
    </row>
    <row r="22" spans="1:5">
      <c r="A22" s="211"/>
      <c r="B22" s="75">
        <f>'4B_CH4 emissions'!B22</f>
        <v>2010</v>
      </c>
      <c r="C22" s="65">
        <f>'4B_CH4 emissions'!C22</f>
        <v>0</v>
      </c>
      <c r="D22" s="65">
        <v>0.3</v>
      </c>
      <c r="E22" s="65">
        <f t="shared" si="0"/>
        <v>0</v>
      </c>
    </row>
    <row r="23" spans="1:5">
      <c r="A23" s="211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1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1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1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1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1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1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1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1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2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4"/>
      <c r="B38" s="185"/>
      <c r="C38" s="185"/>
      <c r="D38" s="186"/>
      <c r="E38" s="74"/>
    </row>
    <row r="39" spans="1:5" ht="24" customHeight="1">
      <c r="A39" s="202" t="s">
        <v>52</v>
      </c>
      <c r="B39" s="203"/>
      <c r="C39" s="203"/>
      <c r="D39" s="203"/>
      <c r="E39" s="204"/>
    </row>
    <row r="40" spans="1:5" ht="12.75" customHeight="1">
      <c r="A40" s="205" t="s">
        <v>50</v>
      </c>
      <c r="B40" s="206"/>
      <c r="C40" s="206"/>
      <c r="D40" s="206"/>
      <c r="E40" s="207"/>
    </row>
    <row r="41" spans="1:5" ht="13.5" customHeight="1">
      <c r="A41" s="190" t="s">
        <v>51</v>
      </c>
      <c r="B41" s="191"/>
      <c r="C41" s="191"/>
      <c r="D41" s="191"/>
      <c r="E41" s="192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B12" sqref="B12:B2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3" t="s">
        <v>1</v>
      </c>
      <c r="C2" s="183"/>
      <c r="D2" s="183"/>
      <c r="E2" s="183"/>
      <c r="F2" s="183"/>
      <c r="G2" s="183"/>
    </row>
    <row r="3" spans="1:7">
      <c r="A3" s="76" t="s">
        <v>2</v>
      </c>
      <c r="B3" s="183" t="s">
        <v>34</v>
      </c>
      <c r="C3" s="183"/>
      <c r="D3" s="183"/>
      <c r="E3" s="183"/>
      <c r="F3" s="183"/>
      <c r="G3" s="183"/>
    </row>
    <row r="4" spans="1:7" ht="13.5" customHeight="1">
      <c r="A4" s="76" t="s">
        <v>4</v>
      </c>
      <c r="B4" s="183" t="s">
        <v>35</v>
      </c>
      <c r="C4" s="183"/>
      <c r="D4" s="183"/>
      <c r="E4" s="183"/>
      <c r="F4" s="183"/>
      <c r="G4" s="183"/>
    </row>
    <row r="5" spans="1:7">
      <c r="A5" s="76" t="s">
        <v>6</v>
      </c>
      <c r="B5" s="183" t="s">
        <v>56</v>
      </c>
      <c r="C5" s="183"/>
      <c r="D5" s="183"/>
      <c r="E5" s="183"/>
      <c r="F5" s="183"/>
      <c r="G5" s="183"/>
    </row>
    <row r="6" spans="1:7">
      <c r="A6" s="215" t="s">
        <v>8</v>
      </c>
      <c r="B6" s="215"/>
      <c r="C6" s="215"/>
      <c r="D6" s="215"/>
      <c r="E6" s="215"/>
      <c r="F6" s="215"/>
      <c r="G6" s="215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79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6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6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7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f>'[1]timbulan sampah'!B5</f>
        <v>0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0</v>
      </c>
    </row>
    <row r="13" spans="1:7">
      <c r="A13" s="53">
        <f>'4B_N2O emission'!B13</f>
        <v>2001</v>
      </c>
      <c r="B13" s="171">
        <f>'[1]timbulan sampah'!B6</f>
        <v>0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0</v>
      </c>
    </row>
    <row r="14" spans="1:7">
      <c r="A14" s="53">
        <f>'4B_N2O emission'!B14</f>
        <v>2002</v>
      </c>
      <c r="B14" s="171">
        <f>'[1]timbulan sampah'!B7</f>
        <v>0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0</v>
      </c>
    </row>
    <row r="15" spans="1:7">
      <c r="A15" s="53">
        <f>'4B_N2O emission'!B15</f>
        <v>2003</v>
      </c>
      <c r="B15" s="171">
        <f>'[1]timbulan sampah'!B8</f>
        <v>0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0</v>
      </c>
    </row>
    <row r="16" spans="1:7">
      <c r="A16" s="53">
        <f>'4B_N2O emission'!B16</f>
        <v>2004</v>
      </c>
      <c r="B16" s="171">
        <f>'[1]timbulan sampah'!B9</f>
        <v>0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0</v>
      </c>
    </row>
    <row r="17" spans="1:7">
      <c r="A17" s="53">
        <f>'4B_N2O emission'!B17</f>
        <v>2005</v>
      </c>
      <c r="B17" s="171">
        <f>'[1]timbulan sampah'!B10</f>
        <v>0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0</v>
      </c>
    </row>
    <row r="18" spans="1:7">
      <c r="A18" s="53">
        <f>'4B_N2O emission'!B18</f>
        <v>2006</v>
      </c>
      <c r="B18" s="171">
        <f>'[1]timbulan sampah'!B11</f>
        <v>0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0</v>
      </c>
    </row>
    <row r="19" spans="1:7">
      <c r="A19" s="53">
        <f>'4B_N2O emission'!B19</f>
        <v>2007</v>
      </c>
      <c r="B19" s="171">
        <f>'[1]timbulan sampah'!B12</f>
        <v>0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0</v>
      </c>
    </row>
    <row r="20" spans="1:7">
      <c r="A20" s="53">
        <f>'4B_N2O emission'!B20</f>
        <v>2008</v>
      </c>
      <c r="B20" s="171">
        <f>'[1]timbulan sampah'!B13</f>
        <v>0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0</v>
      </c>
    </row>
    <row r="21" spans="1:7">
      <c r="A21" s="53">
        <f>'4B_N2O emission'!B21</f>
        <v>2009</v>
      </c>
      <c r="B21" s="171">
        <f>'[1]timbulan sampah'!B14</f>
        <v>0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0</v>
      </c>
    </row>
    <row r="22" spans="1:7">
      <c r="A22" s="53">
        <f>'4B_N2O emission'!B22</f>
        <v>2010</v>
      </c>
      <c r="B22" s="171">
        <f>'[1]timbulan sampah'!B15</f>
        <v>0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0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3" t="s">
        <v>199</v>
      </c>
      <c r="B33" s="214"/>
      <c r="C33" s="214"/>
      <c r="D33" s="214"/>
      <c r="E33" s="214"/>
      <c r="F33" s="214"/>
      <c r="G33" s="214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2" t="s">
        <v>0</v>
      </c>
      <c r="B2" s="182"/>
      <c r="C2" s="183" t="s">
        <v>1</v>
      </c>
      <c r="D2" s="183"/>
      <c r="E2" s="183"/>
      <c r="F2" s="183"/>
      <c r="G2" s="183"/>
      <c r="H2" s="183"/>
      <c r="I2" s="183"/>
    </row>
    <row r="3" spans="1:13">
      <c r="A3" s="182" t="s">
        <v>2</v>
      </c>
      <c r="B3" s="182"/>
      <c r="C3" s="183" t="s">
        <v>75</v>
      </c>
      <c r="D3" s="183"/>
      <c r="E3" s="183"/>
      <c r="F3" s="183"/>
      <c r="G3" s="183"/>
      <c r="H3" s="183"/>
      <c r="I3" s="183"/>
    </row>
    <row r="4" spans="1:13">
      <c r="A4" s="182" t="s">
        <v>4</v>
      </c>
      <c r="B4" s="182"/>
      <c r="C4" s="183" t="s">
        <v>76</v>
      </c>
      <c r="D4" s="183"/>
      <c r="E4" s="183"/>
      <c r="F4" s="183"/>
      <c r="G4" s="183"/>
      <c r="H4" s="183"/>
      <c r="I4" s="183"/>
    </row>
    <row r="5" spans="1:13" ht="14.25" customHeight="1">
      <c r="A5" s="182" t="s">
        <v>6</v>
      </c>
      <c r="B5" s="182"/>
      <c r="C5" s="183" t="s">
        <v>77</v>
      </c>
      <c r="D5" s="183"/>
      <c r="E5" s="183"/>
      <c r="F5" s="183"/>
      <c r="G5" s="183"/>
      <c r="H5" s="183"/>
      <c r="I5" s="183"/>
    </row>
    <row r="6" spans="1:13">
      <c r="A6" s="215" t="s">
        <v>8</v>
      </c>
      <c r="B6" s="215"/>
      <c r="C6" s="215"/>
      <c r="D6" s="215" t="s">
        <v>9</v>
      </c>
      <c r="E6" s="220"/>
      <c r="F6" s="220"/>
      <c r="G6" s="220"/>
      <c r="H6" s="220"/>
      <c r="I6" s="90"/>
    </row>
    <row r="7" spans="1:13">
      <c r="A7" s="226"/>
      <c r="B7" s="226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3" t="s">
        <v>84</v>
      </c>
      <c r="B8" s="193"/>
      <c r="C8" s="59" t="s">
        <v>85</v>
      </c>
      <c r="D8" s="226" t="s">
        <v>86</v>
      </c>
      <c r="E8" s="59" t="s">
        <v>87</v>
      </c>
      <c r="F8" s="59" t="s">
        <v>89</v>
      </c>
      <c r="G8" s="226" t="s">
        <v>91</v>
      </c>
      <c r="H8" s="226" t="s">
        <v>38</v>
      </c>
      <c r="I8" s="226" t="s">
        <v>92</v>
      </c>
      <c r="K8" s="227" t="s">
        <v>259</v>
      </c>
      <c r="L8" s="227" t="s">
        <v>283</v>
      </c>
      <c r="M8" s="227" t="s">
        <v>249</v>
      </c>
    </row>
    <row r="9" spans="1:13" ht="14.25" customHeight="1">
      <c r="A9" s="193"/>
      <c r="B9" s="193"/>
      <c r="C9" s="77" t="s">
        <v>37</v>
      </c>
      <c r="D9" s="216"/>
      <c r="E9" s="77" t="s">
        <v>88</v>
      </c>
      <c r="F9" s="77" t="s">
        <v>90</v>
      </c>
      <c r="G9" s="216"/>
      <c r="H9" s="216"/>
      <c r="I9" s="216"/>
      <c r="K9" s="227"/>
      <c r="L9" s="227"/>
      <c r="M9" s="227"/>
    </row>
    <row r="10" spans="1:13">
      <c r="A10" s="194"/>
      <c r="B10" s="194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7"/>
      <c r="L10" s="227"/>
      <c r="M10" s="227"/>
    </row>
    <row r="11" spans="1:13" ht="16.5" customHeight="1">
      <c r="A11" s="194"/>
      <c r="B11" s="194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7"/>
      <c r="L11" s="227"/>
      <c r="M11" s="227"/>
    </row>
    <row r="12" spans="1:13" ht="18" customHeight="1" thickBot="1">
      <c r="A12" s="228"/>
      <c r="B12" s="228"/>
      <c r="C12" s="5" t="s">
        <v>93</v>
      </c>
      <c r="D12" s="5"/>
      <c r="E12" s="5"/>
      <c r="F12" s="5"/>
      <c r="G12" s="5"/>
      <c r="H12" s="5"/>
      <c r="I12" s="5" t="s">
        <v>94</v>
      </c>
      <c r="K12" s="227"/>
      <c r="L12" s="227"/>
      <c r="M12" s="227"/>
    </row>
    <row r="13" spans="1:13" ht="14.25" customHeight="1" thickTop="1">
      <c r="A13" s="225" t="s">
        <v>95</v>
      </c>
      <c r="B13" s="53" t="s">
        <v>203</v>
      </c>
      <c r="C13" s="91">
        <f>'4A_DOC'!$B$39*$L$13</f>
        <v>0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0</v>
      </c>
      <c r="M13" s="98">
        <f>I23</f>
        <v>0</v>
      </c>
    </row>
    <row r="14" spans="1:13" ht="12.75" customHeight="1">
      <c r="A14" s="225"/>
      <c r="B14" s="53" t="s">
        <v>204</v>
      </c>
      <c r="C14" s="91">
        <f>'4A_DOC'!$B$40*$L$13</f>
        <v>0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0</v>
      </c>
      <c r="K14" s="94">
        <f>'4B_N2O emission'!B13</f>
        <v>2001</v>
      </c>
      <c r="L14" s="97">
        <f>'4C1_Amount_Waste_OpenBurned'!G13</f>
        <v>0</v>
      </c>
      <c r="M14" s="99">
        <f>I57</f>
        <v>0</v>
      </c>
    </row>
    <row r="15" spans="1:13">
      <c r="A15" s="225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0</v>
      </c>
      <c r="M15" s="99">
        <f>I87</f>
        <v>0</v>
      </c>
    </row>
    <row r="16" spans="1:13">
      <c r="A16" s="225"/>
      <c r="B16" s="53" t="s">
        <v>47</v>
      </c>
      <c r="C16" s="91">
        <f>'4A_DOC'!$B$42*$L$13</f>
        <v>0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0</v>
      </c>
      <c r="K16" s="94">
        <f>'4B_N2O emission'!B15</f>
        <v>2003</v>
      </c>
      <c r="L16" s="97">
        <f>'4C1_Amount_Waste_OpenBurned'!G15</f>
        <v>0</v>
      </c>
      <c r="M16" s="99">
        <f>I118</f>
        <v>0</v>
      </c>
    </row>
    <row r="17" spans="1:13" ht="13.5" customHeight="1">
      <c r="A17" s="225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0</v>
      </c>
      <c r="M17" s="99">
        <f>I149</f>
        <v>0</v>
      </c>
    </row>
    <row r="18" spans="1:13">
      <c r="A18" s="225"/>
      <c r="B18" s="53" t="s">
        <v>207</v>
      </c>
      <c r="C18" s="91">
        <f>'4A_DOC'!$B$44*$L$13</f>
        <v>0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0</v>
      </c>
      <c r="K18" s="94">
        <f>'4B_N2O emission'!B17</f>
        <v>2005</v>
      </c>
      <c r="L18" s="97">
        <f>'4C1_Amount_Waste_OpenBurned'!G17</f>
        <v>0</v>
      </c>
      <c r="M18" s="169">
        <f>I179</f>
        <v>0</v>
      </c>
    </row>
    <row r="19" spans="1:13">
      <c r="A19" s="225"/>
      <c r="B19" s="53" t="s">
        <v>208</v>
      </c>
      <c r="C19" s="91">
        <f>'4A_DOC'!$B$45*$L$13</f>
        <v>0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0</v>
      </c>
      <c r="M19" s="99">
        <f>I209</f>
        <v>0</v>
      </c>
    </row>
    <row r="20" spans="1:13">
      <c r="A20" s="225"/>
      <c r="B20" s="53" t="s">
        <v>209</v>
      </c>
      <c r="C20" s="91">
        <f>'4A_DOC'!$B$46*$L$13</f>
        <v>0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0</v>
      </c>
      <c r="M20" s="99">
        <f>I239</f>
        <v>0</v>
      </c>
    </row>
    <row r="21" spans="1:13">
      <c r="A21" s="225"/>
      <c r="B21" s="53" t="s">
        <v>210</v>
      </c>
      <c r="C21" s="91">
        <f>'4A_DOC'!$B$47*$L$13</f>
        <v>0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0</v>
      </c>
      <c r="M21" s="99">
        <f>I269</f>
        <v>0</v>
      </c>
    </row>
    <row r="22" spans="1:13">
      <c r="A22" s="225" t="s">
        <v>48</v>
      </c>
      <c r="B22" s="225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0</v>
      </c>
      <c r="M22" s="99">
        <f>I299</f>
        <v>0</v>
      </c>
    </row>
    <row r="23" spans="1:13">
      <c r="A23" s="184" t="s">
        <v>285</v>
      </c>
      <c r="B23" s="185"/>
      <c r="C23" s="185"/>
      <c r="D23" s="185"/>
      <c r="E23" s="185"/>
      <c r="F23" s="185"/>
      <c r="G23" s="185"/>
      <c r="H23" s="186"/>
      <c r="I23" s="95">
        <f>SUM(I13:I22)</f>
        <v>0</v>
      </c>
      <c r="K23" s="94">
        <f>'4B_N2O emission'!B22</f>
        <v>2010</v>
      </c>
      <c r="L23" s="97">
        <f>'4C1_Amount_Waste_OpenBurned'!G22</f>
        <v>0</v>
      </c>
      <c r="M23" s="99">
        <f>I329</f>
        <v>0</v>
      </c>
    </row>
    <row r="24" spans="1:13" ht="12.75" customHeight="1">
      <c r="A24" s="221" t="s">
        <v>53</v>
      </c>
      <c r="B24" s="222"/>
      <c r="C24" s="222"/>
      <c r="D24" s="222"/>
      <c r="E24" s="222"/>
      <c r="F24" s="222"/>
      <c r="G24" s="222"/>
      <c r="H24" s="222"/>
      <c r="I24" s="222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3" t="s">
        <v>54</v>
      </c>
      <c r="B25" s="224"/>
      <c r="C25" s="224"/>
      <c r="D25" s="224"/>
      <c r="E25" s="224"/>
      <c r="F25" s="224"/>
      <c r="G25" s="224"/>
      <c r="H25" s="224"/>
      <c r="I25" s="224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3" t="s">
        <v>55</v>
      </c>
      <c r="B26" s="224"/>
      <c r="C26" s="224"/>
      <c r="D26" s="224"/>
      <c r="E26" s="224"/>
      <c r="F26" s="224"/>
      <c r="G26" s="224"/>
      <c r="H26" s="224"/>
      <c r="I26" s="224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3" t="s">
        <v>96</v>
      </c>
      <c r="B27" s="224"/>
      <c r="C27" s="224"/>
      <c r="D27" s="224"/>
      <c r="E27" s="224"/>
      <c r="F27" s="224"/>
      <c r="G27" s="224"/>
      <c r="H27" s="224"/>
      <c r="I27" s="224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3" t="s">
        <v>97</v>
      </c>
      <c r="B28" s="224"/>
      <c r="C28" s="224"/>
      <c r="D28" s="224"/>
      <c r="E28" s="224"/>
      <c r="F28" s="224"/>
      <c r="G28" s="224"/>
      <c r="H28" s="224"/>
      <c r="I28" s="224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18" t="s">
        <v>200</v>
      </c>
      <c r="B29" s="219"/>
      <c r="C29" s="219"/>
      <c r="D29" s="219"/>
      <c r="E29" s="219"/>
      <c r="F29" s="219"/>
      <c r="G29" s="219"/>
      <c r="H29" s="219"/>
      <c r="I29" s="219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2" t="s">
        <v>0</v>
      </c>
      <c r="B36" s="182"/>
      <c r="C36" s="183" t="s">
        <v>1</v>
      </c>
      <c r="D36" s="183"/>
      <c r="E36" s="183"/>
      <c r="F36" s="183"/>
      <c r="G36" s="183"/>
      <c r="H36" s="183"/>
      <c r="I36" s="183"/>
    </row>
    <row r="37" spans="1:13">
      <c r="A37" s="182" t="s">
        <v>2</v>
      </c>
      <c r="B37" s="182"/>
      <c r="C37" s="183" t="s">
        <v>75</v>
      </c>
      <c r="D37" s="183"/>
      <c r="E37" s="183"/>
      <c r="F37" s="183"/>
      <c r="G37" s="183"/>
      <c r="H37" s="183"/>
      <c r="I37" s="183"/>
    </row>
    <row r="38" spans="1:13">
      <c r="A38" s="182" t="s">
        <v>4</v>
      </c>
      <c r="B38" s="182"/>
      <c r="C38" s="183" t="s">
        <v>76</v>
      </c>
      <c r="D38" s="183"/>
      <c r="E38" s="183"/>
      <c r="F38" s="183"/>
      <c r="G38" s="183"/>
      <c r="H38" s="183"/>
      <c r="I38" s="183"/>
    </row>
    <row r="39" spans="1:13">
      <c r="A39" s="182" t="s">
        <v>6</v>
      </c>
      <c r="B39" s="182"/>
      <c r="C39" s="183" t="s">
        <v>77</v>
      </c>
      <c r="D39" s="183"/>
      <c r="E39" s="183"/>
      <c r="F39" s="183"/>
      <c r="G39" s="183"/>
      <c r="H39" s="183"/>
      <c r="I39" s="183"/>
    </row>
    <row r="40" spans="1:13">
      <c r="A40" s="215" t="s">
        <v>8</v>
      </c>
      <c r="B40" s="215"/>
      <c r="C40" s="215"/>
      <c r="D40" s="215" t="s">
        <v>9</v>
      </c>
      <c r="E40" s="220"/>
      <c r="F40" s="220"/>
      <c r="G40" s="220"/>
      <c r="H40" s="220"/>
      <c r="I40" s="90"/>
    </row>
    <row r="41" spans="1:13">
      <c r="A41" s="226"/>
      <c r="B41" s="226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3" t="s">
        <v>84</v>
      </c>
      <c r="B42" s="193"/>
      <c r="C42" s="59" t="s">
        <v>85</v>
      </c>
      <c r="D42" s="226" t="s">
        <v>86</v>
      </c>
      <c r="E42" s="59" t="s">
        <v>87</v>
      </c>
      <c r="F42" s="59" t="s">
        <v>89</v>
      </c>
      <c r="G42" s="226" t="s">
        <v>91</v>
      </c>
      <c r="H42" s="226" t="s">
        <v>38</v>
      </c>
      <c r="I42" s="226" t="s">
        <v>92</v>
      </c>
    </row>
    <row r="43" spans="1:13" ht="14.25">
      <c r="A43" s="193"/>
      <c r="B43" s="193"/>
      <c r="C43" s="77" t="s">
        <v>37</v>
      </c>
      <c r="D43" s="216"/>
      <c r="E43" s="77" t="s">
        <v>88</v>
      </c>
      <c r="F43" s="77" t="s">
        <v>90</v>
      </c>
      <c r="G43" s="216"/>
      <c r="H43" s="216"/>
      <c r="I43" s="216"/>
    </row>
    <row r="44" spans="1:13">
      <c r="A44" s="194"/>
      <c r="B44" s="194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4"/>
      <c r="B45" s="194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28"/>
      <c r="B46" s="228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5" t="s">
        <v>95</v>
      </c>
      <c r="B47" s="53" t="s">
        <v>203</v>
      </c>
      <c r="C47" s="91">
        <f>'4A_DOC'!$B$39*$L$14</f>
        <v>0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5"/>
      <c r="B48" s="53" t="s">
        <v>204</v>
      </c>
      <c r="C48" s="91">
        <f>'4A_DOC'!$B$40*$L$14</f>
        <v>0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0</v>
      </c>
    </row>
    <row r="49" spans="1:9">
      <c r="A49" s="225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5"/>
      <c r="B50" s="53" t="s">
        <v>47</v>
      </c>
      <c r="C50" s="91">
        <f>'4A_DOC'!$B$42*$L$14</f>
        <v>0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0</v>
      </c>
    </row>
    <row r="51" spans="1:9">
      <c r="A51" s="225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5"/>
      <c r="B52" s="53" t="s">
        <v>207</v>
      </c>
      <c r="C52" s="91">
        <f>'4A_DOC'!$B$44*$L$14</f>
        <v>0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0</v>
      </c>
    </row>
    <row r="53" spans="1:9">
      <c r="A53" s="225"/>
      <c r="B53" s="53" t="s">
        <v>208</v>
      </c>
      <c r="C53" s="91">
        <f>'4A_DOC'!$B$45*$L$14</f>
        <v>0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5"/>
      <c r="B54" s="53" t="s">
        <v>209</v>
      </c>
      <c r="C54" s="91">
        <f>'4A_DOC'!$B$46*$L$14</f>
        <v>0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5"/>
      <c r="B55" s="53" t="s">
        <v>210</v>
      </c>
      <c r="C55" s="91">
        <f>'4A_DOC'!$B$47*$L$14</f>
        <v>0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5" t="s">
        <v>48</v>
      </c>
      <c r="B56" s="225"/>
      <c r="C56" s="7"/>
      <c r="D56" s="53"/>
      <c r="E56" s="53"/>
      <c r="F56" s="53"/>
      <c r="G56" s="53"/>
      <c r="H56" s="53"/>
      <c r="I56" s="53"/>
    </row>
    <row r="57" spans="1:9">
      <c r="A57" s="184" t="s">
        <v>286</v>
      </c>
      <c r="B57" s="185"/>
      <c r="C57" s="185"/>
      <c r="D57" s="185"/>
      <c r="E57" s="185"/>
      <c r="F57" s="185"/>
      <c r="G57" s="185"/>
      <c r="H57" s="186"/>
      <c r="I57" s="95">
        <f>SUM(I47:I56)</f>
        <v>0</v>
      </c>
    </row>
    <row r="58" spans="1:9">
      <c r="A58" s="221" t="s">
        <v>53</v>
      </c>
      <c r="B58" s="222"/>
      <c r="C58" s="222"/>
      <c r="D58" s="222"/>
      <c r="E58" s="222"/>
      <c r="F58" s="222"/>
      <c r="G58" s="222"/>
      <c r="H58" s="222"/>
      <c r="I58" s="222"/>
    </row>
    <row r="59" spans="1:9">
      <c r="A59" s="223" t="s">
        <v>54</v>
      </c>
      <c r="B59" s="224"/>
      <c r="C59" s="224"/>
      <c r="D59" s="224"/>
      <c r="E59" s="224"/>
      <c r="F59" s="224"/>
      <c r="G59" s="224"/>
      <c r="H59" s="224"/>
      <c r="I59" s="224"/>
    </row>
    <row r="60" spans="1:9">
      <c r="A60" s="223" t="s">
        <v>55</v>
      </c>
      <c r="B60" s="224"/>
      <c r="C60" s="224"/>
      <c r="D60" s="224"/>
      <c r="E60" s="224"/>
      <c r="F60" s="224"/>
      <c r="G60" s="224"/>
      <c r="H60" s="224"/>
      <c r="I60" s="224"/>
    </row>
    <row r="61" spans="1:9">
      <c r="A61" s="223" t="s">
        <v>96</v>
      </c>
      <c r="B61" s="224"/>
      <c r="C61" s="224"/>
      <c r="D61" s="224"/>
      <c r="E61" s="224"/>
      <c r="F61" s="224"/>
      <c r="G61" s="224"/>
      <c r="H61" s="224"/>
      <c r="I61" s="224"/>
    </row>
    <row r="62" spans="1:9">
      <c r="A62" s="223" t="s">
        <v>97</v>
      </c>
      <c r="B62" s="224"/>
      <c r="C62" s="224"/>
      <c r="D62" s="224"/>
      <c r="E62" s="224"/>
      <c r="F62" s="224"/>
      <c r="G62" s="224"/>
      <c r="H62" s="224"/>
      <c r="I62" s="224"/>
    </row>
    <row r="63" spans="1:9">
      <c r="A63" s="218" t="s">
        <v>200</v>
      </c>
      <c r="B63" s="219"/>
      <c r="C63" s="219"/>
      <c r="D63" s="219"/>
      <c r="E63" s="219"/>
      <c r="F63" s="219"/>
      <c r="G63" s="219"/>
      <c r="H63" s="219"/>
      <c r="I63" s="219"/>
    </row>
    <row r="66" spans="1:9">
      <c r="A66" s="182" t="s">
        <v>0</v>
      </c>
      <c r="B66" s="182"/>
      <c r="C66" s="183" t="s">
        <v>1</v>
      </c>
      <c r="D66" s="183"/>
      <c r="E66" s="183"/>
      <c r="F66" s="183"/>
      <c r="G66" s="183"/>
      <c r="H66" s="183"/>
      <c r="I66" s="183"/>
    </row>
    <row r="67" spans="1:9">
      <c r="A67" s="182" t="s">
        <v>2</v>
      </c>
      <c r="B67" s="182"/>
      <c r="C67" s="183" t="s">
        <v>75</v>
      </c>
      <c r="D67" s="183"/>
      <c r="E67" s="183"/>
      <c r="F67" s="183"/>
      <c r="G67" s="183"/>
      <c r="H67" s="183"/>
      <c r="I67" s="183"/>
    </row>
    <row r="68" spans="1:9">
      <c r="A68" s="182" t="s">
        <v>4</v>
      </c>
      <c r="B68" s="182"/>
      <c r="C68" s="183" t="s">
        <v>76</v>
      </c>
      <c r="D68" s="183"/>
      <c r="E68" s="183"/>
      <c r="F68" s="183"/>
      <c r="G68" s="183"/>
      <c r="H68" s="183"/>
      <c r="I68" s="183"/>
    </row>
    <row r="69" spans="1:9">
      <c r="A69" s="182" t="s">
        <v>6</v>
      </c>
      <c r="B69" s="182"/>
      <c r="C69" s="183" t="s">
        <v>77</v>
      </c>
      <c r="D69" s="183"/>
      <c r="E69" s="183"/>
      <c r="F69" s="183"/>
      <c r="G69" s="183"/>
      <c r="H69" s="183"/>
      <c r="I69" s="183"/>
    </row>
    <row r="70" spans="1:9">
      <c r="A70" s="215" t="s">
        <v>8</v>
      </c>
      <c r="B70" s="215"/>
      <c r="C70" s="215"/>
      <c r="D70" s="215" t="s">
        <v>9</v>
      </c>
      <c r="E70" s="220"/>
      <c r="F70" s="220"/>
      <c r="G70" s="220"/>
      <c r="H70" s="220"/>
      <c r="I70" s="90"/>
    </row>
    <row r="71" spans="1:9">
      <c r="A71" s="226"/>
      <c r="B71" s="226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3" t="s">
        <v>84</v>
      </c>
      <c r="B72" s="193"/>
      <c r="C72" s="59" t="s">
        <v>85</v>
      </c>
      <c r="D72" s="226" t="s">
        <v>86</v>
      </c>
      <c r="E72" s="59" t="s">
        <v>87</v>
      </c>
      <c r="F72" s="59" t="s">
        <v>89</v>
      </c>
      <c r="G72" s="226" t="s">
        <v>91</v>
      </c>
      <c r="H72" s="226" t="s">
        <v>38</v>
      </c>
      <c r="I72" s="226" t="s">
        <v>92</v>
      </c>
    </row>
    <row r="73" spans="1:9" ht="14.25">
      <c r="A73" s="193"/>
      <c r="B73" s="193"/>
      <c r="C73" s="77" t="s">
        <v>37</v>
      </c>
      <c r="D73" s="216"/>
      <c r="E73" s="77" t="s">
        <v>88</v>
      </c>
      <c r="F73" s="77" t="s">
        <v>90</v>
      </c>
      <c r="G73" s="216"/>
      <c r="H73" s="216"/>
      <c r="I73" s="216"/>
    </row>
    <row r="74" spans="1:9">
      <c r="A74" s="194"/>
      <c r="B74" s="194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4"/>
      <c r="B75" s="194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28"/>
      <c r="B76" s="228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5" t="s">
        <v>95</v>
      </c>
      <c r="B77" s="53" t="s">
        <v>203</v>
      </c>
      <c r="C77" s="91">
        <f>'4A_DOC'!$B$39*$L$15</f>
        <v>0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5"/>
      <c r="B78" s="53" t="s">
        <v>204</v>
      </c>
      <c r="C78" s="91">
        <f>'4A_DOC'!$B$40*$L$15</f>
        <v>0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0</v>
      </c>
    </row>
    <row r="79" spans="1:9">
      <c r="A79" s="225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5"/>
      <c r="B80" s="53" t="s">
        <v>47</v>
      </c>
      <c r="C80" s="91">
        <f>'4A_DOC'!$B$42*$L$15</f>
        <v>0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0</v>
      </c>
    </row>
    <row r="81" spans="1:9">
      <c r="A81" s="225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5"/>
      <c r="B82" s="53" t="s">
        <v>207</v>
      </c>
      <c r="C82" s="91">
        <f>'4A_DOC'!$B$44*$L$15</f>
        <v>0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0</v>
      </c>
    </row>
    <row r="83" spans="1:9">
      <c r="A83" s="225"/>
      <c r="B83" s="53" t="s">
        <v>208</v>
      </c>
      <c r="C83" s="91">
        <f>'4A_DOC'!$B$45*$L$15</f>
        <v>0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5"/>
      <c r="B84" s="53" t="s">
        <v>209</v>
      </c>
      <c r="C84" s="91">
        <f>'4A_DOC'!$B$46*$L$15</f>
        <v>0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5"/>
      <c r="B85" s="53" t="s">
        <v>210</v>
      </c>
      <c r="C85" s="91">
        <f>'4A_DOC'!$B$47*$L$15</f>
        <v>0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5" t="s">
        <v>48</v>
      </c>
      <c r="B86" s="225"/>
      <c r="C86" s="7"/>
      <c r="D86" s="53"/>
      <c r="E86" s="53"/>
      <c r="F86" s="53"/>
      <c r="G86" s="53"/>
      <c r="H86" s="53"/>
      <c r="I86" s="53"/>
    </row>
    <row r="87" spans="1:9">
      <c r="A87" s="184" t="s">
        <v>287</v>
      </c>
      <c r="B87" s="185"/>
      <c r="C87" s="185"/>
      <c r="D87" s="185"/>
      <c r="E87" s="185"/>
      <c r="F87" s="185"/>
      <c r="G87" s="185"/>
      <c r="H87" s="186"/>
      <c r="I87" s="95">
        <f>SUM(I77:I86)</f>
        <v>0</v>
      </c>
    </row>
    <row r="88" spans="1:9">
      <c r="A88" s="221" t="s">
        <v>53</v>
      </c>
      <c r="B88" s="222"/>
      <c r="C88" s="222"/>
      <c r="D88" s="222"/>
      <c r="E88" s="222"/>
      <c r="F88" s="222"/>
      <c r="G88" s="222"/>
      <c r="H88" s="222"/>
      <c r="I88" s="222"/>
    </row>
    <row r="89" spans="1:9">
      <c r="A89" s="223" t="s">
        <v>54</v>
      </c>
      <c r="B89" s="224"/>
      <c r="C89" s="224"/>
      <c r="D89" s="224"/>
      <c r="E89" s="224"/>
      <c r="F89" s="224"/>
      <c r="G89" s="224"/>
      <c r="H89" s="224"/>
      <c r="I89" s="224"/>
    </row>
    <row r="90" spans="1:9">
      <c r="A90" s="223" t="s">
        <v>55</v>
      </c>
      <c r="B90" s="224"/>
      <c r="C90" s="224"/>
      <c r="D90" s="224"/>
      <c r="E90" s="224"/>
      <c r="F90" s="224"/>
      <c r="G90" s="224"/>
      <c r="H90" s="224"/>
      <c r="I90" s="224"/>
    </row>
    <row r="91" spans="1:9">
      <c r="A91" s="223" t="s">
        <v>96</v>
      </c>
      <c r="B91" s="224"/>
      <c r="C91" s="224"/>
      <c r="D91" s="224"/>
      <c r="E91" s="224"/>
      <c r="F91" s="224"/>
      <c r="G91" s="224"/>
      <c r="H91" s="224"/>
      <c r="I91" s="224"/>
    </row>
    <row r="92" spans="1:9">
      <c r="A92" s="223" t="s">
        <v>97</v>
      </c>
      <c r="B92" s="224"/>
      <c r="C92" s="224"/>
      <c r="D92" s="224"/>
      <c r="E92" s="224"/>
      <c r="F92" s="224"/>
      <c r="G92" s="224"/>
      <c r="H92" s="224"/>
      <c r="I92" s="224"/>
    </row>
    <row r="93" spans="1:9">
      <c r="A93" s="218" t="s">
        <v>200</v>
      </c>
      <c r="B93" s="219"/>
      <c r="C93" s="219"/>
      <c r="D93" s="219"/>
      <c r="E93" s="219"/>
      <c r="F93" s="219"/>
      <c r="G93" s="219"/>
      <c r="H93" s="219"/>
      <c r="I93" s="219"/>
    </row>
    <row r="97" spans="1:9">
      <c r="A97" s="182" t="s">
        <v>0</v>
      </c>
      <c r="B97" s="182"/>
      <c r="C97" s="183" t="s">
        <v>1</v>
      </c>
      <c r="D97" s="183"/>
      <c r="E97" s="183"/>
      <c r="F97" s="183"/>
      <c r="G97" s="183"/>
      <c r="H97" s="183"/>
      <c r="I97" s="183"/>
    </row>
    <row r="98" spans="1:9">
      <c r="A98" s="182" t="s">
        <v>2</v>
      </c>
      <c r="B98" s="182"/>
      <c r="C98" s="183" t="s">
        <v>75</v>
      </c>
      <c r="D98" s="183"/>
      <c r="E98" s="183"/>
      <c r="F98" s="183"/>
      <c r="G98" s="183"/>
      <c r="H98" s="183"/>
      <c r="I98" s="183"/>
    </row>
    <row r="99" spans="1:9">
      <c r="A99" s="182" t="s">
        <v>4</v>
      </c>
      <c r="B99" s="182"/>
      <c r="C99" s="183" t="s">
        <v>76</v>
      </c>
      <c r="D99" s="183"/>
      <c r="E99" s="183"/>
      <c r="F99" s="183"/>
      <c r="G99" s="183"/>
      <c r="H99" s="183"/>
      <c r="I99" s="183"/>
    </row>
    <row r="100" spans="1:9">
      <c r="A100" s="182" t="s">
        <v>6</v>
      </c>
      <c r="B100" s="182"/>
      <c r="C100" s="183" t="s">
        <v>77</v>
      </c>
      <c r="D100" s="183"/>
      <c r="E100" s="183"/>
      <c r="F100" s="183"/>
      <c r="G100" s="183"/>
      <c r="H100" s="183"/>
      <c r="I100" s="183"/>
    </row>
    <row r="101" spans="1:9">
      <c r="A101" s="215" t="s">
        <v>8</v>
      </c>
      <c r="B101" s="215"/>
      <c r="C101" s="215"/>
      <c r="D101" s="215" t="s">
        <v>9</v>
      </c>
      <c r="E101" s="220"/>
      <c r="F101" s="220"/>
      <c r="G101" s="220"/>
      <c r="H101" s="220"/>
      <c r="I101" s="90"/>
    </row>
    <row r="102" spans="1:9">
      <c r="A102" s="226"/>
      <c r="B102" s="226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3" t="s">
        <v>84</v>
      </c>
      <c r="B103" s="193"/>
      <c r="C103" s="59" t="s">
        <v>85</v>
      </c>
      <c r="D103" s="226" t="s">
        <v>86</v>
      </c>
      <c r="E103" s="59" t="s">
        <v>87</v>
      </c>
      <c r="F103" s="59" t="s">
        <v>89</v>
      </c>
      <c r="G103" s="226" t="s">
        <v>91</v>
      </c>
      <c r="H103" s="226" t="s">
        <v>38</v>
      </c>
      <c r="I103" s="226" t="s">
        <v>92</v>
      </c>
    </row>
    <row r="104" spans="1:9" ht="14.25">
      <c r="A104" s="193"/>
      <c r="B104" s="193"/>
      <c r="C104" s="77" t="s">
        <v>37</v>
      </c>
      <c r="D104" s="216"/>
      <c r="E104" s="77" t="s">
        <v>88</v>
      </c>
      <c r="F104" s="77" t="s">
        <v>90</v>
      </c>
      <c r="G104" s="216"/>
      <c r="H104" s="216"/>
      <c r="I104" s="216"/>
    </row>
    <row r="105" spans="1:9">
      <c r="A105" s="194"/>
      <c r="B105" s="194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4"/>
      <c r="B106" s="194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28"/>
      <c r="B107" s="228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5" t="s">
        <v>95</v>
      </c>
      <c r="B108" s="53" t="s">
        <v>203</v>
      </c>
      <c r="C108" s="91">
        <f>'4A_DOC'!$B$39*$L$16</f>
        <v>0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5"/>
      <c r="B109" s="53" t="s">
        <v>204</v>
      </c>
      <c r="C109" s="91">
        <f>'4A_DOC'!$B$40*$L$16</f>
        <v>0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0</v>
      </c>
    </row>
    <row r="110" spans="1:9">
      <c r="A110" s="225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5"/>
      <c r="B111" s="53" t="s">
        <v>47</v>
      </c>
      <c r="C111" s="91">
        <f>'4A_DOC'!$B$42*$L$16</f>
        <v>0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0</v>
      </c>
    </row>
    <row r="112" spans="1:9">
      <c r="A112" s="225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5"/>
      <c r="B113" s="53" t="s">
        <v>207</v>
      </c>
      <c r="C113" s="91">
        <f>'4A_DOC'!$B$44*$L$16</f>
        <v>0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0</v>
      </c>
    </row>
    <row r="114" spans="1:9">
      <c r="A114" s="225"/>
      <c r="B114" s="53" t="s">
        <v>208</v>
      </c>
      <c r="C114" s="91">
        <f>'4A_DOC'!$B$45*$L$16</f>
        <v>0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5"/>
      <c r="B115" s="53" t="s">
        <v>209</v>
      </c>
      <c r="C115" s="91">
        <f>'4A_DOC'!$B$46*$L$16</f>
        <v>0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5"/>
      <c r="B116" s="53" t="s">
        <v>210</v>
      </c>
      <c r="C116" s="91">
        <f>'4A_DOC'!$B$47*$L$16</f>
        <v>0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5" t="s">
        <v>48</v>
      </c>
      <c r="B117" s="225"/>
      <c r="C117" s="7"/>
      <c r="D117" s="53"/>
      <c r="E117" s="53"/>
      <c r="F117" s="53"/>
      <c r="G117" s="53"/>
      <c r="H117" s="53"/>
      <c r="I117" s="53"/>
    </row>
    <row r="118" spans="1:9">
      <c r="A118" s="184" t="s">
        <v>288</v>
      </c>
      <c r="B118" s="185"/>
      <c r="C118" s="185"/>
      <c r="D118" s="185"/>
      <c r="E118" s="185"/>
      <c r="F118" s="185"/>
      <c r="G118" s="185"/>
      <c r="H118" s="186"/>
      <c r="I118" s="95">
        <f>SUM(I108:I117)</f>
        <v>0</v>
      </c>
    </row>
    <row r="119" spans="1:9">
      <c r="A119" s="221" t="s">
        <v>53</v>
      </c>
      <c r="B119" s="222"/>
      <c r="C119" s="222"/>
      <c r="D119" s="222"/>
      <c r="E119" s="222"/>
      <c r="F119" s="222"/>
      <c r="G119" s="222"/>
      <c r="H119" s="222"/>
      <c r="I119" s="222"/>
    </row>
    <row r="120" spans="1:9">
      <c r="A120" s="223" t="s">
        <v>54</v>
      </c>
      <c r="B120" s="224"/>
      <c r="C120" s="224"/>
      <c r="D120" s="224"/>
      <c r="E120" s="224"/>
      <c r="F120" s="224"/>
      <c r="G120" s="224"/>
      <c r="H120" s="224"/>
      <c r="I120" s="224"/>
    </row>
    <row r="121" spans="1:9">
      <c r="A121" s="223" t="s">
        <v>55</v>
      </c>
      <c r="B121" s="224"/>
      <c r="C121" s="224"/>
      <c r="D121" s="224"/>
      <c r="E121" s="224"/>
      <c r="F121" s="224"/>
      <c r="G121" s="224"/>
      <c r="H121" s="224"/>
      <c r="I121" s="224"/>
    </row>
    <row r="122" spans="1:9">
      <c r="A122" s="223" t="s">
        <v>96</v>
      </c>
      <c r="B122" s="224"/>
      <c r="C122" s="224"/>
      <c r="D122" s="224"/>
      <c r="E122" s="224"/>
      <c r="F122" s="224"/>
      <c r="G122" s="224"/>
      <c r="H122" s="224"/>
      <c r="I122" s="224"/>
    </row>
    <row r="123" spans="1:9">
      <c r="A123" s="223" t="s">
        <v>97</v>
      </c>
      <c r="B123" s="224"/>
      <c r="C123" s="224"/>
      <c r="D123" s="224"/>
      <c r="E123" s="224"/>
      <c r="F123" s="224"/>
      <c r="G123" s="224"/>
      <c r="H123" s="224"/>
      <c r="I123" s="224"/>
    </row>
    <row r="124" spans="1:9">
      <c r="A124" s="218" t="s">
        <v>200</v>
      </c>
      <c r="B124" s="219"/>
      <c r="C124" s="219"/>
      <c r="D124" s="219"/>
      <c r="E124" s="219"/>
      <c r="F124" s="219"/>
      <c r="G124" s="219"/>
      <c r="H124" s="219"/>
      <c r="I124" s="219"/>
    </row>
    <row r="128" spans="1:9">
      <c r="A128" s="182" t="s">
        <v>0</v>
      </c>
      <c r="B128" s="182"/>
      <c r="C128" s="183" t="s">
        <v>1</v>
      </c>
      <c r="D128" s="183"/>
      <c r="E128" s="183"/>
      <c r="F128" s="183"/>
      <c r="G128" s="183"/>
      <c r="H128" s="183"/>
      <c r="I128" s="183"/>
    </row>
    <row r="129" spans="1:9">
      <c r="A129" s="182" t="s">
        <v>2</v>
      </c>
      <c r="B129" s="182"/>
      <c r="C129" s="183" t="s">
        <v>75</v>
      </c>
      <c r="D129" s="183"/>
      <c r="E129" s="183"/>
      <c r="F129" s="183"/>
      <c r="G129" s="183"/>
      <c r="H129" s="183"/>
      <c r="I129" s="183"/>
    </row>
    <row r="130" spans="1:9">
      <c r="A130" s="182" t="s">
        <v>4</v>
      </c>
      <c r="B130" s="182"/>
      <c r="C130" s="183" t="s">
        <v>76</v>
      </c>
      <c r="D130" s="183"/>
      <c r="E130" s="183"/>
      <c r="F130" s="183"/>
      <c r="G130" s="183"/>
      <c r="H130" s="183"/>
      <c r="I130" s="183"/>
    </row>
    <row r="131" spans="1:9">
      <c r="A131" s="182" t="s">
        <v>6</v>
      </c>
      <c r="B131" s="182"/>
      <c r="C131" s="183" t="s">
        <v>77</v>
      </c>
      <c r="D131" s="183"/>
      <c r="E131" s="183"/>
      <c r="F131" s="183"/>
      <c r="G131" s="183"/>
      <c r="H131" s="183"/>
      <c r="I131" s="183"/>
    </row>
    <row r="132" spans="1:9">
      <c r="A132" s="215" t="s">
        <v>8</v>
      </c>
      <c r="B132" s="215"/>
      <c r="C132" s="215"/>
      <c r="D132" s="215" t="s">
        <v>9</v>
      </c>
      <c r="E132" s="220"/>
      <c r="F132" s="220"/>
      <c r="G132" s="220"/>
      <c r="H132" s="220"/>
      <c r="I132" s="90"/>
    </row>
    <row r="133" spans="1:9">
      <c r="A133" s="226"/>
      <c r="B133" s="226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3" t="s">
        <v>84</v>
      </c>
      <c r="B134" s="193"/>
      <c r="C134" s="59" t="s">
        <v>85</v>
      </c>
      <c r="D134" s="226" t="s">
        <v>86</v>
      </c>
      <c r="E134" s="59" t="s">
        <v>87</v>
      </c>
      <c r="F134" s="59" t="s">
        <v>89</v>
      </c>
      <c r="G134" s="226" t="s">
        <v>91</v>
      </c>
      <c r="H134" s="226" t="s">
        <v>38</v>
      </c>
      <c r="I134" s="226" t="s">
        <v>92</v>
      </c>
    </row>
    <row r="135" spans="1:9" ht="14.25">
      <c r="A135" s="193"/>
      <c r="B135" s="193"/>
      <c r="C135" s="77" t="s">
        <v>37</v>
      </c>
      <c r="D135" s="216"/>
      <c r="E135" s="77" t="s">
        <v>88</v>
      </c>
      <c r="F135" s="77" t="s">
        <v>90</v>
      </c>
      <c r="G135" s="216"/>
      <c r="H135" s="216"/>
      <c r="I135" s="216"/>
    </row>
    <row r="136" spans="1:9">
      <c r="A136" s="194"/>
      <c r="B136" s="194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4"/>
      <c r="B137" s="194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28"/>
      <c r="B138" s="228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5" t="s">
        <v>95</v>
      </c>
      <c r="B139" s="53" t="s">
        <v>203</v>
      </c>
      <c r="C139" s="91">
        <f>'4A_DOC'!$B$39*$L$17</f>
        <v>0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5"/>
      <c r="B140" s="53" t="s">
        <v>204</v>
      </c>
      <c r="C140" s="91">
        <f>'4A_DOC'!$B$40*$L$17</f>
        <v>0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0</v>
      </c>
    </row>
    <row r="141" spans="1:9">
      <c r="A141" s="225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5"/>
      <c r="B142" s="53" t="s">
        <v>47</v>
      </c>
      <c r="C142" s="91">
        <f>'4A_DOC'!$B$42*$L$17</f>
        <v>0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0</v>
      </c>
    </row>
    <row r="143" spans="1:9">
      <c r="A143" s="225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5"/>
      <c r="B144" s="53" t="s">
        <v>207</v>
      </c>
      <c r="C144" s="91">
        <f>'4A_DOC'!$B$44*$L$17</f>
        <v>0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0</v>
      </c>
    </row>
    <row r="145" spans="1:9">
      <c r="A145" s="225"/>
      <c r="B145" s="53" t="s">
        <v>208</v>
      </c>
      <c r="C145" s="91">
        <f>'4A_DOC'!$B$45*$L$17</f>
        <v>0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5"/>
      <c r="B146" s="53" t="s">
        <v>209</v>
      </c>
      <c r="C146" s="91">
        <f>'4A_DOC'!$B$46*$L$17</f>
        <v>0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5"/>
      <c r="B147" s="53" t="s">
        <v>210</v>
      </c>
      <c r="C147" s="91">
        <f>'4A_DOC'!$B$47*$L$17</f>
        <v>0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5" t="s">
        <v>48</v>
      </c>
      <c r="B148" s="225"/>
      <c r="C148" s="7"/>
      <c r="D148" s="53"/>
      <c r="E148" s="53"/>
      <c r="F148" s="53"/>
      <c r="G148" s="53"/>
      <c r="H148" s="53"/>
      <c r="I148" s="53"/>
    </row>
    <row r="149" spans="1:9">
      <c r="A149" s="184" t="s">
        <v>289</v>
      </c>
      <c r="B149" s="185"/>
      <c r="C149" s="185"/>
      <c r="D149" s="185"/>
      <c r="E149" s="185"/>
      <c r="F149" s="185"/>
      <c r="G149" s="185"/>
      <c r="H149" s="186"/>
      <c r="I149" s="95">
        <f>SUM(I139:I148)</f>
        <v>0</v>
      </c>
    </row>
    <row r="150" spans="1:9">
      <c r="A150" s="221" t="s">
        <v>53</v>
      </c>
      <c r="B150" s="222"/>
      <c r="C150" s="222"/>
      <c r="D150" s="222"/>
      <c r="E150" s="222"/>
      <c r="F150" s="222"/>
      <c r="G150" s="222"/>
      <c r="H150" s="222"/>
      <c r="I150" s="222"/>
    </row>
    <row r="151" spans="1:9">
      <c r="A151" s="223" t="s">
        <v>54</v>
      </c>
      <c r="B151" s="224"/>
      <c r="C151" s="224"/>
      <c r="D151" s="224"/>
      <c r="E151" s="224"/>
      <c r="F151" s="224"/>
      <c r="G151" s="224"/>
      <c r="H151" s="224"/>
      <c r="I151" s="224"/>
    </row>
    <row r="152" spans="1:9">
      <c r="A152" s="223" t="s">
        <v>55</v>
      </c>
      <c r="B152" s="224"/>
      <c r="C152" s="224"/>
      <c r="D152" s="224"/>
      <c r="E152" s="224"/>
      <c r="F152" s="224"/>
      <c r="G152" s="224"/>
      <c r="H152" s="224"/>
      <c r="I152" s="224"/>
    </row>
    <row r="153" spans="1:9">
      <c r="A153" s="223" t="s">
        <v>96</v>
      </c>
      <c r="B153" s="224"/>
      <c r="C153" s="224"/>
      <c r="D153" s="224"/>
      <c r="E153" s="224"/>
      <c r="F153" s="224"/>
      <c r="G153" s="224"/>
      <c r="H153" s="224"/>
      <c r="I153" s="224"/>
    </row>
    <row r="154" spans="1:9">
      <c r="A154" s="223" t="s">
        <v>97</v>
      </c>
      <c r="B154" s="224"/>
      <c r="C154" s="224"/>
      <c r="D154" s="224"/>
      <c r="E154" s="224"/>
      <c r="F154" s="224"/>
      <c r="G154" s="224"/>
      <c r="H154" s="224"/>
      <c r="I154" s="224"/>
    </row>
    <row r="155" spans="1:9">
      <c r="A155" s="218" t="s">
        <v>200</v>
      </c>
      <c r="B155" s="219"/>
      <c r="C155" s="219"/>
      <c r="D155" s="219"/>
      <c r="E155" s="219"/>
      <c r="F155" s="219"/>
      <c r="G155" s="219"/>
      <c r="H155" s="219"/>
      <c r="I155" s="219"/>
    </row>
    <row r="158" spans="1:9">
      <c r="A158" s="182" t="s">
        <v>0</v>
      </c>
      <c r="B158" s="182"/>
      <c r="C158" s="183" t="s">
        <v>1</v>
      </c>
      <c r="D158" s="183"/>
      <c r="E158" s="183"/>
      <c r="F158" s="183"/>
      <c r="G158" s="183"/>
      <c r="H158" s="183"/>
      <c r="I158" s="183"/>
    </row>
    <row r="159" spans="1:9">
      <c r="A159" s="182" t="s">
        <v>2</v>
      </c>
      <c r="B159" s="182"/>
      <c r="C159" s="183" t="s">
        <v>75</v>
      </c>
      <c r="D159" s="183"/>
      <c r="E159" s="183"/>
      <c r="F159" s="183"/>
      <c r="G159" s="183"/>
      <c r="H159" s="183"/>
      <c r="I159" s="183"/>
    </row>
    <row r="160" spans="1:9">
      <c r="A160" s="182" t="s">
        <v>4</v>
      </c>
      <c r="B160" s="182"/>
      <c r="C160" s="183" t="s">
        <v>76</v>
      </c>
      <c r="D160" s="183"/>
      <c r="E160" s="183"/>
      <c r="F160" s="183"/>
      <c r="G160" s="183"/>
      <c r="H160" s="183"/>
      <c r="I160" s="183"/>
    </row>
    <row r="161" spans="1:9">
      <c r="A161" s="182" t="s">
        <v>6</v>
      </c>
      <c r="B161" s="182"/>
      <c r="C161" s="183" t="s">
        <v>77</v>
      </c>
      <c r="D161" s="183"/>
      <c r="E161" s="183"/>
      <c r="F161" s="183"/>
      <c r="G161" s="183"/>
      <c r="H161" s="183"/>
      <c r="I161" s="183"/>
    </row>
    <row r="162" spans="1:9">
      <c r="A162" s="215" t="s">
        <v>8</v>
      </c>
      <c r="B162" s="215"/>
      <c r="C162" s="215"/>
      <c r="D162" s="215" t="s">
        <v>9</v>
      </c>
      <c r="E162" s="220"/>
      <c r="F162" s="220"/>
      <c r="G162" s="220"/>
      <c r="H162" s="220"/>
      <c r="I162" s="90"/>
    </row>
    <row r="163" spans="1:9">
      <c r="A163" s="226"/>
      <c r="B163" s="226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3" t="s">
        <v>84</v>
      </c>
      <c r="B164" s="193"/>
      <c r="C164" s="59" t="s">
        <v>85</v>
      </c>
      <c r="D164" s="226" t="s">
        <v>86</v>
      </c>
      <c r="E164" s="59" t="s">
        <v>87</v>
      </c>
      <c r="F164" s="59" t="s">
        <v>89</v>
      </c>
      <c r="G164" s="226" t="s">
        <v>91</v>
      </c>
      <c r="H164" s="226" t="s">
        <v>38</v>
      </c>
      <c r="I164" s="226" t="s">
        <v>92</v>
      </c>
    </row>
    <row r="165" spans="1:9" ht="14.25">
      <c r="A165" s="193"/>
      <c r="B165" s="193"/>
      <c r="C165" s="77" t="s">
        <v>37</v>
      </c>
      <c r="D165" s="216"/>
      <c r="E165" s="77" t="s">
        <v>88</v>
      </c>
      <c r="F165" s="77" t="s">
        <v>90</v>
      </c>
      <c r="G165" s="216"/>
      <c r="H165" s="216"/>
      <c r="I165" s="216"/>
    </row>
    <row r="166" spans="1:9">
      <c r="A166" s="194"/>
      <c r="B166" s="194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4"/>
      <c r="B167" s="194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28"/>
      <c r="B168" s="228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5" t="s">
        <v>95</v>
      </c>
      <c r="B169" s="53" t="s">
        <v>203</v>
      </c>
      <c r="C169" s="91">
        <f>'4A_DOC'!$B$39*$L$18</f>
        <v>0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5"/>
      <c r="B170" s="53" t="s">
        <v>204</v>
      </c>
      <c r="C170" s="91">
        <f>'4A_DOC'!$B$40*$L$18</f>
        <v>0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0</v>
      </c>
    </row>
    <row r="171" spans="1:9">
      <c r="A171" s="225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5"/>
      <c r="B172" s="53" t="s">
        <v>47</v>
      </c>
      <c r="C172" s="91">
        <f>'4A_DOC'!$B$42*$L$18</f>
        <v>0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0</v>
      </c>
    </row>
    <row r="173" spans="1:9">
      <c r="A173" s="225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5"/>
      <c r="B174" s="53" t="s">
        <v>207</v>
      </c>
      <c r="C174" s="91">
        <f>'4A_DOC'!$B$44*$L$18</f>
        <v>0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0</v>
      </c>
    </row>
    <row r="175" spans="1:9">
      <c r="A175" s="225"/>
      <c r="B175" s="53" t="s">
        <v>208</v>
      </c>
      <c r="C175" s="91">
        <f>'4A_DOC'!$B$45*$L$18</f>
        <v>0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5"/>
      <c r="B176" s="53" t="s">
        <v>209</v>
      </c>
      <c r="C176" s="91">
        <f>'4A_DOC'!$B$46*$L$18</f>
        <v>0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5"/>
      <c r="B177" s="53" t="s">
        <v>210</v>
      </c>
      <c r="C177" s="91">
        <f>'4A_DOC'!$B$47*$L$18</f>
        <v>0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5" t="s">
        <v>48</v>
      </c>
      <c r="B178" s="225"/>
      <c r="C178" s="7"/>
      <c r="D178" s="53"/>
      <c r="E178" s="53"/>
      <c r="F178" s="53"/>
      <c r="G178" s="53"/>
      <c r="H178" s="53"/>
      <c r="I178" s="53"/>
    </row>
    <row r="179" spans="1:9">
      <c r="A179" s="184" t="s">
        <v>290</v>
      </c>
      <c r="B179" s="185"/>
      <c r="C179" s="185"/>
      <c r="D179" s="185"/>
      <c r="E179" s="185"/>
      <c r="F179" s="185"/>
      <c r="G179" s="185"/>
      <c r="H179" s="186"/>
      <c r="I179" s="95">
        <f>SUM(I169:I178)</f>
        <v>0</v>
      </c>
    </row>
    <row r="180" spans="1:9">
      <c r="A180" s="221" t="s">
        <v>53</v>
      </c>
      <c r="B180" s="222"/>
      <c r="C180" s="222"/>
      <c r="D180" s="222"/>
      <c r="E180" s="222"/>
      <c r="F180" s="222"/>
      <c r="G180" s="222"/>
      <c r="H180" s="222"/>
      <c r="I180" s="222"/>
    </row>
    <row r="181" spans="1:9">
      <c r="A181" s="223" t="s">
        <v>54</v>
      </c>
      <c r="B181" s="224"/>
      <c r="C181" s="224"/>
      <c r="D181" s="224"/>
      <c r="E181" s="224"/>
      <c r="F181" s="224"/>
      <c r="G181" s="224"/>
      <c r="H181" s="224"/>
      <c r="I181" s="224"/>
    </row>
    <row r="182" spans="1:9">
      <c r="A182" s="223" t="s">
        <v>55</v>
      </c>
      <c r="B182" s="224"/>
      <c r="C182" s="224"/>
      <c r="D182" s="224"/>
      <c r="E182" s="224"/>
      <c r="F182" s="224"/>
      <c r="G182" s="224"/>
      <c r="H182" s="224"/>
      <c r="I182" s="224"/>
    </row>
    <row r="183" spans="1:9">
      <c r="A183" s="223" t="s">
        <v>96</v>
      </c>
      <c r="B183" s="224"/>
      <c r="C183" s="224"/>
      <c r="D183" s="224"/>
      <c r="E183" s="224"/>
      <c r="F183" s="224"/>
      <c r="G183" s="224"/>
      <c r="H183" s="224"/>
      <c r="I183" s="224"/>
    </row>
    <row r="184" spans="1:9">
      <c r="A184" s="223" t="s">
        <v>97</v>
      </c>
      <c r="B184" s="224"/>
      <c r="C184" s="224"/>
      <c r="D184" s="224"/>
      <c r="E184" s="224"/>
      <c r="F184" s="224"/>
      <c r="G184" s="224"/>
      <c r="H184" s="224"/>
      <c r="I184" s="224"/>
    </row>
    <row r="185" spans="1:9">
      <c r="A185" s="218" t="s">
        <v>200</v>
      </c>
      <c r="B185" s="219"/>
      <c r="C185" s="219"/>
      <c r="D185" s="219"/>
      <c r="E185" s="219"/>
      <c r="F185" s="219"/>
      <c r="G185" s="219"/>
      <c r="H185" s="219"/>
      <c r="I185" s="219"/>
    </row>
    <row r="188" spans="1:9">
      <c r="A188" s="182" t="s">
        <v>0</v>
      </c>
      <c r="B188" s="182"/>
      <c r="C188" s="183" t="s">
        <v>1</v>
      </c>
      <c r="D188" s="183"/>
      <c r="E188" s="183"/>
      <c r="F188" s="183"/>
      <c r="G188" s="183"/>
      <c r="H188" s="183"/>
      <c r="I188" s="183"/>
    </row>
    <row r="189" spans="1:9">
      <c r="A189" s="182" t="s">
        <v>2</v>
      </c>
      <c r="B189" s="182"/>
      <c r="C189" s="183" t="s">
        <v>75</v>
      </c>
      <c r="D189" s="183"/>
      <c r="E189" s="183"/>
      <c r="F189" s="183"/>
      <c r="G189" s="183"/>
      <c r="H189" s="183"/>
      <c r="I189" s="183"/>
    </row>
    <row r="190" spans="1:9">
      <c r="A190" s="182" t="s">
        <v>4</v>
      </c>
      <c r="B190" s="182"/>
      <c r="C190" s="183" t="s">
        <v>76</v>
      </c>
      <c r="D190" s="183"/>
      <c r="E190" s="183"/>
      <c r="F190" s="183"/>
      <c r="G190" s="183"/>
      <c r="H190" s="183"/>
      <c r="I190" s="183"/>
    </row>
    <row r="191" spans="1:9">
      <c r="A191" s="182" t="s">
        <v>6</v>
      </c>
      <c r="B191" s="182"/>
      <c r="C191" s="183" t="s">
        <v>77</v>
      </c>
      <c r="D191" s="183"/>
      <c r="E191" s="183"/>
      <c r="F191" s="183"/>
      <c r="G191" s="183"/>
      <c r="H191" s="183"/>
      <c r="I191" s="183"/>
    </row>
    <row r="192" spans="1:9">
      <c r="A192" s="215" t="s">
        <v>8</v>
      </c>
      <c r="B192" s="215"/>
      <c r="C192" s="215"/>
      <c r="D192" s="215" t="s">
        <v>9</v>
      </c>
      <c r="E192" s="220"/>
      <c r="F192" s="220"/>
      <c r="G192" s="220"/>
      <c r="H192" s="220"/>
      <c r="I192" s="90"/>
    </row>
    <row r="193" spans="1:9">
      <c r="A193" s="226"/>
      <c r="B193" s="226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3" t="s">
        <v>84</v>
      </c>
      <c r="B194" s="193"/>
      <c r="C194" s="59" t="s">
        <v>85</v>
      </c>
      <c r="D194" s="226" t="s">
        <v>86</v>
      </c>
      <c r="E194" s="59" t="s">
        <v>87</v>
      </c>
      <c r="F194" s="59" t="s">
        <v>89</v>
      </c>
      <c r="G194" s="226" t="s">
        <v>91</v>
      </c>
      <c r="H194" s="226" t="s">
        <v>38</v>
      </c>
      <c r="I194" s="226" t="s">
        <v>92</v>
      </c>
    </row>
    <row r="195" spans="1:9" ht="14.25">
      <c r="A195" s="193"/>
      <c r="B195" s="193"/>
      <c r="C195" s="77" t="s">
        <v>37</v>
      </c>
      <c r="D195" s="216"/>
      <c r="E195" s="77" t="s">
        <v>88</v>
      </c>
      <c r="F195" s="77" t="s">
        <v>90</v>
      </c>
      <c r="G195" s="216"/>
      <c r="H195" s="216"/>
      <c r="I195" s="216"/>
    </row>
    <row r="196" spans="1:9">
      <c r="A196" s="194"/>
      <c r="B196" s="194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4"/>
      <c r="B197" s="194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28"/>
      <c r="B198" s="228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5" t="s">
        <v>95</v>
      </c>
      <c r="B199" s="53" t="s">
        <v>203</v>
      </c>
      <c r="C199" s="91">
        <f>'4A_DOC'!$B$39*$L$19</f>
        <v>0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5"/>
      <c r="B200" s="53" t="s">
        <v>204</v>
      </c>
      <c r="C200" s="91">
        <f>'4A_DOC'!$B$40*$L$19</f>
        <v>0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0</v>
      </c>
    </row>
    <row r="201" spans="1:9">
      <c r="A201" s="225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5"/>
      <c r="B202" s="53" t="s">
        <v>47</v>
      </c>
      <c r="C202" s="91">
        <f>'4A_DOC'!$B$42*$L$19</f>
        <v>0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0</v>
      </c>
    </row>
    <row r="203" spans="1:9">
      <c r="A203" s="225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5"/>
      <c r="B204" s="53" t="s">
        <v>207</v>
      </c>
      <c r="C204" s="91">
        <f>'4A_DOC'!$B$44*$L$19</f>
        <v>0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0</v>
      </c>
    </row>
    <row r="205" spans="1:9">
      <c r="A205" s="225"/>
      <c r="B205" s="53" t="s">
        <v>208</v>
      </c>
      <c r="C205" s="91">
        <f>'4A_DOC'!$B$45*$L$19</f>
        <v>0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5"/>
      <c r="B206" s="53" t="s">
        <v>209</v>
      </c>
      <c r="C206" s="91">
        <f>'4A_DOC'!$B$46*$L$19</f>
        <v>0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5"/>
      <c r="B207" s="53" t="s">
        <v>210</v>
      </c>
      <c r="C207" s="91">
        <f>'4A_DOC'!$B$47*$L$19</f>
        <v>0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5" t="s">
        <v>48</v>
      </c>
      <c r="B208" s="225"/>
      <c r="C208" s="7"/>
      <c r="D208" s="53"/>
      <c r="E208" s="53"/>
      <c r="F208" s="53"/>
      <c r="G208" s="53"/>
      <c r="H208" s="53"/>
      <c r="I208" s="53"/>
    </row>
    <row r="209" spans="1:9">
      <c r="A209" s="184" t="s">
        <v>291</v>
      </c>
      <c r="B209" s="185"/>
      <c r="C209" s="185"/>
      <c r="D209" s="185"/>
      <c r="E209" s="185"/>
      <c r="F209" s="185"/>
      <c r="G209" s="185"/>
      <c r="H209" s="186"/>
      <c r="I209" s="95">
        <f>SUM(I199:I208)</f>
        <v>0</v>
      </c>
    </row>
    <row r="210" spans="1:9">
      <c r="A210" s="221" t="s">
        <v>53</v>
      </c>
      <c r="B210" s="222"/>
      <c r="C210" s="222"/>
      <c r="D210" s="222"/>
      <c r="E210" s="222"/>
      <c r="F210" s="222"/>
      <c r="G210" s="222"/>
      <c r="H210" s="222"/>
      <c r="I210" s="222"/>
    </row>
    <row r="211" spans="1:9">
      <c r="A211" s="223" t="s">
        <v>54</v>
      </c>
      <c r="B211" s="224"/>
      <c r="C211" s="224"/>
      <c r="D211" s="224"/>
      <c r="E211" s="224"/>
      <c r="F211" s="224"/>
      <c r="G211" s="224"/>
      <c r="H211" s="224"/>
      <c r="I211" s="224"/>
    </row>
    <row r="212" spans="1:9">
      <c r="A212" s="223" t="s">
        <v>55</v>
      </c>
      <c r="B212" s="224"/>
      <c r="C212" s="224"/>
      <c r="D212" s="224"/>
      <c r="E212" s="224"/>
      <c r="F212" s="224"/>
      <c r="G212" s="224"/>
      <c r="H212" s="224"/>
      <c r="I212" s="224"/>
    </row>
    <row r="213" spans="1:9">
      <c r="A213" s="223" t="s">
        <v>96</v>
      </c>
      <c r="B213" s="224"/>
      <c r="C213" s="224"/>
      <c r="D213" s="224"/>
      <c r="E213" s="224"/>
      <c r="F213" s="224"/>
      <c r="G213" s="224"/>
      <c r="H213" s="224"/>
      <c r="I213" s="224"/>
    </row>
    <row r="214" spans="1:9">
      <c r="A214" s="223" t="s">
        <v>97</v>
      </c>
      <c r="B214" s="224"/>
      <c r="C214" s="224"/>
      <c r="D214" s="224"/>
      <c r="E214" s="224"/>
      <c r="F214" s="224"/>
      <c r="G214" s="224"/>
      <c r="H214" s="224"/>
      <c r="I214" s="224"/>
    </row>
    <row r="215" spans="1:9">
      <c r="A215" s="218" t="s">
        <v>200</v>
      </c>
      <c r="B215" s="219"/>
      <c r="C215" s="219"/>
      <c r="D215" s="219"/>
      <c r="E215" s="219"/>
      <c r="F215" s="219"/>
      <c r="G215" s="219"/>
      <c r="H215" s="219"/>
      <c r="I215" s="219"/>
    </row>
    <row r="218" spans="1:9">
      <c r="A218" s="182" t="s">
        <v>0</v>
      </c>
      <c r="B218" s="182"/>
      <c r="C218" s="183" t="s">
        <v>1</v>
      </c>
      <c r="D218" s="183"/>
      <c r="E218" s="183"/>
      <c r="F218" s="183"/>
      <c r="G218" s="183"/>
      <c r="H218" s="183"/>
      <c r="I218" s="183"/>
    </row>
    <row r="219" spans="1:9">
      <c r="A219" s="182" t="s">
        <v>2</v>
      </c>
      <c r="B219" s="182"/>
      <c r="C219" s="183" t="s">
        <v>75</v>
      </c>
      <c r="D219" s="183"/>
      <c r="E219" s="183"/>
      <c r="F219" s="183"/>
      <c r="G219" s="183"/>
      <c r="H219" s="183"/>
      <c r="I219" s="183"/>
    </row>
    <row r="220" spans="1:9">
      <c r="A220" s="182" t="s">
        <v>4</v>
      </c>
      <c r="B220" s="182"/>
      <c r="C220" s="183" t="s">
        <v>76</v>
      </c>
      <c r="D220" s="183"/>
      <c r="E220" s="183"/>
      <c r="F220" s="183"/>
      <c r="G220" s="183"/>
      <c r="H220" s="183"/>
      <c r="I220" s="183"/>
    </row>
    <row r="221" spans="1:9">
      <c r="A221" s="182" t="s">
        <v>6</v>
      </c>
      <c r="B221" s="182"/>
      <c r="C221" s="183" t="s">
        <v>77</v>
      </c>
      <c r="D221" s="183"/>
      <c r="E221" s="183"/>
      <c r="F221" s="183"/>
      <c r="G221" s="183"/>
      <c r="H221" s="183"/>
      <c r="I221" s="183"/>
    </row>
    <row r="222" spans="1:9">
      <c r="A222" s="215" t="s">
        <v>8</v>
      </c>
      <c r="B222" s="215"/>
      <c r="C222" s="215"/>
      <c r="D222" s="215" t="s">
        <v>9</v>
      </c>
      <c r="E222" s="220"/>
      <c r="F222" s="220"/>
      <c r="G222" s="220"/>
      <c r="H222" s="220"/>
      <c r="I222" s="90"/>
    </row>
    <row r="223" spans="1:9">
      <c r="A223" s="226"/>
      <c r="B223" s="226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3" t="s">
        <v>84</v>
      </c>
      <c r="B224" s="193"/>
      <c r="C224" s="59" t="s">
        <v>85</v>
      </c>
      <c r="D224" s="226" t="s">
        <v>86</v>
      </c>
      <c r="E224" s="59" t="s">
        <v>87</v>
      </c>
      <c r="F224" s="59" t="s">
        <v>89</v>
      </c>
      <c r="G224" s="226" t="s">
        <v>91</v>
      </c>
      <c r="H224" s="226" t="s">
        <v>38</v>
      </c>
      <c r="I224" s="226" t="s">
        <v>92</v>
      </c>
    </row>
    <row r="225" spans="1:9" ht="14.25">
      <c r="A225" s="193"/>
      <c r="B225" s="193"/>
      <c r="C225" s="77" t="s">
        <v>37</v>
      </c>
      <c r="D225" s="216"/>
      <c r="E225" s="77" t="s">
        <v>88</v>
      </c>
      <c r="F225" s="77" t="s">
        <v>90</v>
      </c>
      <c r="G225" s="216"/>
      <c r="H225" s="216"/>
      <c r="I225" s="216"/>
    </row>
    <row r="226" spans="1:9">
      <c r="A226" s="194"/>
      <c r="B226" s="194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4"/>
      <c r="B227" s="194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28"/>
      <c r="B228" s="228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5" t="s">
        <v>95</v>
      </c>
      <c r="B229" s="53" t="s">
        <v>203</v>
      </c>
      <c r="C229" s="91">
        <f>'4A_DOC'!$B$39*$L$20</f>
        <v>0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5"/>
      <c r="B230" s="53" t="s">
        <v>204</v>
      </c>
      <c r="C230" s="91">
        <f>'4A_DOC'!$B$40*$L$20</f>
        <v>0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0</v>
      </c>
    </row>
    <row r="231" spans="1:9">
      <c r="A231" s="225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5"/>
      <c r="B232" s="53" t="s">
        <v>47</v>
      </c>
      <c r="C232" s="91">
        <f>'4A_DOC'!$B$42*$L$20</f>
        <v>0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0</v>
      </c>
    </row>
    <row r="233" spans="1:9">
      <c r="A233" s="225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5"/>
      <c r="B234" s="53" t="s">
        <v>207</v>
      </c>
      <c r="C234" s="91">
        <f>'4A_DOC'!$B$44*$L$20</f>
        <v>0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0</v>
      </c>
    </row>
    <row r="235" spans="1:9">
      <c r="A235" s="225"/>
      <c r="B235" s="53" t="s">
        <v>208</v>
      </c>
      <c r="C235" s="91">
        <f>'4A_DOC'!$B$45*$L$20</f>
        <v>0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5"/>
      <c r="B236" s="53" t="s">
        <v>209</v>
      </c>
      <c r="C236" s="91">
        <f>'4A_DOC'!$B$46*$L$20</f>
        <v>0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5"/>
      <c r="B237" s="53" t="s">
        <v>210</v>
      </c>
      <c r="C237" s="91">
        <f>'4A_DOC'!$B$47*$L$20</f>
        <v>0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5" t="s">
        <v>48</v>
      </c>
      <c r="B238" s="225"/>
      <c r="C238" s="7"/>
      <c r="D238" s="53"/>
      <c r="E238" s="53"/>
      <c r="F238" s="53"/>
      <c r="G238" s="53"/>
      <c r="H238" s="53"/>
      <c r="I238" s="53"/>
    </row>
    <row r="239" spans="1:9">
      <c r="A239" s="184" t="s">
        <v>292</v>
      </c>
      <c r="B239" s="185"/>
      <c r="C239" s="185"/>
      <c r="D239" s="185"/>
      <c r="E239" s="185"/>
      <c r="F239" s="185"/>
      <c r="G239" s="185"/>
      <c r="H239" s="186"/>
      <c r="I239" s="95">
        <f>SUM(I229:I238)</f>
        <v>0</v>
      </c>
    </row>
    <row r="240" spans="1:9">
      <c r="A240" s="221" t="s">
        <v>53</v>
      </c>
      <c r="B240" s="222"/>
      <c r="C240" s="222"/>
      <c r="D240" s="222"/>
      <c r="E240" s="222"/>
      <c r="F240" s="222"/>
      <c r="G240" s="222"/>
      <c r="H240" s="222"/>
      <c r="I240" s="222"/>
    </row>
    <row r="241" spans="1:9">
      <c r="A241" s="223" t="s">
        <v>54</v>
      </c>
      <c r="B241" s="224"/>
      <c r="C241" s="224"/>
      <c r="D241" s="224"/>
      <c r="E241" s="224"/>
      <c r="F241" s="224"/>
      <c r="G241" s="224"/>
      <c r="H241" s="224"/>
      <c r="I241" s="224"/>
    </row>
    <row r="242" spans="1:9">
      <c r="A242" s="223" t="s">
        <v>55</v>
      </c>
      <c r="B242" s="224"/>
      <c r="C242" s="224"/>
      <c r="D242" s="224"/>
      <c r="E242" s="224"/>
      <c r="F242" s="224"/>
      <c r="G242" s="224"/>
      <c r="H242" s="224"/>
      <c r="I242" s="224"/>
    </row>
    <row r="243" spans="1:9">
      <c r="A243" s="223" t="s">
        <v>96</v>
      </c>
      <c r="B243" s="224"/>
      <c r="C243" s="224"/>
      <c r="D243" s="224"/>
      <c r="E243" s="224"/>
      <c r="F243" s="224"/>
      <c r="G243" s="224"/>
      <c r="H243" s="224"/>
      <c r="I243" s="224"/>
    </row>
    <row r="244" spans="1:9">
      <c r="A244" s="223" t="s">
        <v>97</v>
      </c>
      <c r="B244" s="224"/>
      <c r="C244" s="224"/>
      <c r="D244" s="224"/>
      <c r="E244" s="224"/>
      <c r="F244" s="224"/>
      <c r="G244" s="224"/>
      <c r="H244" s="224"/>
      <c r="I244" s="224"/>
    </row>
    <row r="245" spans="1:9">
      <c r="A245" s="218" t="s">
        <v>200</v>
      </c>
      <c r="B245" s="219"/>
      <c r="C245" s="219"/>
      <c r="D245" s="219"/>
      <c r="E245" s="219"/>
      <c r="F245" s="219"/>
      <c r="G245" s="219"/>
      <c r="H245" s="219"/>
      <c r="I245" s="219"/>
    </row>
    <row r="248" spans="1:9">
      <c r="A248" s="182" t="s">
        <v>0</v>
      </c>
      <c r="B248" s="182"/>
      <c r="C248" s="183" t="s">
        <v>1</v>
      </c>
      <c r="D248" s="183"/>
      <c r="E248" s="183"/>
      <c r="F248" s="183"/>
      <c r="G248" s="183"/>
      <c r="H248" s="183"/>
      <c r="I248" s="183"/>
    </row>
    <row r="249" spans="1:9">
      <c r="A249" s="182" t="s">
        <v>2</v>
      </c>
      <c r="B249" s="182"/>
      <c r="C249" s="183" t="s">
        <v>75</v>
      </c>
      <c r="D249" s="183"/>
      <c r="E249" s="183"/>
      <c r="F249" s="183"/>
      <c r="G249" s="183"/>
      <c r="H249" s="183"/>
      <c r="I249" s="183"/>
    </row>
    <row r="250" spans="1:9">
      <c r="A250" s="182" t="s">
        <v>4</v>
      </c>
      <c r="B250" s="182"/>
      <c r="C250" s="183" t="s">
        <v>76</v>
      </c>
      <c r="D250" s="183"/>
      <c r="E250" s="183"/>
      <c r="F250" s="183"/>
      <c r="G250" s="183"/>
      <c r="H250" s="183"/>
      <c r="I250" s="183"/>
    </row>
    <row r="251" spans="1:9">
      <c r="A251" s="182" t="s">
        <v>6</v>
      </c>
      <c r="B251" s="182"/>
      <c r="C251" s="183" t="s">
        <v>77</v>
      </c>
      <c r="D251" s="183"/>
      <c r="E251" s="183"/>
      <c r="F251" s="183"/>
      <c r="G251" s="183"/>
      <c r="H251" s="183"/>
      <c r="I251" s="183"/>
    </row>
    <row r="252" spans="1:9">
      <c r="A252" s="215" t="s">
        <v>8</v>
      </c>
      <c r="B252" s="215"/>
      <c r="C252" s="215"/>
      <c r="D252" s="215" t="s">
        <v>9</v>
      </c>
      <c r="E252" s="220"/>
      <c r="F252" s="220"/>
      <c r="G252" s="220"/>
      <c r="H252" s="220"/>
      <c r="I252" s="90"/>
    </row>
    <row r="253" spans="1:9">
      <c r="A253" s="226"/>
      <c r="B253" s="226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3" t="s">
        <v>84</v>
      </c>
      <c r="B254" s="193"/>
      <c r="C254" s="59" t="s">
        <v>85</v>
      </c>
      <c r="D254" s="226" t="s">
        <v>86</v>
      </c>
      <c r="E254" s="59" t="s">
        <v>87</v>
      </c>
      <c r="F254" s="59" t="s">
        <v>89</v>
      </c>
      <c r="G254" s="226" t="s">
        <v>91</v>
      </c>
      <c r="H254" s="226" t="s">
        <v>38</v>
      </c>
      <c r="I254" s="226" t="s">
        <v>92</v>
      </c>
    </row>
    <row r="255" spans="1:9" ht="14.25">
      <c r="A255" s="193"/>
      <c r="B255" s="193"/>
      <c r="C255" s="77" t="s">
        <v>37</v>
      </c>
      <c r="D255" s="216"/>
      <c r="E255" s="77" t="s">
        <v>88</v>
      </c>
      <c r="F255" s="77" t="s">
        <v>90</v>
      </c>
      <c r="G255" s="216"/>
      <c r="H255" s="216"/>
      <c r="I255" s="216"/>
    </row>
    <row r="256" spans="1:9">
      <c r="A256" s="194"/>
      <c r="B256" s="194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4"/>
      <c r="B257" s="194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28"/>
      <c r="B258" s="228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5" t="s">
        <v>95</v>
      </c>
      <c r="B259" s="53" t="s">
        <v>203</v>
      </c>
      <c r="C259" s="91">
        <f>'4A_DOC'!$B$39*$L$21</f>
        <v>0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5"/>
      <c r="B260" s="53" t="s">
        <v>204</v>
      </c>
      <c r="C260" s="91">
        <f>'4A_DOC'!$B$40*$L$21</f>
        <v>0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0</v>
      </c>
    </row>
    <row r="261" spans="1:9">
      <c r="A261" s="225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5"/>
      <c r="B262" s="53" t="s">
        <v>47</v>
      </c>
      <c r="C262" s="91">
        <f>'4A_DOC'!$B$42*$L$21</f>
        <v>0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0</v>
      </c>
    </row>
    <row r="263" spans="1:9">
      <c r="A263" s="225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5"/>
      <c r="B264" s="53" t="s">
        <v>207</v>
      </c>
      <c r="C264" s="91">
        <f>'4A_DOC'!$B$44*$L$21</f>
        <v>0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0</v>
      </c>
    </row>
    <row r="265" spans="1:9">
      <c r="A265" s="225"/>
      <c r="B265" s="53" t="s">
        <v>208</v>
      </c>
      <c r="C265" s="91">
        <f>'4A_DOC'!$B$45*$L$21</f>
        <v>0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5"/>
      <c r="B266" s="53" t="s">
        <v>209</v>
      </c>
      <c r="C266" s="91">
        <f>'4A_DOC'!$B$46*$L$21</f>
        <v>0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5"/>
      <c r="B267" s="53" t="s">
        <v>210</v>
      </c>
      <c r="C267" s="91">
        <f>'4A_DOC'!$B$47*$L$21</f>
        <v>0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5" t="s">
        <v>48</v>
      </c>
      <c r="B268" s="225"/>
      <c r="C268" s="7"/>
      <c r="D268" s="53"/>
      <c r="E268" s="53"/>
      <c r="F268" s="53"/>
      <c r="G268" s="53"/>
      <c r="H268" s="53"/>
      <c r="I268" s="53"/>
    </row>
    <row r="269" spans="1:9">
      <c r="A269" s="184" t="s">
        <v>293</v>
      </c>
      <c r="B269" s="185"/>
      <c r="C269" s="185"/>
      <c r="D269" s="185"/>
      <c r="E269" s="185"/>
      <c r="F269" s="185"/>
      <c r="G269" s="185"/>
      <c r="H269" s="186"/>
      <c r="I269" s="95">
        <f>SUM(I259:I268)</f>
        <v>0</v>
      </c>
    </row>
    <row r="270" spans="1:9">
      <c r="A270" s="221" t="s">
        <v>53</v>
      </c>
      <c r="B270" s="222"/>
      <c r="C270" s="222"/>
      <c r="D270" s="222"/>
      <c r="E270" s="222"/>
      <c r="F270" s="222"/>
      <c r="G270" s="222"/>
      <c r="H270" s="222"/>
      <c r="I270" s="222"/>
    </row>
    <row r="271" spans="1:9">
      <c r="A271" s="223" t="s">
        <v>54</v>
      </c>
      <c r="B271" s="224"/>
      <c r="C271" s="224"/>
      <c r="D271" s="224"/>
      <c r="E271" s="224"/>
      <c r="F271" s="224"/>
      <c r="G271" s="224"/>
      <c r="H271" s="224"/>
      <c r="I271" s="224"/>
    </row>
    <row r="272" spans="1:9">
      <c r="A272" s="223" t="s">
        <v>55</v>
      </c>
      <c r="B272" s="224"/>
      <c r="C272" s="224"/>
      <c r="D272" s="224"/>
      <c r="E272" s="224"/>
      <c r="F272" s="224"/>
      <c r="G272" s="224"/>
      <c r="H272" s="224"/>
      <c r="I272" s="224"/>
    </row>
    <row r="273" spans="1:9">
      <c r="A273" s="223" t="s">
        <v>96</v>
      </c>
      <c r="B273" s="224"/>
      <c r="C273" s="224"/>
      <c r="D273" s="224"/>
      <c r="E273" s="224"/>
      <c r="F273" s="224"/>
      <c r="G273" s="224"/>
      <c r="H273" s="224"/>
      <c r="I273" s="224"/>
    </row>
    <row r="274" spans="1:9">
      <c r="A274" s="223" t="s">
        <v>97</v>
      </c>
      <c r="B274" s="224"/>
      <c r="C274" s="224"/>
      <c r="D274" s="224"/>
      <c r="E274" s="224"/>
      <c r="F274" s="224"/>
      <c r="G274" s="224"/>
      <c r="H274" s="224"/>
      <c r="I274" s="224"/>
    </row>
    <row r="275" spans="1:9">
      <c r="A275" s="218" t="s">
        <v>200</v>
      </c>
      <c r="B275" s="219"/>
      <c r="C275" s="219"/>
      <c r="D275" s="219"/>
      <c r="E275" s="219"/>
      <c r="F275" s="219"/>
      <c r="G275" s="219"/>
      <c r="H275" s="219"/>
      <c r="I275" s="219"/>
    </row>
    <row r="278" spans="1:9">
      <c r="A278" s="182" t="s">
        <v>0</v>
      </c>
      <c r="B278" s="182"/>
      <c r="C278" s="183" t="s">
        <v>1</v>
      </c>
      <c r="D278" s="183"/>
      <c r="E278" s="183"/>
      <c r="F278" s="183"/>
      <c r="G278" s="183"/>
      <c r="H278" s="183"/>
      <c r="I278" s="183"/>
    </row>
    <row r="279" spans="1:9">
      <c r="A279" s="182" t="s">
        <v>2</v>
      </c>
      <c r="B279" s="182"/>
      <c r="C279" s="183" t="s">
        <v>75</v>
      </c>
      <c r="D279" s="183"/>
      <c r="E279" s="183"/>
      <c r="F279" s="183"/>
      <c r="G279" s="183"/>
      <c r="H279" s="183"/>
      <c r="I279" s="183"/>
    </row>
    <row r="280" spans="1:9">
      <c r="A280" s="182" t="s">
        <v>4</v>
      </c>
      <c r="B280" s="182"/>
      <c r="C280" s="183" t="s">
        <v>76</v>
      </c>
      <c r="D280" s="183"/>
      <c r="E280" s="183"/>
      <c r="F280" s="183"/>
      <c r="G280" s="183"/>
      <c r="H280" s="183"/>
      <c r="I280" s="183"/>
    </row>
    <row r="281" spans="1:9">
      <c r="A281" s="182" t="s">
        <v>6</v>
      </c>
      <c r="B281" s="182"/>
      <c r="C281" s="183" t="s">
        <v>77</v>
      </c>
      <c r="D281" s="183"/>
      <c r="E281" s="183"/>
      <c r="F281" s="183"/>
      <c r="G281" s="183"/>
      <c r="H281" s="183"/>
      <c r="I281" s="183"/>
    </row>
    <row r="282" spans="1:9">
      <c r="A282" s="215" t="s">
        <v>8</v>
      </c>
      <c r="B282" s="215"/>
      <c r="C282" s="215"/>
      <c r="D282" s="215" t="s">
        <v>9</v>
      </c>
      <c r="E282" s="220"/>
      <c r="F282" s="220"/>
      <c r="G282" s="220"/>
      <c r="H282" s="220"/>
      <c r="I282" s="90"/>
    </row>
    <row r="283" spans="1:9">
      <c r="A283" s="226"/>
      <c r="B283" s="226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3" t="s">
        <v>84</v>
      </c>
      <c r="B284" s="193"/>
      <c r="C284" s="59" t="s">
        <v>85</v>
      </c>
      <c r="D284" s="226" t="s">
        <v>86</v>
      </c>
      <c r="E284" s="59" t="s">
        <v>87</v>
      </c>
      <c r="F284" s="59" t="s">
        <v>89</v>
      </c>
      <c r="G284" s="226" t="s">
        <v>91</v>
      </c>
      <c r="H284" s="226" t="s">
        <v>38</v>
      </c>
      <c r="I284" s="226" t="s">
        <v>92</v>
      </c>
    </row>
    <row r="285" spans="1:9" ht="14.25">
      <c r="A285" s="193"/>
      <c r="B285" s="193"/>
      <c r="C285" s="77" t="s">
        <v>37</v>
      </c>
      <c r="D285" s="216"/>
      <c r="E285" s="77" t="s">
        <v>88</v>
      </c>
      <c r="F285" s="77" t="s">
        <v>90</v>
      </c>
      <c r="G285" s="216"/>
      <c r="H285" s="216"/>
      <c r="I285" s="216"/>
    </row>
    <row r="286" spans="1:9">
      <c r="A286" s="194"/>
      <c r="B286" s="194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4"/>
      <c r="B287" s="194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28"/>
      <c r="B288" s="228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5" t="s">
        <v>95</v>
      </c>
      <c r="B289" s="53" t="s">
        <v>203</v>
      </c>
      <c r="C289" s="91">
        <f>'4A_DOC'!$B$39*$L$22</f>
        <v>0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5"/>
      <c r="B290" s="53" t="s">
        <v>204</v>
      </c>
      <c r="C290" s="91">
        <f>'4A_DOC'!$B$40*$L$22</f>
        <v>0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0</v>
      </c>
    </row>
    <row r="291" spans="1:9">
      <c r="A291" s="225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5"/>
      <c r="B292" s="53" t="s">
        <v>47</v>
      </c>
      <c r="C292" s="91">
        <f>'4A_DOC'!$B$42*$L$22</f>
        <v>0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0</v>
      </c>
    </row>
    <row r="293" spans="1:9">
      <c r="A293" s="225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5"/>
      <c r="B294" s="53" t="s">
        <v>207</v>
      </c>
      <c r="C294" s="91">
        <f>'4A_DOC'!$B$44*$L$22</f>
        <v>0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0</v>
      </c>
    </row>
    <row r="295" spans="1:9">
      <c r="A295" s="225"/>
      <c r="B295" s="53" t="s">
        <v>208</v>
      </c>
      <c r="C295" s="91">
        <f>'4A_DOC'!$B$45*$L$22</f>
        <v>0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5"/>
      <c r="B296" s="53" t="s">
        <v>209</v>
      </c>
      <c r="C296" s="91">
        <f>'4A_DOC'!$B$46*$L$22</f>
        <v>0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5"/>
      <c r="B297" s="53" t="s">
        <v>210</v>
      </c>
      <c r="C297" s="91">
        <f>'4A_DOC'!$B$47*$L$22</f>
        <v>0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5" t="s">
        <v>48</v>
      </c>
      <c r="B298" s="225"/>
      <c r="C298" s="7"/>
      <c r="D298" s="53"/>
      <c r="E298" s="53"/>
      <c r="F298" s="53"/>
      <c r="G298" s="53"/>
      <c r="H298" s="53"/>
      <c r="I298" s="53"/>
    </row>
    <row r="299" spans="1:9">
      <c r="A299" s="184" t="s">
        <v>294</v>
      </c>
      <c r="B299" s="185"/>
      <c r="C299" s="185"/>
      <c r="D299" s="185"/>
      <c r="E299" s="185"/>
      <c r="F299" s="185"/>
      <c r="G299" s="185"/>
      <c r="H299" s="186"/>
      <c r="I299" s="95">
        <f>SUM(I289:I298)</f>
        <v>0</v>
      </c>
    </row>
    <row r="300" spans="1:9">
      <c r="A300" s="221" t="s">
        <v>53</v>
      </c>
      <c r="B300" s="222"/>
      <c r="C300" s="222"/>
      <c r="D300" s="222"/>
      <c r="E300" s="222"/>
      <c r="F300" s="222"/>
      <c r="G300" s="222"/>
      <c r="H300" s="222"/>
      <c r="I300" s="222"/>
    </row>
    <row r="301" spans="1:9">
      <c r="A301" s="223" t="s">
        <v>54</v>
      </c>
      <c r="B301" s="224"/>
      <c r="C301" s="224"/>
      <c r="D301" s="224"/>
      <c r="E301" s="224"/>
      <c r="F301" s="224"/>
      <c r="G301" s="224"/>
      <c r="H301" s="224"/>
      <c r="I301" s="224"/>
    </row>
    <row r="302" spans="1:9">
      <c r="A302" s="223" t="s">
        <v>55</v>
      </c>
      <c r="B302" s="224"/>
      <c r="C302" s="224"/>
      <c r="D302" s="224"/>
      <c r="E302" s="224"/>
      <c r="F302" s="224"/>
      <c r="G302" s="224"/>
      <c r="H302" s="224"/>
      <c r="I302" s="224"/>
    </row>
    <row r="303" spans="1:9">
      <c r="A303" s="223" t="s">
        <v>96</v>
      </c>
      <c r="B303" s="224"/>
      <c r="C303" s="224"/>
      <c r="D303" s="224"/>
      <c r="E303" s="224"/>
      <c r="F303" s="224"/>
      <c r="G303" s="224"/>
      <c r="H303" s="224"/>
      <c r="I303" s="224"/>
    </row>
    <row r="304" spans="1:9">
      <c r="A304" s="223" t="s">
        <v>97</v>
      </c>
      <c r="B304" s="224"/>
      <c r="C304" s="224"/>
      <c r="D304" s="224"/>
      <c r="E304" s="224"/>
      <c r="F304" s="224"/>
      <c r="G304" s="224"/>
      <c r="H304" s="224"/>
      <c r="I304" s="224"/>
    </row>
    <row r="305" spans="1:9">
      <c r="A305" s="218" t="s">
        <v>200</v>
      </c>
      <c r="B305" s="219"/>
      <c r="C305" s="219"/>
      <c r="D305" s="219"/>
      <c r="E305" s="219"/>
      <c r="F305" s="219"/>
      <c r="G305" s="219"/>
      <c r="H305" s="219"/>
      <c r="I305" s="219"/>
    </row>
    <row r="308" spans="1:9">
      <c r="A308" s="182" t="s">
        <v>0</v>
      </c>
      <c r="B308" s="182"/>
      <c r="C308" s="183" t="s">
        <v>1</v>
      </c>
      <c r="D308" s="183"/>
      <c r="E308" s="183"/>
      <c r="F308" s="183"/>
      <c r="G308" s="183"/>
      <c r="H308" s="183"/>
      <c r="I308" s="183"/>
    </row>
    <row r="309" spans="1:9">
      <c r="A309" s="182" t="s">
        <v>2</v>
      </c>
      <c r="B309" s="182"/>
      <c r="C309" s="183" t="s">
        <v>75</v>
      </c>
      <c r="D309" s="183"/>
      <c r="E309" s="183"/>
      <c r="F309" s="183"/>
      <c r="G309" s="183"/>
      <c r="H309" s="183"/>
      <c r="I309" s="183"/>
    </row>
    <row r="310" spans="1:9">
      <c r="A310" s="182" t="s">
        <v>4</v>
      </c>
      <c r="B310" s="182"/>
      <c r="C310" s="183" t="s">
        <v>76</v>
      </c>
      <c r="D310" s="183"/>
      <c r="E310" s="183"/>
      <c r="F310" s="183"/>
      <c r="G310" s="183"/>
      <c r="H310" s="183"/>
      <c r="I310" s="183"/>
    </row>
    <row r="311" spans="1:9">
      <c r="A311" s="182" t="s">
        <v>6</v>
      </c>
      <c r="B311" s="182"/>
      <c r="C311" s="183" t="s">
        <v>77</v>
      </c>
      <c r="D311" s="183"/>
      <c r="E311" s="183"/>
      <c r="F311" s="183"/>
      <c r="G311" s="183"/>
      <c r="H311" s="183"/>
      <c r="I311" s="183"/>
    </row>
    <row r="312" spans="1:9">
      <c r="A312" s="215" t="s">
        <v>8</v>
      </c>
      <c r="B312" s="215"/>
      <c r="C312" s="215"/>
      <c r="D312" s="215" t="s">
        <v>9</v>
      </c>
      <c r="E312" s="220"/>
      <c r="F312" s="220"/>
      <c r="G312" s="220"/>
      <c r="H312" s="220"/>
      <c r="I312" s="90"/>
    </row>
    <row r="313" spans="1:9">
      <c r="A313" s="226"/>
      <c r="B313" s="226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3" t="s">
        <v>84</v>
      </c>
      <c r="B314" s="193"/>
      <c r="C314" s="59" t="s">
        <v>85</v>
      </c>
      <c r="D314" s="226" t="s">
        <v>86</v>
      </c>
      <c r="E314" s="59" t="s">
        <v>87</v>
      </c>
      <c r="F314" s="59" t="s">
        <v>89</v>
      </c>
      <c r="G314" s="226" t="s">
        <v>91</v>
      </c>
      <c r="H314" s="226" t="s">
        <v>38</v>
      </c>
      <c r="I314" s="226" t="s">
        <v>92</v>
      </c>
    </row>
    <row r="315" spans="1:9" ht="14.25">
      <c r="A315" s="193"/>
      <c r="B315" s="193"/>
      <c r="C315" s="77" t="s">
        <v>37</v>
      </c>
      <c r="D315" s="216"/>
      <c r="E315" s="77" t="s">
        <v>88</v>
      </c>
      <c r="F315" s="77" t="s">
        <v>90</v>
      </c>
      <c r="G315" s="216"/>
      <c r="H315" s="216"/>
      <c r="I315" s="216"/>
    </row>
    <row r="316" spans="1:9">
      <c r="A316" s="194"/>
      <c r="B316" s="194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4"/>
      <c r="B317" s="194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28"/>
      <c r="B318" s="228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5" t="s">
        <v>95</v>
      </c>
      <c r="B319" s="53" t="s">
        <v>203</v>
      </c>
      <c r="C319" s="91">
        <f>'4A_DOC'!$B$39*$L$23</f>
        <v>0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5"/>
      <c r="B320" s="53" t="s">
        <v>204</v>
      </c>
      <c r="C320" s="91">
        <f>'4A_DOC'!$B$40*$L$23</f>
        <v>0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0</v>
      </c>
    </row>
    <row r="321" spans="1:9">
      <c r="A321" s="225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5"/>
      <c r="B322" s="53" t="s">
        <v>47</v>
      </c>
      <c r="C322" s="91">
        <f>'4A_DOC'!$B$42*$L$23</f>
        <v>0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0</v>
      </c>
    </row>
    <row r="323" spans="1:9">
      <c r="A323" s="225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5"/>
      <c r="B324" s="53" t="s">
        <v>207</v>
      </c>
      <c r="C324" s="91">
        <f>'4A_DOC'!$B$44*$L$23</f>
        <v>0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0</v>
      </c>
    </row>
    <row r="325" spans="1:9">
      <c r="A325" s="225"/>
      <c r="B325" s="53" t="s">
        <v>208</v>
      </c>
      <c r="C325" s="91">
        <f>'4A_DOC'!$B$45*$L$23</f>
        <v>0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5"/>
      <c r="B326" s="53" t="s">
        <v>209</v>
      </c>
      <c r="C326" s="91">
        <f>'4A_DOC'!$B$46*$L$23</f>
        <v>0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5"/>
      <c r="B327" s="53" t="s">
        <v>210</v>
      </c>
      <c r="C327" s="91">
        <f>'4A_DOC'!$B$47*$L$23</f>
        <v>0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5" t="s">
        <v>48</v>
      </c>
      <c r="B328" s="225"/>
      <c r="C328" s="7"/>
      <c r="D328" s="53"/>
      <c r="E328" s="53"/>
      <c r="F328" s="53"/>
      <c r="G328" s="53"/>
      <c r="H328" s="53"/>
      <c r="I328" s="53"/>
    </row>
    <row r="329" spans="1:9">
      <c r="A329" s="184" t="s">
        <v>295</v>
      </c>
      <c r="B329" s="185"/>
      <c r="C329" s="185"/>
      <c r="D329" s="185"/>
      <c r="E329" s="185"/>
      <c r="F329" s="185"/>
      <c r="G329" s="185"/>
      <c r="H329" s="186"/>
      <c r="I329" s="95">
        <f>SUM(I319:I328)</f>
        <v>0</v>
      </c>
    </row>
    <row r="330" spans="1:9">
      <c r="A330" s="221" t="s">
        <v>53</v>
      </c>
      <c r="B330" s="222"/>
      <c r="C330" s="222"/>
      <c r="D330" s="222"/>
      <c r="E330" s="222"/>
      <c r="F330" s="222"/>
      <c r="G330" s="222"/>
      <c r="H330" s="222"/>
      <c r="I330" s="222"/>
    </row>
    <row r="331" spans="1:9">
      <c r="A331" s="223" t="s">
        <v>54</v>
      </c>
      <c r="B331" s="224"/>
      <c r="C331" s="224"/>
      <c r="D331" s="224"/>
      <c r="E331" s="224"/>
      <c r="F331" s="224"/>
      <c r="G331" s="224"/>
      <c r="H331" s="224"/>
      <c r="I331" s="224"/>
    </row>
    <row r="332" spans="1:9">
      <c r="A332" s="223" t="s">
        <v>55</v>
      </c>
      <c r="B332" s="224"/>
      <c r="C332" s="224"/>
      <c r="D332" s="224"/>
      <c r="E332" s="224"/>
      <c r="F332" s="224"/>
      <c r="G332" s="224"/>
      <c r="H332" s="224"/>
      <c r="I332" s="224"/>
    </row>
    <row r="333" spans="1:9">
      <c r="A333" s="223" t="s">
        <v>96</v>
      </c>
      <c r="B333" s="224"/>
      <c r="C333" s="224"/>
      <c r="D333" s="224"/>
      <c r="E333" s="224"/>
      <c r="F333" s="224"/>
      <c r="G333" s="224"/>
      <c r="H333" s="224"/>
      <c r="I333" s="224"/>
    </row>
    <row r="334" spans="1:9">
      <c r="A334" s="223" t="s">
        <v>97</v>
      </c>
      <c r="B334" s="224"/>
      <c r="C334" s="224"/>
      <c r="D334" s="224"/>
      <c r="E334" s="224"/>
      <c r="F334" s="224"/>
      <c r="G334" s="224"/>
      <c r="H334" s="224"/>
      <c r="I334" s="224"/>
    </row>
    <row r="335" spans="1:9">
      <c r="A335" s="218" t="s">
        <v>200</v>
      </c>
      <c r="B335" s="219"/>
      <c r="C335" s="219"/>
      <c r="D335" s="219"/>
      <c r="E335" s="219"/>
      <c r="F335" s="219"/>
      <c r="G335" s="219"/>
      <c r="H335" s="219"/>
      <c r="I335" s="219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3" t="s">
        <v>1</v>
      </c>
      <c r="C2" s="183"/>
      <c r="D2" s="183"/>
    </row>
    <row r="3" spans="1:9">
      <c r="A3" s="76" t="s">
        <v>2</v>
      </c>
      <c r="B3" s="183" t="s">
        <v>75</v>
      </c>
      <c r="C3" s="183"/>
      <c r="D3" s="183"/>
    </row>
    <row r="4" spans="1:9">
      <c r="A4" s="76" t="s">
        <v>4</v>
      </c>
      <c r="B4" s="183" t="s">
        <v>76</v>
      </c>
      <c r="C4" s="183"/>
      <c r="D4" s="183"/>
    </row>
    <row r="5" spans="1:9">
      <c r="A5" s="76" t="s">
        <v>6</v>
      </c>
      <c r="B5" s="183" t="s">
        <v>100</v>
      </c>
      <c r="C5" s="183"/>
      <c r="D5" s="183"/>
    </row>
    <row r="6" spans="1:9">
      <c r="A6" s="215"/>
      <c r="B6" s="215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4"/>
      <c r="B9" s="8" t="s">
        <v>43</v>
      </c>
      <c r="C9" s="8" t="s">
        <v>102</v>
      </c>
      <c r="D9" s="8" t="s">
        <v>99</v>
      </c>
    </row>
    <row r="10" spans="1:9" ht="15" thickBot="1">
      <c r="A10" s="194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0</v>
      </c>
      <c r="C11" s="80">
        <f>$H$11</f>
        <v>6500</v>
      </c>
      <c r="D11" s="102">
        <f>B11*C11/(10^6)</f>
        <v>0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0</v>
      </c>
      <c r="C12" s="53">
        <f t="shared" ref="C12:C31" si="0">$H$11</f>
        <v>6500</v>
      </c>
      <c r="D12" s="92">
        <f t="shared" ref="D12:D31" si="1">B12*C12/(10^6)</f>
        <v>0</v>
      </c>
    </row>
    <row r="13" spans="1:9">
      <c r="A13" s="7">
        <f>'4B_N2O emission'!B14</f>
        <v>2002</v>
      </c>
      <c r="B13" s="105">
        <f>'4C1_Amount_Waste_OpenBurned'!G14</f>
        <v>0</v>
      </c>
      <c r="C13" s="53">
        <f t="shared" si="0"/>
        <v>6500</v>
      </c>
      <c r="D13" s="92">
        <f t="shared" si="1"/>
        <v>0</v>
      </c>
    </row>
    <row r="14" spans="1:9">
      <c r="A14" s="7">
        <f>'4B_N2O emission'!B15</f>
        <v>2003</v>
      </c>
      <c r="B14" s="105">
        <f>'4C1_Amount_Waste_OpenBurned'!G15</f>
        <v>0</v>
      </c>
      <c r="C14" s="53">
        <f t="shared" si="0"/>
        <v>6500</v>
      </c>
      <c r="D14" s="92">
        <f t="shared" si="1"/>
        <v>0</v>
      </c>
    </row>
    <row r="15" spans="1:9">
      <c r="A15" s="7">
        <f>'4B_N2O emission'!B16</f>
        <v>2004</v>
      </c>
      <c r="B15" s="105">
        <f>'4C1_Amount_Waste_OpenBurned'!G16</f>
        <v>0</v>
      </c>
      <c r="C15" s="53">
        <f t="shared" si="0"/>
        <v>6500</v>
      </c>
      <c r="D15" s="92">
        <f t="shared" si="1"/>
        <v>0</v>
      </c>
    </row>
    <row r="16" spans="1:9">
      <c r="A16" s="7">
        <f>'4B_N2O emission'!B17</f>
        <v>2005</v>
      </c>
      <c r="B16" s="105">
        <f>'4C1_Amount_Waste_OpenBurned'!G17</f>
        <v>0</v>
      </c>
      <c r="C16" s="53">
        <f t="shared" si="0"/>
        <v>6500</v>
      </c>
      <c r="D16" s="92">
        <f t="shared" si="1"/>
        <v>0</v>
      </c>
    </row>
    <row r="17" spans="1:4">
      <c r="A17" s="7">
        <f>'4B_N2O emission'!B18</f>
        <v>2006</v>
      </c>
      <c r="B17" s="105">
        <f>'4C1_Amount_Waste_OpenBurned'!G18</f>
        <v>0</v>
      </c>
      <c r="C17" s="53">
        <f t="shared" si="0"/>
        <v>6500</v>
      </c>
      <c r="D17" s="92">
        <f t="shared" si="1"/>
        <v>0</v>
      </c>
    </row>
    <row r="18" spans="1:4">
      <c r="A18" s="7">
        <f>'4B_N2O emission'!B19</f>
        <v>2007</v>
      </c>
      <c r="B18" s="105">
        <f>'4C1_Amount_Waste_OpenBurned'!G19</f>
        <v>0</v>
      </c>
      <c r="C18" s="53">
        <f t="shared" si="0"/>
        <v>6500</v>
      </c>
      <c r="D18" s="92">
        <f t="shared" si="1"/>
        <v>0</v>
      </c>
    </row>
    <row r="19" spans="1:4">
      <c r="A19" s="7">
        <f>'4B_N2O emission'!B20</f>
        <v>2008</v>
      </c>
      <c r="B19" s="105">
        <f>'4C1_Amount_Waste_OpenBurned'!G20</f>
        <v>0</v>
      </c>
      <c r="C19" s="53">
        <f t="shared" si="0"/>
        <v>6500</v>
      </c>
      <c r="D19" s="92">
        <f t="shared" si="1"/>
        <v>0</v>
      </c>
    </row>
    <row r="20" spans="1:4">
      <c r="A20" s="7">
        <f>'4B_N2O emission'!B21</f>
        <v>2009</v>
      </c>
      <c r="B20" s="105">
        <f>'4C1_Amount_Waste_OpenBurned'!G21</f>
        <v>0</v>
      </c>
      <c r="C20" s="53">
        <f>$H$11</f>
        <v>6500</v>
      </c>
      <c r="D20" s="92">
        <f t="shared" si="1"/>
        <v>0</v>
      </c>
    </row>
    <row r="21" spans="1:4">
      <c r="A21" s="7">
        <f>'4B_N2O emission'!B22</f>
        <v>2010</v>
      </c>
      <c r="B21" s="105">
        <f>'4C1_Amount_Waste_OpenBurned'!G22</f>
        <v>0</v>
      </c>
      <c r="C21" s="53">
        <f t="shared" si="0"/>
        <v>6500</v>
      </c>
      <c r="D21" s="92">
        <f t="shared" si="1"/>
        <v>0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1" t="s">
        <v>104</v>
      </c>
      <c r="B32" s="222"/>
      <c r="C32" s="222"/>
      <c r="D32" s="222"/>
    </row>
    <row r="33" spans="1:4">
      <c r="A33" s="223" t="s">
        <v>105</v>
      </c>
      <c r="B33" s="224"/>
      <c r="C33" s="224"/>
      <c r="D33" s="224"/>
    </row>
    <row r="34" spans="1:4">
      <c r="A34" s="218" t="s">
        <v>106</v>
      </c>
      <c r="B34" s="219"/>
      <c r="C34" s="219"/>
      <c r="D34" s="219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3" t="s">
        <v>1</v>
      </c>
      <c r="C2" s="183"/>
      <c r="D2" s="183"/>
    </row>
    <row r="3" spans="1:9" ht="14.25" customHeight="1">
      <c r="A3" s="76" t="s">
        <v>2</v>
      </c>
      <c r="B3" s="183" t="s">
        <v>75</v>
      </c>
      <c r="C3" s="183"/>
      <c r="D3" s="183"/>
    </row>
    <row r="4" spans="1:9" ht="14.25" customHeight="1">
      <c r="A4" s="76" t="s">
        <v>4</v>
      </c>
      <c r="B4" s="183" t="s">
        <v>76</v>
      </c>
      <c r="C4" s="183"/>
      <c r="D4" s="183"/>
    </row>
    <row r="5" spans="1:9" ht="14.25" customHeight="1">
      <c r="A5" s="76" t="s">
        <v>6</v>
      </c>
      <c r="B5" s="183" t="s">
        <v>111</v>
      </c>
      <c r="C5" s="183"/>
      <c r="D5" s="183"/>
    </row>
    <row r="6" spans="1:9">
      <c r="A6" s="215"/>
      <c r="B6" s="215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3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4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0</v>
      </c>
      <c r="C12" s="53">
        <f>$H$11*1000</f>
        <v>150</v>
      </c>
      <c r="D12" s="107">
        <f>B12*C12/(10^6)</f>
        <v>0</v>
      </c>
    </row>
    <row r="13" spans="1:9" ht="13.5" customHeight="1">
      <c r="A13" s="8">
        <f>'4B_N2O emission'!B13</f>
        <v>2001</v>
      </c>
      <c r="B13" s="105">
        <f>'4C1_Amount_Waste_OpenBurned'!G13</f>
        <v>0</v>
      </c>
      <c r="C13" s="53">
        <f t="shared" ref="C13:C32" si="0">$H$11*1000</f>
        <v>150</v>
      </c>
      <c r="D13" s="107">
        <f t="shared" ref="D13:D32" si="1">B13*C13/(10^6)</f>
        <v>0</v>
      </c>
    </row>
    <row r="14" spans="1:9" ht="13.5" customHeight="1">
      <c r="A14" s="8">
        <f>'4B_N2O emission'!B14</f>
        <v>2002</v>
      </c>
      <c r="B14" s="105">
        <f>'4C1_Amount_Waste_OpenBurned'!G14</f>
        <v>0</v>
      </c>
      <c r="C14" s="53">
        <f t="shared" si="0"/>
        <v>150</v>
      </c>
      <c r="D14" s="107">
        <f t="shared" si="1"/>
        <v>0</v>
      </c>
    </row>
    <row r="15" spans="1:9" ht="13.5" customHeight="1">
      <c r="A15" s="8">
        <f>'4B_N2O emission'!B15</f>
        <v>2003</v>
      </c>
      <c r="B15" s="105">
        <f>'4C1_Amount_Waste_OpenBurned'!G15</f>
        <v>0</v>
      </c>
      <c r="C15" s="53">
        <f t="shared" si="0"/>
        <v>150</v>
      </c>
      <c r="D15" s="107">
        <f t="shared" si="1"/>
        <v>0</v>
      </c>
    </row>
    <row r="16" spans="1:9" ht="13.5" customHeight="1">
      <c r="A16" s="8">
        <f>'4B_N2O emission'!B16</f>
        <v>2004</v>
      </c>
      <c r="B16" s="105">
        <f>'4C1_Amount_Waste_OpenBurned'!G16</f>
        <v>0</v>
      </c>
      <c r="C16" s="53">
        <f t="shared" si="0"/>
        <v>150</v>
      </c>
      <c r="D16" s="107">
        <f t="shared" si="1"/>
        <v>0</v>
      </c>
    </row>
    <row r="17" spans="1:4" ht="13.5" customHeight="1">
      <c r="A17" s="8">
        <f>'4B_N2O emission'!B17</f>
        <v>2005</v>
      </c>
      <c r="B17" s="105">
        <f>'4C1_Amount_Waste_OpenBurned'!G17</f>
        <v>0</v>
      </c>
      <c r="C17" s="53">
        <f t="shared" si="0"/>
        <v>150</v>
      </c>
      <c r="D17" s="107">
        <f t="shared" si="1"/>
        <v>0</v>
      </c>
    </row>
    <row r="18" spans="1:4" ht="13.5" customHeight="1">
      <c r="A18" s="8">
        <f>'4B_N2O emission'!B18</f>
        <v>2006</v>
      </c>
      <c r="B18" s="105">
        <f>'4C1_Amount_Waste_OpenBurned'!G18</f>
        <v>0</v>
      </c>
      <c r="C18" s="53">
        <f t="shared" si="0"/>
        <v>150</v>
      </c>
      <c r="D18" s="107">
        <f t="shared" si="1"/>
        <v>0</v>
      </c>
    </row>
    <row r="19" spans="1:4" ht="13.5" customHeight="1">
      <c r="A19" s="8">
        <f>'4B_N2O emission'!B19</f>
        <v>2007</v>
      </c>
      <c r="B19" s="105">
        <f>'4C1_Amount_Waste_OpenBurned'!G19</f>
        <v>0</v>
      </c>
      <c r="C19" s="53">
        <f t="shared" si="0"/>
        <v>150</v>
      </c>
      <c r="D19" s="107">
        <f t="shared" si="1"/>
        <v>0</v>
      </c>
    </row>
    <row r="20" spans="1:4" ht="13.5" customHeight="1">
      <c r="A20" s="8">
        <f>'4B_N2O emission'!B20</f>
        <v>2008</v>
      </c>
      <c r="B20" s="105">
        <f>'4C1_Amount_Waste_OpenBurned'!G20</f>
        <v>0</v>
      </c>
      <c r="C20" s="53">
        <f t="shared" si="0"/>
        <v>150</v>
      </c>
      <c r="D20" s="107">
        <f t="shared" si="1"/>
        <v>0</v>
      </c>
    </row>
    <row r="21" spans="1:4" ht="13.5" customHeight="1">
      <c r="A21" s="8">
        <f>'4B_N2O emission'!B21</f>
        <v>2009</v>
      </c>
      <c r="B21" s="105">
        <f>'4C1_Amount_Waste_OpenBurned'!G21</f>
        <v>0</v>
      </c>
      <c r="C21" s="53">
        <f t="shared" si="0"/>
        <v>150</v>
      </c>
      <c r="D21" s="107">
        <f t="shared" si="1"/>
        <v>0</v>
      </c>
    </row>
    <row r="22" spans="1:4" ht="13.5" customHeight="1">
      <c r="A22" s="8">
        <f>'4B_N2O emission'!B22</f>
        <v>2010</v>
      </c>
      <c r="B22" s="105">
        <f>'4C1_Amount_Waste_OpenBurned'!G22</f>
        <v>0</v>
      </c>
      <c r="C22" s="53">
        <f t="shared" si="0"/>
        <v>150</v>
      </c>
      <c r="D22" s="107">
        <f t="shared" si="1"/>
        <v>0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1" t="s">
        <v>104</v>
      </c>
      <c r="B33" s="222"/>
      <c r="C33" s="222"/>
      <c r="D33" s="222"/>
    </row>
    <row r="34" spans="1:4" ht="15" customHeight="1">
      <c r="A34" s="223" t="s">
        <v>115</v>
      </c>
      <c r="B34" s="224"/>
      <c r="C34" s="224"/>
      <c r="D34" s="224"/>
    </row>
    <row r="35" spans="1:4" ht="12.75" customHeight="1">
      <c r="A35" s="218" t="s">
        <v>106</v>
      </c>
      <c r="B35" s="219"/>
      <c r="C35" s="219"/>
      <c r="D35" s="219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3" t="s">
        <v>1</v>
      </c>
      <c r="C2" s="183"/>
      <c r="D2" s="183"/>
      <c r="E2" s="183"/>
    </row>
    <row r="3" spans="1:10" ht="14.25" customHeight="1">
      <c r="A3" s="109" t="s">
        <v>2</v>
      </c>
      <c r="B3" s="183" t="s">
        <v>117</v>
      </c>
      <c r="C3" s="183"/>
      <c r="D3" s="183"/>
      <c r="E3" s="183"/>
    </row>
    <row r="4" spans="1:10" ht="14.25" customHeight="1">
      <c r="A4" s="109" t="s">
        <v>4</v>
      </c>
      <c r="B4" s="183" t="s">
        <v>118</v>
      </c>
      <c r="C4" s="183"/>
      <c r="D4" s="183"/>
      <c r="E4" s="183"/>
    </row>
    <row r="5" spans="1:10" ht="14.25" customHeight="1">
      <c r="A5" s="109" t="s">
        <v>6</v>
      </c>
      <c r="B5" s="183" t="s">
        <v>119</v>
      </c>
      <c r="C5" s="183"/>
      <c r="D5" s="183"/>
      <c r="E5" s="183"/>
    </row>
    <row r="6" spans="1:10">
      <c r="A6" s="215" t="s">
        <v>8</v>
      </c>
      <c r="B6" s="232"/>
      <c r="C6" s="232"/>
      <c r="D6" s="232"/>
      <c r="E6" s="232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3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1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1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0</v>
      </c>
      <c r="C12" s="55">
        <f>$I$12*365/1000</f>
        <v>14.6</v>
      </c>
      <c r="D12" s="110">
        <v>1</v>
      </c>
      <c r="E12" s="111">
        <f>B12*C12*D12</f>
        <v>0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0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0</v>
      </c>
    </row>
    <row r="14" spans="1:10">
      <c r="A14" s="7">
        <f>'4B_N2O emission'!B14</f>
        <v>2002</v>
      </c>
      <c r="B14" s="112">
        <f>'4C1_Amount_Waste_OpenBurned'!B14</f>
        <v>0</v>
      </c>
      <c r="C14" s="55">
        <f t="shared" si="0"/>
        <v>14.6</v>
      </c>
      <c r="D14" s="110">
        <v>1</v>
      </c>
      <c r="E14" s="111">
        <f t="shared" si="1"/>
        <v>0</v>
      </c>
    </row>
    <row r="15" spans="1:10">
      <c r="A15" s="7">
        <f>'4B_N2O emission'!B15</f>
        <v>2003</v>
      </c>
      <c r="B15" s="112">
        <f>'4C1_Amount_Waste_OpenBurned'!B15</f>
        <v>0</v>
      </c>
      <c r="C15" s="55">
        <f t="shared" si="0"/>
        <v>14.6</v>
      </c>
      <c r="D15" s="110">
        <v>1</v>
      </c>
      <c r="E15" s="111">
        <f t="shared" si="1"/>
        <v>0</v>
      </c>
    </row>
    <row r="16" spans="1:10">
      <c r="A16" s="7">
        <f>'4B_N2O emission'!B16</f>
        <v>2004</v>
      </c>
      <c r="B16" s="112">
        <f>'4C1_Amount_Waste_OpenBurned'!B16</f>
        <v>0</v>
      </c>
      <c r="C16" s="55">
        <f t="shared" si="0"/>
        <v>14.6</v>
      </c>
      <c r="D16" s="110">
        <v>1</v>
      </c>
      <c r="E16" s="111">
        <f t="shared" si="1"/>
        <v>0</v>
      </c>
    </row>
    <row r="17" spans="1:5">
      <c r="A17" s="7">
        <f>'4B_N2O emission'!B17</f>
        <v>2005</v>
      </c>
      <c r="B17" s="112">
        <f>'4C1_Amount_Waste_OpenBurned'!B17</f>
        <v>0</v>
      </c>
      <c r="C17" s="55">
        <f t="shared" si="0"/>
        <v>14.6</v>
      </c>
      <c r="D17" s="110">
        <v>1</v>
      </c>
      <c r="E17" s="111">
        <f t="shared" si="1"/>
        <v>0</v>
      </c>
    </row>
    <row r="18" spans="1:5">
      <c r="A18" s="7">
        <f>'4B_N2O emission'!B18</f>
        <v>2006</v>
      </c>
      <c r="B18" s="112">
        <f>'4C1_Amount_Waste_OpenBurned'!B18</f>
        <v>0</v>
      </c>
      <c r="C18" s="55">
        <f t="shared" si="0"/>
        <v>14.6</v>
      </c>
      <c r="D18" s="110">
        <v>1</v>
      </c>
      <c r="E18" s="111">
        <f t="shared" si="1"/>
        <v>0</v>
      </c>
    </row>
    <row r="19" spans="1:5">
      <c r="A19" s="7">
        <f>'4B_N2O emission'!B19</f>
        <v>2007</v>
      </c>
      <c r="B19" s="112">
        <f>'4C1_Amount_Waste_OpenBurned'!B19</f>
        <v>0</v>
      </c>
      <c r="C19" s="55">
        <f t="shared" si="0"/>
        <v>14.6</v>
      </c>
      <c r="D19" s="110">
        <v>1</v>
      </c>
      <c r="E19" s="111">
        <f t="shared" si="1"/>
        <v>0</v>
      </c>
    </row>
    <row r="20" spans="1:5">
      <c r="A20" s="7">
        <f>'4B_N2O emission'!B20</f>
        <v>2008</v>
      </c>
      <c r="B20" s="112">
        <f>'4C1_Amount_Waste_OpenBurned'!B20</f>
        <v>0</v>
      </c>
      <c r="C20" s="55">
        <f t="shared" si="0"/>
        <v>14.6</v>
      </c>
      <c r="D20" s="110">
        <v>1</v>
      </c>
      <c r="E20" s="111">
        <f t="shared" si="1"/>
        <v>0</v>
      </c>
    </row>
    <row r="21" spans="1:5">
      <c r="A21" s="7">
        <f>'4B_N2O emission'!B21</f>
        <v>2009</v>
      </c>
      <c r="B21" s="112">
        <f>'4C1_Amount_Waste_OpenBurned'!B21</f>
        <v>0</v>
      </c>
      <c r="C21" s="55">
        <f t="shared" si="0"/>
        <v>14.6</v>
      </c>
      <c r="D21" s="110">
        <v>1</v>
      </c>
      <c r="E21" s="111">
        <f t="shared" si="1"/>
        <v>0</v>
      </c>
    </row>
    <row r="22" spans="1:5">
      <c r="A22" s="7">
        <f>'4B_N2O emission'!B22</f>
        <v>2010</v>
      </c>
      <c r="B22" s="112">
        <f>'4C1_Amount_Waste_OpenBurned'!B22</f>
        <v>0</v>
      </c>
      <c r="C22" s="55">
        <f t="shared" si="0"/>
        <v>14.6</v>
      </c>
      <c r="D22" s="110">
        <v>1</v>
      </c>
      <c r="E22" s="111">
        <f t="shared" si="1"/>
        <v>0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1" t="s">
        <v>132</v>
      </c>
      <c r="B33" s="229"/>
      <c r="C33" s="229"/>
      <c r="D33" s="229"/>
      <c r="E33" s="229"/>
    </row>
    <row r="34" spans="1:5" ht="12" customHeight="1">
      <c r="A34" s="218" t="s">
        <v>133</v>
      </c>
      <c r="B34" s="230"/>
      <c r="C34" s="230"/>
      <c r="D34" s="230"/>
      <c r="E34" s="230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3" t="s">
        <v>1</v>
      </c>
      <c r="C2" s="231"/>
      <c r="D2" s="231"/>
    </row>
    <row r="3" spans="1:4" ht="14.25" customHeight="1">
      <c r="A3" s="109" t="s">
        <v>2</v>
      </c>
      <c r="B3" s="183" t="s">
        <v>117</v>
      </c>
      <c r="C3" s="231"/>
      <c r="D3" s="231"/>
    </row>
    <row r="4" spans="1:4" ht="14.25" customHeight="1">
      <c r="A4" s="109" t="s">
        <v>4</v>
      </c>
      <c r="B4" s="183" t="s">
        <v>118</v>
      </c>
      <c r="C4" s="231"/>
      <c r="D4" s="231"/>
    </row>
    <row r="5" spans="1:4" ht="14.25" customHeight="1">
      <c r="A5" s="109" t="s">
        <v>6</v>
      </c>
      <c r="B5" s="183" t="s">
        <v>134</v>
      </c>
      <c r="C5" s="231"/>
      <c r="D5" s="231"/>
    </row>
    <row r="6" spans="1:4">
      <c r="A6" s="215" t="s">
        <v>9</v>
      </c>
      <c r="B6" s="232"/>
      <c r="C6" s="232"/>
      <c r="D6" s="232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3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4"/>
      <c r="B9" s="77" t="s">
        <v>138</v>
      </c>
      <c r="C9" s="77" t="s">
        <v>139</v>
      </c>
      <c r="D9" s="77" t="s">
        <v>140</v>
      </c>
    </row>
    <row r="10" spans="1:4" ht="15.75">
      <c r="A10" s="194"/>
      <c r="B10" s="8" t="s">
        <v>141</v>
      </c>
      <c r="C10" s="8"/>
      <c r="D10" s="8" t="s">
        <v>142</v>
      </c>
    </row>
    <row r="11" spans="1:4" ht="13.5" thickBot="1">
      <c r="A11" s="195"/>
      <c r="B11" s="5"/>
      <c r="C11" s="5"/>
      <c r="D11" s="5" t="s">
        <v>143</v>
      </c>
    </row>
    <row r="12" spans="1:4" ht="14.25" customHeight="1" thickTop="1">
      <c r="A12" s="236" t="s">
        <v>215</v>
      </c>
      <c r="B12" s="237"/>
      <c r="C12" s="237"/>
      <c r="D12" s="238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3" t="s">
        <v>211</v>
      </c>
      <c r="B16" s="234"/>
      <c r="C16" s="234"/>
      <c r="D16" s="235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2017-09-19T06:56:49Z</dcterms:modified>
</cp:coreProperties>
</file>