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ontang\"/>
    </mc:Choice>
  </mc:AlternateContent>
  <bookViews>
    <workbookView xWindow="0" yWindow="0" windowWidth="19200" windowHeight="6465" tabRatio="917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'4D2_CH4_Industrial_Wastewater'!$A$2:$G$40</definedName>
    <definedName name="_xlnm.Print_Area" localSheetId="13">'4D2_TOW_IndustryWastewater'!$A$2:$E$41</definedName>
  </definedNames>
  <calcPr calcId="152511"/>
</workbook>
</file>

<file path=xl/calcChain.xml><?xml version="1.0" encoding="utf-8"?>
<calcChain xmlns="http://schemas.openxmlformats.org/spreadsheetml/2006/main"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A13" i="16"/>
  <c r="A14" i="16"/>
  <c r="A15" i="16"/>
  <c r="A16" i="16"/>
  <c r="A17" i="16"/>
  <c r="A18" i="16"/>
  <c r="A19" i="16"/>
  <c r="A20" i="16"/>
  <c r="A21" i="16"/>
  <c r="A22" i="16"/>
  <c r="A12" i="16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2" i="14"/>
  <c r="C23" i="14" l="1"/>
  <c r="D23" i="14"/>
  <c r="E23" i="14"/>
  <c r="C23" i="16" s="1"/>
  <c r="G23" i="16" s="1"/>
  <c r="C24" i="14"/>
  <c r="D24" i="14"/>
  <c r="E24" i="14"/>
  <c r="C24" i="16" s="1"/>
  <c r="G24" i="16" s="1"/>
  <c r="C25" i="14"/>
  <c r="E25" i="14" s="1"/>
  <c r="C25" i="16" s="1"/>
  <c r="G25" i="16" s="1"/>
  <c r="D25" i="14"/>
  <c r="C26" i="14"/>
  <c r="D26" i="14"/>
  <c r="E26" i="14"/>
  <c r="C26" i="16" s="1"/>
  <c r="G26" i="16" s="1"/>
  <c r="C27" i="14"/>
  <c r="E27" i="14" s="1"/>
  <c r="C27" i="16" s="1"/>
  <c r="G27" i="16" s="1"/>
  <c r="D27" i="14"/>
  <c r="C28" i="14"/>
  <c r="E28" i="14" s="1"/>
  <c r="C28" i="16" s="1"/>
  <c r="G28" i="16" s="1"/>
  <c r="D28" i="14"/>
  <c r="C29" i="14"/>
  <c r="D29" i="14"/>
  <c r="E29" i="14"/>
  <c r="C29" i="16" s="1"/>
  <c r="G29" i="16" s="1"/>
  <c r="C30" i="14"/>
  <c r="E30" i="14" s="1"/>
  <c r="C30" i="16" s="1"/>
  <c r="G30" i="16" s="1"/>
  <c r="D30" i="14"/>
  <c r="C31" i="14"/>
  <c r="D31" i="14"/>
  <c r="E31" i="14"/>
  <c r="C31" i="16" s="1"/>
  <c r="G31" i="16" s="1"/>
  <c r="C32" i="14"/>
  <c r="D32" i="14"/>
  <c r="E32" i="14"/>
  <c r="C33" i="14"/>
  <c r="E33" i="14" s="1"/>
  <c r="D33" i="14"/>
  <c r="C34" i="14"/>
  <c r="D34" i="14"/>
  <c r="E34" i="14"/>
  <c r="C35" i="14"/>
  <c r="E35" i="14" s="1"/>
  <c r="D35" i="14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6" i="14"/>
  <c r="E36" i="14"/>
  <c r="D37" i="14"/>
  <c r="E37" i="14"/>
  <c r="E38" i="14"/>
  <c r="C12" i="14"/>
  <c r="D12" i="14"/>
  <c r="E12" i="14"/>
  <c r="D12" i="15"/>
  <c r="C34" i="16"/>
  <c r="G34" i="16"/>
  <c r="C35" i="16"/>
  <c r="G35" i="16" s="1"/>
  <c r="D13" i="15"/>
  <c r="D14" i="15"/>
  <c r="D15" i="15"/>
  <c r="D16" i="15"/>
  <c r="G14" i="16" l="1"/>
  <c r="G22" i="16"/>
  <c r="G17" i="16"/>
  <c r="G13" i="16"/>
  <c r="G21" i="16"/>
  <c r="G18" i="16"/>
  <c r="G16" i="16"/>
  <c r="G20" i="16"/>
  <c r="G19" i="16"/>
  <c r="E41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<sst xmlns="http://schemas.openxmlformats.org/spreadsheetml/2006/main" count="647" uniqueCount="323">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</sst>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5" fontId="7" fillId="5" borderId="7" xfId="1" applyNumberFormat="1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/>
        </row>
        <row r="22">
          <cell r="G22">
            <v>0</v>
          </cell>
        </row>
        <row r="23">
          <cell r="G23">
            <v>1484.2289799999999</v>
          </cell>
        </row>
        <row r="24">
          <cell r="G24">
            <v>1851.1943091199998</v>
          </cell>
        </row>
        <row r="25">
          <cell r="G25">
            <v>2307.9435033189598</v>
          </cell>
        </row>
        <row r="26">
          <cell r="G26">
            <v>2876.2550794115873</v>
          </cell>
        </row>
        <row r="27">
          <cell r="G27">
            <v>3583.1523076717708</v>
          </cell>
        </row>
        <row r="28">
          <cell r="G28">
            <v>4462.1585499457542</v>
          </cell>
        </row>
        <row r="29">
          <cell r="G29">
            <v>5554.8514854580917</v>
          </cell>
        </row>
        <row r="30">
          <cell r="G30">
            <v>6912.7870623623794</v>
          </cell>
        </row>
        <row r="31">
          <cell r="G31">
            <v>8599.8807348028531</v>
          </cell>
        </row>
        <row r="32">
          <cell r="G32">
            <v>10695.354200225433</v>
          </cell>
        </row>
        <row r="33">
          <cell r="G33">
            <v>13297.381362161612</v>
          </cell>
        </row>
        <row r="34">
          <cell r="G34">
            <v>16527.598747593544</v>
          </cell>
        </row>
        <row r="35">
          <cell r="G35">
            <v>20536.684509104485</v>
          </cell>
        </row>
        <row r="36">
          <cell r="G36">
            <v>25511.258172049878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2"/>
      <c r="B1" s="132"/>
      <c r="C1" s="132"/>
      <c r="D1" s="132"/>
      <c r="E1" s="132"/>
      <c r="F1" s="132"/>
      <c r="G1" s="132"/>
    </row>
    <row r="2" spans="1:7">
      <c r="A2" s="130" t="s">
        <v>0</v>
      </c>
      <c r="B2" s="130"/>
      <c r="C2" s="131" t="s">
        <v>1</v>
      </c>
      <c r="D2" s="131"/>
      <c r="E2" s="131"/>
      <c r="F2" s="131"/>
      <c r="G2" s="131"/>
    </row>
    <row r="3" spans="1:7">
      <c r="A3" s="130" t="s">
        <v>2</v>
      </c>
      <c r="B3" s="130"/>
      <c r="C3" s="131" t="s">
        <v>3</v>
      </c>
      <c r="D3" s="131"/>
      <c r="E3" s="131"/>
      <c r="F3" s="131"/>
      <c r="G3" s="131"/>
    </row>
    <row r="4" spans="1:7">
      <c r="A4" s="130" t="s">
        <v>4</v>
      </c>
      <c r="B4" s="130"/>
      <c r="C4" s="131" t="s">
        <v>5</v>
      </c>
      <c r="D4" s="131"/>
      <c r="E4" s="131"/>
      <c r="F4" s="131"/>
      <c r="G4" s="131"/>
    </row>
    <row r="5" spans="1:7" ht="14.25" customHeight="1">
      <c r="A5" s="130" t="s">
        <v>6</v>
      </c>
      <c r="B5" s="130"/>
      <c r="C5" s="131" t="s">
        <v>7</v>
      </c>
      <c r="D5" s="131"/>
      <c r="E5" s="131"/>
      <c r="F5" s="131"/>
      <c r="G5" s="131"/>
    </row>
    <row r="6" spans="1:7">
      <c r="A6" s="2"/>
      <c r="B6" s="3"/>
      <c r="C6" s="4" t="s">
        <v>8</v>
      </c>
      <c r="D6" s="109" t="s">
        <v>9</v>
      </c>
      <c r="E6" s="110"/>
      <c r="F6" s="111" t="s">
        <v>10</v>
      </c>
      <c r="G6" s="110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4" t="s">
        <v>16</v>
      </c>
      <c r="B8" s="127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5"/>
      <c r="B9" s="128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6"/>
      <c r="B10" s="129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1" t="s">
        <v>70</v>
      </c>
      <c r="B20" s="122"/>
      <c r="C20" s="122"/>
      <c r="D20" s="122"/>
      <c r="E20" s="122"/>
      <c r="F20" s="123"/>
      <c r="G20" s="19"/>
    </row>
    <row r="21" spans="1:7" ht="24.75" customHeight="1">
      <c r="A21" s="112" t="s">
        <v>72</v>
      </c>
      <c r="B21" s="113"/>
      <c r="C21" s="113"/>
      <c r="D21" s="113"/>
      <c r="E21" s="113"/>
      <c r="F21" s="113"/>
      <c r="G21" s="114"/>
    </row>
    <row r="22" spans="1:7" ht="13.5" customHeight="1">
      <c r="A22" s="115" t="s">
        <v>73</v>
      </c>
      <c r="B22" s="116"/>
      <c r="C22" s="116"/>
      <c r="D22" s="116"/>
      <c r="E22" s="116"/>
      <c r="F22" s="116"/>
      <c r="G22" s="117"/>
    </row>
    <row r="23" spans="1:7" ht="13.5" customHeight="1">
      <c r="A23" s="118" t="s">
        <v>74</v>
      </c>
      <c r="B23" s="119"/>
      <c r="C23" s="119"/>
      <c r="D23" s="119"/>
      <c r="E23" s="119"/>
      <c r="F23" s="119"/>
      <c r="G23" s="120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4.25" customHeight="1">
      <c r="A4" s="22" t="s">
        <v>4</v>
      </c>
      <c r="B4" s="136" t="s">
        <v>99</v>
      </c>
      <c r="C4" s="136"/>
      <c r="D4" s="136"/>
    </row>
    <row r="5" spans="1:4" ht="14.25" customHeight="1">
      <c r="A5" s="22" t="s">
        <v>6</v>
      </c>
      <c r="B5" s="136" t="s">
        <v>155</v>
      </c>
      <c r="C5" s="136"/>
      <c r="D5" s="136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7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1" t="s">
        <v>70</v>
      </c>
      <c r="B13" s="122"/>
      <c r="C13" s="123"/>
      <c r="D13" s="19"/>
    </row>
    <row r="14" spans="1:4" ht="15" customHeight="1">
      <c r="A14" s="153" t="s">
        <v>300</v>
      </c>
      <c r="B14" s="171"/>
      <c r="C14" s="171"/>
      <c r="D14" s="171"/>
    </row>
    <row r="15" spans="1:4" ht="15" customHeight="1">
      <c r="A15" s="150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6" t="s">
        <v>1</v>
      </c>
      <c r="C2" s="136"/>
      <c r="D2" s="136"/>
      <c r="E2" s="136"/>
    </row>
    <row r="3" spans="1:5" ht="14.25" customHeight="1">
      <c r="A3" s="61" t="s">
        <v>2</v>
      </c>
      <c r="B3" s="136" t="s">
        <v>158</v>
      </c>
      <c r="C3" s="136"/>
      <c r="D3" s="136"/>
      <c r="E3" s="136"/>
    </row>
    <row r="4" spans="1:5" ht="14.25" customHeight="1">
      <c r="A4" s="61" t="s">
        <v>4</v>
      </c>
      <c r="B4" s="136" t="s">
        <v>159</v>
      </c>
      <c r="C4" s="136"/>
      <c r="D4" s="136"/>
      <c r="E4" s="136"/>
    </row>
    <row r="5" spans="1:5" ht="14.25" customHeight="1">
      <c r="A5" s="61" t="s">
        <v>6</v>
      </c>
      <c r="B5" s="136" t="s">
        <v>160</v>
      </c>
      <c r="C5" s="136"/>
      <c r="D5" s="136"/>
      <c r="E5" s="136"/>
    </row>
    <row r="6" spans="1:5">
      <c r="A6" s="142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3" t="s">
        <v>296</v>
      </c>
      <c r="B18" s="176"/>
      <c r="C18" s="176"/>
      <c r="D18" s="176"/>
      <c r="E18" s="176"/>
    </row>
    <row r="19" spans="1:5" ht="12" customHeight="1">
      <c r="A19" s="150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6" t="s">
        <v>1</v>
      </c>
      <c r="C2" s="184"/>
      <c r="D2" s="184"/>
    </row>
    <row r="3" spans="1:4" ht="14.25" customHeight="1">
      <c r="A3" s="61" t="s">
        <v>2</v>
      </c>
      <c r="B3" s="136" t="s">
        <v>158</v>
      </c>
      <c r="C3" s="184"/>
      <c r="D3" s="184"/>
    </row>
    <row r="4" spans="1:4" ht="14.25" customHeight="1">
      <c r="A4" s="61" t="s">
        <v>4</v>
      </c>
      <c r="B4" s="136" t="s">
        <v>159</v>
      </c>
      <c r="C4" s="184"/>
      <c r="D4" s="184"/>
    </row>
    <row r="5" spans="1:4" ht="14.25" customHeight="1">
      <c r="A5" s="61" t="s">
        <v>6</v>
      </c>
      <c r="B5" s="136" t="s">
        <v>172</v>
      </c>
      <c r="C5" s="184"/>
      <c r="D5" s="184"/>
    </row>
    <row r="6" spans="1:4">
      <c r="A6" s="142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7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8"/>
      <c r="B9" s="36" t="s">
        <v>177</v>
      </c>
      <c r="C9" s="36" t="s">
        <v>178</v>
      </c>
      <c r="D9" s="36" t="s">
        <v>179</v>
      </c>
    </row>
    <row r="10" spans="1:4" ht="15.75">
      <c r="A10" s="128"/>
      <c r="B10" s="37" t="s">
        <v>180</v>
      </c>
      <c r="C10" s="37"/>
      <c r="D10" s="37" t="s">
        <v>181</v>
      </c>
    </row>
    <row r="11" spans="1:4" ht="13.5" thickBot="1">
      <c r="A11" s="129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9"/>
      <c r="B1" s="189"/>
      <c r="C1" s="190"/>
      <c r="D1" s="190"/>
      <c r="E1" s="190"/>
      <c r="F1" s="190"/>
      <c r="G1" s="190"/>
      <c r="H1" s="190"/>
      <c r="I1" s="190"/>
    </row>
    <row r="2" spans="1:9">
      <c r="A2" s="185" t="s">
        <v>0</v>
      </c>
      <c r="B2" s="186"/>
      <c r="C2" s="136" t="s">
        <v>1</v>
      </c>
      <c r="D2" s="191"/>
      <c r="E2" s="191"/>
      <c r="F2" s="191"/>
      <c r="G2" s="191"/>
      <c r="H2" s="191"/>
      <c r="I2" s="191"/>
    </row>
    <row r="3" spans="1:9">
      <c r="A3" s="185" t="s">
        <v>2</v>
      </c>
      <c r="B3" s="186"/>
      <c r="C3" s="136" t="s">
        <v>158</v>
      </c>
      <c r="D3" s="191"/>
      <c r="E3" s="191"/>
      <c r="F3" s="191"/>
      <c r="G3" s="191"/>
      <c r="H3" s="191"/>
      <c r="I3" s="191"/>
    </row>
    <row r="4" spans="1:9">
      <c r="A4" s="185" t="s">
        <v>4</v>
      </c>
      <c r="B4" s="186"/>
      <c r="C4" s="136" t="s">
        <v>159</v>
      </c>
      <c r="D4" s="191"/>
      <c r="E4" s="191"/>
      <c r="F4" s="191"/>
      <c r="G4" s="191"/>
      <c r="H4" s="191"/>
      <c r="I4" s="191"/>
    </row>
    <row r="5" spans="1:9" ht="14.25" customHeight="1">
      <c r="A5" s="185" t="s">
        <v>6</v>
      </c>
      <c r="B5" s="186"/>
      <c r="C5" s="136" t="s">
        <v>184</v>
      </c>
      <c r="D5" s="191"/>
      <c r="E5" s="191"/>
      <c r="F5" s="191"/>
      <c r="G5" s="191"/>
      <c r="H5" s="191"/>
      <c r="I5" s="191"/>
    </row>
    <row r="6" spans="1:9">
      <c r="A6" s="142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7" t="s">
        <v>185</v>
      </c>
      <c r="B8" s="127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7"/>
      <c r="B9" s="127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7"/>
      <c r="B10" s="127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8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7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7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7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7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7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7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7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7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3"/>
  <sheetViews>
    <sheetView tabSelected="1" topLeftCell="A14" workbookViewId="0">
      <selection activeCell="B31" sqref="B31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6" t="s">
        <v>1</v>
      </c>
      <c r="C2" s="136"/>
      <c r="D2" s="136"/>
      <c r="E2" s="136"/>
    </row>
    <row r="3" spans="1:6" ht="15.75" customHeight="1">
      <c r="A3" s="61" t="s">
        <v>2</v>
      </c>
      <c r="B3" s="136" t="s">
        <v>206</v>
      </c>
      <c r="C3" s="136"/>
      <c r="D3" s="136"/>
      <c r="E3" s="136"/>
    </row>
    <row r="4" spans="1:6" ht="15.75" customHeight="1">
      <c r="A4" s="61" t="s">
        <v>4</v>
      </c>
      <c r="B4" s="136" t="s">
        <v>207</v>
      </c>
      <c r="C4" s="136"/>
      <c r="D4" s="136"/>
      <c r="E4" s="136"/>
    </row>
    <row r="5" spans="1:6" ht="15.75" customHeight="1">
      <c r="A5" s="61" t="s">
        <v>6</v>
      </c>
      <c r="B5" s="136" t="s">
        <v>208</v>
      </c>
      <c r="C5" s="136"/>
      <c r="D5" s="136"/>
      <c r="E5" s="136"/>
    </row>
    <row r="6" spans="1:6">
      <c r="A6" s="142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99">
        <f>[1]BONTANG!G17</f>
        <v>0</v>
      </c>
      <c r="C12" s="106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88" t="s">
        <v>304</v>
      </c>
      <c r="B13" s="108">
        <f>[1]BONTANG!G18</f>
        <v>0</v>
      </c>
      <c r="C13" s="107">
        <f t="shared" ref="C13:C35" si="0">0.6</f>
        <v>0.6</v>
      </c>
      <c r="D13" s="88">
        <f t="shared" ref="D13:D35" si="1">(50000*0.001)</f>
        <v>50</v>
      </c>
      <c r="E13" s="103">
        <f t="shared" ref="E13:E22" si="2">B13*C13*D13</f>
        <v>0</v>
      </c>
      <c r="F13" s="95"/>
    </row>
    <row r="14" spans="1:6" ht="14.25" customHeight="1">
      <c r="A14" s="88" t="s">
        <v>305</v>
      </c>
      <c r="B14" s="108">
        <f>[1]BONTANG!G19</f>
        <v>0</v>
      </c>
      <c r="C14" s="107">
        <f t="shared" si="0"/>
        <v>0.6</v>
      </c>
      <c r="D14" s="88">
        <f t="shared" si="1"/>
        <v>50</v>
      </c>
      <c r="E14" s="103">
        <f t="shared" si="2"/>
        <v>0</v>
      </c>
      <c r="F14" s="95"/>
    </row>
    <row r="15" spans="1:6" ht="14.25" customHeight="1">
      <c r="A15" s="96" t="s">
        <v>306</v>
      </c>
      <c r="B15" s="108">
        <f>[1]BONTANG!G20</f>
        <v>0</v>
      </c>
      <c r="C15" s="107">
        <f t="shared" si="0"/>
        <v>0.6</v>
      </c>
      <c r="D15" s="88">
        <f t="shared" si="1"/>
        <v>50</v>
      </c>
      <c r="E15" s="103">
        <f t="shared" si="2"/>
        <v>0</v>
      </c>
      <c r="F15" s="95"/>
    </row>
    <row r="16" spans="1:6" ht="14.25" customHeight="1">
      <c r="A16" s="96" t="s">
        <v>307</v>
      </c>
      <c r="B16" s="108">
        <f>[1]BONTANG!G21</f>
        <v>0</v>
      </c>
      <c r="C16" s="107">
        <f t="shared" si="0"/>
        <v>0.6</v>
      </c>
      <c r="D16" s="88">
        <f t="shared" si="1"/>
        <v>50</v>
      </c>
      <c r="E16" s="103">
        <f t="shared" si="2"/>
        <v>0</v>
      </c>
      <c r="F16" s="95"/>
    </row>
    <row r="17" spans="1:6" ht="14.25" customHeight="1">
      <c r="A17" s="96" t="s">
        <v>308</v>
      </c>
      <c r="B17" s="108">
        <f>[1]BONTANG!G22</f>
        <v>0</v>
      </c>
      <c r="C17" s="107">
        <f t="shared" si="0"/>
        <v>0.6</v>
      </c>
      <c r="D17" s="88">
        <f t="shared" si="1"/>
        <v>50</v>
      </c>
      <c r="E17" s="103">
        <f t="shared" si="2"/>
        <v>0</v>
      </c>
      <c r="F17" s="95"/>
    </row>
    <row r="18" spans="1:6" ht="14.25" customHeight="1">
      <c r="A18" s="96" t="s">
        <v>309</v>
      </c>
      <c r="B18" s="108">
        <f>[1]BONTANG!G23</f>
        <v>1484.2289799999999</v>
      </c>
      <c r="C18" s="107">
        <f t="shared" si="0"/>
        <v>0.6</v>
      </c>
      <c r="D18" s="88">
        <f t="shared" si="1"/>
        <v>50</v>
      </c>
      <c r="E18" s="103">
        <f t="shared" si="2"/>
        <v>44526.869399999996</v>
      </c>
      <c r="F18" s="95"/>
    </row>
    <row r="19" spans="1:6" ht="14.25" customHeight="1">
      <c r="A19" s="96" t="s">
        <v>310</v>
      </c>
      <c r="B19" s="108">
        <f>[1]BONTANG!G24</f>
        <v>1851.1943091199998</v>
      </c>
      <c r="C19" s="107">
        <f t="shared" si="0"/>
        <v>0.6</v>
      </c>
      <c r="D19" s="88">
        <f t="shared" si="1"/>
        <v>50</v>
      </c>
      <c r="E19" s="103">
        <f t="shared" si="2"/>
        <v>55535.829273599993</v>
      </c>
      <c r="F19" s="95"/>
    </row>
    <row r="20" spans="1:6" ht="14.25" customHeight="1">
      <c r="A20" s="96" t="s">
        <v>311</v>
      </c>
      <c r="B20" s="108">
        <f>[1]BONTANG!G25</f>
        <v>2307.9435033189598</v>
      </c>
      <c r="C20" s="107">
        <f t="shared" si="0"/>
        <v>0.6</v>
      </c>
      <c r="D20" s="88">
        <f t="shared" si="1"/>
        <v>50</v>
      </c>
      <c r="E20" s="103">
        <f t="shared" si="2"/>
        <v>69238.305099568795</v>
      </c>
      <c r="F20" s="95"/>
    </row>
    <row r="21" spans="1:6" ht="14.25" customHeight="1">
      <c r="A21" s="96" t="s">
        <v>312</v>
      </c>
      <c r="B21" s="108">
        <f>[1]BONTANG!G26</f>
        <v>2876.2550794115873</v>
      </c>
      <c r="C21" s="107">
        <f t="shared" si="0"/>
        <v>0.6</v>
      </c>
      <c r="D21" s="88">
        <f t="shared" si="1"/>
        <v>50</v>
      </c>
      <c r="E21" s="103">
        <f t="shared" si="2"/>
        <v>86287.652382347616</v>
      </c>
      <c r="F21" s="95"/>
    </row>
    <row r="22" spans="1:6" ht="14.25" customHeight="1">
      <c r="A22" s="96" t="s">
        <v>313</v>
      </c>
      <c r="B22" s="108">
        <f>[1]BONTANG!G27</f>
        <v>3583.1523076717708</v>
      </c>
      <c r="C22" s="105">
        <f t="shared" si="0"/>
        <v>0.6</v>
      </c>
      <c r="D22" s="88">
        <f t="shared" si="1"/>
        <v>50</v>
      </c>
      <c r="E22" s="103">
        <f t="shared" si="2"/>
        <v>107494.56923015311</v>
      </c>
      <c r="F22" s="95"/>
    </row>
    <row r="23" spans="1:6" ht="14.25" customHeight="1">
      <c r="A23" s="96" t="s">
        <v>314</v>
      </c>
      <c r="B23" s="108">
        <f>[1]BONTANG!G28</f>
        <v>4462.1585499457542</v>
      </c>
      <c r="C23" s="105">
        <f t="shared" si="0"/>
        <v>0.6</v>
      </c>
      <c r="D23" s="96">
        <f t="shared" si="1"/>
        <v>50</v>
      </c>
      <c r="E23" s="103">
        <f t="shared" ref="E23:E35" si="3">B23*C23*D23</f>
        <v>133864.75649837262</v>
      </c>
      <c r="F23" s="95"/>
    </row>
    <row r="24" spans="1:6" ht="14.25" customHeight="1">
      <c r="A24" s="96" t="s">
        <v>315</v>
      </c>
      <c r="B24" s="108">
        <f>[1]BONTANG!G29</f>
        <v>5554.8514854580917</v>
      </c>
      <c r="C24" s="105">
        <f t="shared" si="0"/>
        <v>0.6</v>
      </c>
      <c r="D24" s="96">
        <f t="shared" si="1"/>
        <v>50</v>
      </c>
      <c r="E24" s="103">
        <f t="shared" si="3"/>
        <v>166645.54456374273</v>
      </c>
      <c r="F24" s="95"/>
    </row>
    <row r="25" spans="1:6" ht="14.25" customHeight="1">
      <c r="A25" s="96" t="s">
        <v>316</v>
      </c>
      <c r="B25" s="108">
        <f>[1]BONTANG!G30</f>
        <v>6912.7870623623794</v>
      </c>
      <c r="C25" s="105">
        <f t="shared" si="0"/>
        <v>0.6</v>
      </c>
      <c r="D25" s="96">
        <f t="shared" si="1"/>
        <v>50</v>
      </c>
      <c r="E25" s="103">
        <f t="shared" si="3"/>
        <v>207383.61187087139</v>
      </c>
      <c r="F25" s="95"/>
    </row>
    <row r="26" spans="1:6" ht="14.25" customHeight="1">
      <c r="A26" s="96" t="s">
        <v>317</v>
      </c>
      <c r="B26" s="108">
        <f>[1]BONTANG!G31</f>
        <v>8599.8807348028531</v>
      </c>
      <c r="C26" s="105">
        <f t="shared" si="0"/>
        <v>0.6</v>
      </c>
      <c r="D26" s="96">
        <f t="shared" si="1"/>
        <v>50</v>
      </c>
      <c r="E26" s="103">
        <f t="shared" si="3"/>
        <v>257996.4220440856</v>
      </c>
      <c r="F26" s="95"/>
    </row>
    <row r="27" spans="1:6" ht="14.25" customHeight="1">
      <c r="A27" s="96" t="s">
        <v>318</v>
      </c>
      <c r="B27" s="108">
        <f>[1]BONTANG!G32</f>
        <v>10695.354200225433</v>
      </c>
      <c r="C27" s="105">
        <f t="shared" si="0"/>
        <v>0.6</v>
      </c>
      <c r="D27" s="96">
        <f t="shared" si="1"/>
        <v>50</v>
      </c>
      <c r="E27" s="103">
        <f t="shared" si="3"/>
        <v>320860.62600676296</v>
      </c>
      <c r="F27" s="95"/>
    </row>
    <row r="28" spans="1:6" ht="14.25" customHeight="1">
      <c r="A28" s="96" t="s">
        <v>319</v>
      </c>
      <c r="B28" s="108">
        <f>[1]BONTANG!G33</f>
        <v>13297.381362161612</v>
      </c>
      <c r="C28" s="105">
        <f t="shared" si="0"/>
        <v>0.6</v>
      </c>
      <c r="D28" s="96">
        <f t="shared" si="1"/>
        <v>50</v>
      </c>
      <c r="E28" s="103">
        <f t="shared" si="3"/>
        <v>398921.44086484832</v>
      </c>
      <c r="F28" s="95"/>
    </row>
    <row r="29" spans="1:6" ht="14.25" customHeight="1">
      <c r="A29" s="96" t="s">
        <v>320</v>
      </c>
      <c r="B29" s="108">
        <f>[1]BONTANG!G34</f>
        <v>16527.598747593544</v>
      </c>
      <c r="C29" s="105">
        <f t="shared" si="0"/>
        <v>0.6</v>
      </c>
      <c r="D29" s="96">
        <f t="shared" si="1"/>
        <v>50</v>
      </c>
      <c r="E29" s="103">
        <f t="shared" si="3"/>
        <v>495827.96242780634</v>
      </c>
      <c r="F29" s="95"/>
    </row>
    <row r="30" spans="1:6" ht="14.25" customHeight="1">
      <c r="A30" s="96" t="s">
        <v>321</v>
      </c>
      <c r="B30" s="108">
        <f>[1]BONTANG!G35</f>
        <v>20536.684509104485</v>
      </c>
      <c r="C30" s="105">
        <f t="shared" si="0"/>
        <v>0.6</v>
      </c>
      <c r="D30" s="96">
        <f t="shared" si="1"/>
        <v>50</v>
      </c>
      <c r="E30" s="103">
        <f t="shared" si="3"/>
        <v>616100.53527313459</v>
      </c>
      <c r="F30" s="95"/>
    </row>
    <row r="31" spans="1:6" ht="14.25" customHeight="1">
      <c r="A31" s="96" t="s">
        <v>322</v>
      </c>
      <c r="B31" s="108">
        <f>[1]BONTANG!G36</f>
        <v>25511.258172049878</v>
      </c>
      <c r="C31" s="105">
        <f t="shared" si="0"/>
        <v>0.6</v>
      </c>
      <c r="D31" s="96">
        <f t="shared" si="1"/>
        <v>50</v>
      </c>
      <c r="E31" s="103">
        <f t="shared" si="3"/>
        <v>765337.74516149634</v>
      </c>
      <c r="F31" s="95"/>
    </row>
    <row r="32" spans="1:6" ht="14.25" customHeight="1">
      <c r="A32" s="98"/>
      <c r="B32" s="104"/>
      <c r="C32" s="105">
        <f t="shared" si="0"/>
        <v>0.6</v>
      </c>
      <c r="D32" s="96">
        <f t="shared" si="1"/>
        <v>50</v>
      </c>
      <c r="E32" s="103">
        <f t="shared" si="3"/>
        <v>0</v>
      </c>
      <c r="F32" s="95"/>
    </row>
    <row r="33" spans="1:6" ht="14.25" customHeight="1">
      <c r="A33" s="98"/>
      <c r="B33" s="104"/>
      <c r="C33" s="105">
        <f t="shared" si="0"/>
        <v>0.6</v>
      </c>
      <c r="D33" s="96">
        <f t="shared" si="1"/>
        <v>50</v>
      </c>
      <c r="E33" s="103">
        <f t="shared" si="3"/>
        <v>0</v>
      </c>
      <c r="F33" s="95"/>
    </row>
    <row r="34" spans="1:6" ht="14.25" customHeight="1">
      <c r="A34" s="98"/>
      <c r="B34" s="104"/>
      <c r="C34" s="105">
        <f t="shared" si="0"/>
        <v>0.6</v>
      </c>
      <c r="D34" s="96">
        <f t="shared" si="1"/>
        <v>50</v>
      </c>
      <c r="E34" s="103">
        <f t="shared" si="3"/>
        <v>0</v>
      </c>
      <c r="F34" s="95"/>
    </row>
    <row r="35" spans="1:6" ht="14.25" customHeight="1">
      <c r="A35" s="90"/>
      <c r="B35" s="104"/>
      <c r="C35" s="105">
        <f t="shared" si="0"/>
        <v>0.6</v>
      </c>
      <c r="D35" s="96">
        <f t="shared" si="1"/>
        <v>50</v>
      </c>
      <c r="E35" s="103">
        <f t="shared" si="3"/>
        <v>0</v>
      </c>
      <c r="F35" s="95"/>
    </row>
    <row r="36" spans="1:6" ht="13.5" customHeight="1">
      <c r="A36" s="29" t="s">
        <v>222</v>
      </c>
      <c r="B36" s="100"/>
      <c r="C36" s="29"/>
      <c r="D36" s="85">
        <f t="shared" ref="D36:D37" si="4">(50000*0.001)</f>
        <v>50</v>
      </c>
      <c r="E36" s="29">
        <f t="shared" ref="E36:E38" si="5">B36*C36*D36</f>
        <v>0</v>
      </c>
    </row>
    <row r="37" spans="1:6" ht="13.5" customHeight="1">
      <c r="A37" s="29" t="s">
        <v>223</v>
      </c>
      <c r="B37" s="100"/>
      <c r="C37" s="29"/>
      <c r="D37" s="69">
        <f t="shared" si="4"/>
        <v>50</v>
      </c>
      <c r="E37" s="29">
        <f t="shared" si="5"/>
        <v>0</v>
      </c>
    </row>
    <row r="38" spans="1:6">
      <c r="A38" s="29"/>
      <c r="B38" s="100"/>
      <c r="C38" s="29"/>
      <c r="D38" s="29"/>
      <c r="E38" s="69">
        <f t="shared" si="5"/>
        <v>0</v>
      </c>
    </row>
    <row r="39" spans="1:6">
      <c r="A39" s="29"/>
      <c r="B39" s="100"/>
      <c r="C39" s="29"/>
      <c r="D39" s="29"/>
      <c r="E39" s="29"/>
    </row>
    <row r="40" spans="1:6" ht="13.5" customHeight="1">
      <c r="A40" s="29" t="s">
        <v>120</v>
      </c>
      <c r="B40" s="100"/>
      <c r="C40" s="29"/>
      <c r="D40" s="29"/>
      <c r="E40" s="29"/>
    </row>
    <row r="41" spans="1:6">
      <c r="A41" s="180" t="s">
        <v>70</v>
      </c>
      <c r="B41" s="180"/>
      <c r="C41" s="180"/>
      <c r="D41" s="180"/>
      <c r="E41" s="101">
        <f>SUM(E12:E40)</f>
        <v>3726021.8700967906</v>
      </c>
    </row>
    <row r="42" spans="1:6">
      <c r="A42" s="1"/>
      <c r="B42" s="48"/>
      <c r="C42" s="1"/>
      <c r="D42" s="1"/>
      <c r="E42" s="1"/>
    </row>
    <row r="43" spans="1:6">
      <c r="A43" s="1"/>
      <c r="B43" s="1"/>
      <c r="C43" s="1"/>
      <c r="D43" s="1"/>
      <c r="E43" s="1"/>
    </row>
  </sheetData>
  <mergeCells count="7">
    <mergeCell ref="B2:E2"/>
    <mergeCell ref="B3:E3"/>
    <mergeCell ref="A41:D41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7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4" workbookViewId="0">
      <selection activeCell="G12" sqref="G12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6" t="s">
        <v>1</v>
      </c>
      <c r="C2" s="136"/>
      <c r="D2" s="136"/>
      <c r="E2" s="136"/>
      <c r="F2" s="136"/>
      <c r="G2" s="136"/>
    </row>
    <row r="3" spans="1:8" ht="14.25" customHeight="1">
      <c r="A3" s="61" t="s">
        <v>2</v>
      </c>
      <c r="B3" s="136" t="s">
        <v>206</v>
      </c>
      <c r="C3" s="136"/>
      <c r="D3" s="136"/>
      <c r="E3" s="136"/>
      <c r="F3" s="136"/>
      <c r="G3" s="136"/>
    </row>
    <row r="4" spans="1:8" ht="14.25" customHeight="1">
      <c r="A4" s="61" t="s">
        <v>4</v>
      </c>
      <c r="B4" s="136" t="s">
        <v>207</v>
      </c>
      <c r="C4" s="136"/>
      <c r="D4" s="136"/>
      <c r="E4" s="136"/>
      <c r="F4" s="136"/>
      <c r="G4" s="136"/>
    </row>
    <row r="5" spans="1:8" ht="14.25" customHeight="1">
      <c r="A5" s="61" t="s">
        <v>6</v>
      </c>
      <c r="B5" s="136" t="s">
        <v>229</v>
      </c>
      <c r="C5" s="136"/>
      <c r="D5" s="136"/>
      <c r="E5" s="136"/>
      <c r="F5" s="136"/>
      <c r="G5" s="136"/>
    </row>
    <row r="6" spans="1:8">
      <c r="A6" s="142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97" t="str">
        <f>'4D2_TOW_IndustryWastewater'!A12</f>
        <v>Palm Oil Mill 2011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2">
        <f>'4D2_TOW_IndustryWastewater'!E13</f>
        <v>0</v>
      </c>
      <c r="D13" s="90"/>
      <c r="E13" s="88">
        <f>'4D2_CH4_EF_IndustrialWastewater'!$D$12</f>
        <v>0.2</v>
      </c>
      <c r="F13" s="90"/>
      <c r="G13" s="103">
        <f t="shared" ref="G13:G22" si="0">((C13-D13)*E13)-F13</f>
        <v>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2">
        <f>'4D2_TOW_IndustryWastewater'!E14</f>
        <v>0</v>
      </c>
      <c r="D14" s="90"/>
      <c r="E14" s="88">
        <f>'4D2_CH4_EF_IndustrialWastewater'!$D$12</f>
        <v>0.2</v>
      </c>
      <c r="F14" s="90"/>
      <c r="G14" s="103">
        <f t="shared" si="0"/>
        <v>0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2">
        <f>'4D2_TOW_IndustryWastewater'!E15</f>
        <v>0</v>
      </c>
      <c r="D15" s="90"/>
      <c r="E15" s="88">
        <f>'4D2_CH4_EF_IndustrialWastewater'!$D$12</f>
        <v>0.2</v>
      </c>
      <c r="F15" s="90"/>
      <c r="G15" s="103">
        <f t="shared" si="0"/>
        <v>0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2">
        <f>'4D2_TOW_IndustryWastewater'!E16</f>
        <v>0</v>
      </c>
      <c r="D16" s="90"/>
      <c r="E16" s="88">
        <f>'4D2_CH4_EF_IndustrialWastewater'!$D$12</f>
        <v>0.2</v>
      </c>
      <c r="F16" s="90"/>
      <c r="G16" s="103">
        <f t="shared" si="0"/>
        <v>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2">
        <f>'4D2_TOW_IndustryWastewater'!E17</f>
        <v>0</v>
      </c>
      <c r="D17" s="90"/>
      <c r="E17" s="88">
        <f>'4D2_CH4_EF_IndustrialWastewater'!$D$12</f>
        <v>0.2</v>
      </c>
      <c r="F17" s="90"/>
      <c r="G17" s="103">
        <f t="shared" si="0"/>
        <v>0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2">
        <f>'4D2_TOW_IndustryWastewater'!E18</f>
        <v>44526.869399999996</v>
      </c>
      <c r="D18" s="90"/>
      <c r="E18" s="88">
        <f>'4D2_CH4_EF_IndustrialWastewater'!$D$12</f>
        <v>0.2</v>
      </c>
      <c r="F18" s="90"/>
      <c r="G18" s="103">
        <f t="shared" si="0"/>
        <v>8905.3738799999992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2">
        <f>'4D2_TOW_IndustryWastewater'!E19</f>
        <v>55535.829273599993</v>
      </c>
      <c r="D19" s="90"/>
      <c r="E19" s="88">
        <f>'4D2_CH4_EF_IndustrialWastewater'!$D$12</f>
        <v>0.2</v>
      </c>
      <c r="F19" s="90"/>
      <c r="G19" s="103">
        <f t="shared" si="0"/>
        <v>11107.165854719999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2">
        <f>'4D2_TOW_IndustryWastewater'!E20</f>
        <v>69238.305099568795</v>
      </c>
      <c r="D20" s="90"/>
      <c r="E20" s="88">
        <f>'4D2_CH4_EF_IndustrialWastewater'!$D$12</f>
        <v>0.2</v>
      </c>
      <c r="F20" s="90"/>
      <c r="G20" s="103">
        <f t="shared" si="0"/>
        <v>13847.661019913759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2">
        <f>'4D2_TOW_IndustryWastewater'!E21</f>
        <v>86287.652382347616</v>
      </c>
      <c r="D21" s="90"/>
      <c r="E21" s="88">
        <f>'4D2_CH4_EF_IndustrialWastewater'!$D$12</f>
        <v>0.2</v>
      </c>
      <c r="F21" s="90"/>
      <c r="G21" s="103">
        <f t="shared" si="0"/>
        <v>17257.530476469525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2">
        <f>'4D2_TOW_IndustryWastewater'!E22</f>
        <v>107494.56923015311</v>
      </c>
      <c r="D22" s="90"/>
      <c r="E22" s="88">
        <f>'4D2_CH4_EF_IndustrialWastewater'!$D$12</f>
        <v>0.2</v>
      </c>
      <c r="F22" s="90"/>
      <c r="G22" s="103">
        <f t="shared" si="0"/>
        <v>21498.913846030624</v>
      </c>
      <c r="H22" s="94"/>
    </row>
    <row r="23" spans="1:8" s="45" customFormat="1" ht="25.5">
      <c r="A23" s="96" t="str">
        <f>'4D2_TOW_IndustryWastewater'!A23</f>
        <v>Palm Oil Mill 2022</v>
      </c>
      <c r="B23" s="96" t="s">
        <v>302</v>
      </c>
      <c r="C23" s="102">
        <f>'4D2_TOW_IndustryWastewater'!E23</f>
        <v>133864.75649837262</v>
      </c>
      <c r="D23" s="98"/>
      <c r="E23" s="96">
        <f>'4D2_CH4_EF_IndustrialWastewater'!$D$12</f>
        <v>0.2</v>
      </c>
      <c r="F23" s="98"/>
      <c r="G23" s="103">
        <f t="shared" ref="G23:G31" si="1">((C23-D23)*E23)-F23</f>
        <v>26772.951299674525</v>
      </c>
      <c r="H23" s="94"/>
    </row>
    <row r="24" spans="1:8" s="45" customFormat="1" ht="25.5">
      <c r="A24" s="96" t="str">
        <f>'4D2_TOW_IndustryWastewater'!A24</f>
        <v>Palm Oil Mill 2023</v>
      </c>
      <c r="B24" s="96" t="s">
        <v>302</v>
      </c>
      <c r="C24" s="102">
        <f>'4D2_TOW_IndustryWastewater'!E24</f>
        <v>166645.54456374273</v>
      </c>
      <c r="D24" s="98"/>
      <c r="E24" s="96">
        <f>'4D2_CH4_EF_IndustrialWastewater'!$D$12</f>
        <v>0.2</v>
      </c>
      <c r="F24" s="98"/>
      <c r="G24" s="103">
        <f t="shared" si="1"/>
        <v>33329.108912748547</v>
      </c>
      <c r="H24" s="94"/>
    </row>
    <row r="25" spans="1:8" s="45" customFormat="1" ht="25.5">
      <c r="A25" s="96" t="str">
        <f>'4D2_TOW_IndustryWastewater'!A25</f>
        <v>Palm Oil Mill 2024</v>
      </c>
      <c r="B25" s="96" t="s">
        <v>302</v>
      </c>
      <c r="C25" s="102">
        <f>'4D2_TOW_IndustryWastewater'!E25</f>
        <v>207383.61187087139</v>
      </c>
      <c r="D25" s="98"/>
      <c r="E25" s="96">
        <f>'4D2_CH4_EF_IndustrialWastewater'!$D$12</f>
        <v>0.2</v>
      </c>
      <c r="F25" s="98"/>
      <c r="G25" s="103">
        <f t="shared" si="1"/>
        <v>41476.722374174278</v>
      </c>
      <c r="H25" s="94"/>
    </row>
    <row r="26" spans="1:8" s="45" customFormat="1" ht="25.5">
      <c r="A26" s="96" t="str">
        <f>'4D2_TOW_IndustryWastewater'!A26</f>
        <v>Palm Oil Mill 2025</v>
      </c>
      <c r="B26" s="96" t="s">
        <v>302</v>
      </c>
      <c r="C26" s="102">
        <f>'4D2_TOW_IndustryWastewater'!E26</f>
        <v>257996.4220440856</v>
      </c>
      <c r="D26" s="98"/>
      <c r="E26" s="96">
        <f>'4D2_CH4_EF_IndustrialWastewater'!$D$12</f>
        <v>0.2</v>
      </c>
      <c r="F26" s="98"/>
      <c r="G26" s="103">
        <f t="shared" si="1"/>
        <v>51599.284408817126</v>
      </c>
      <c r="H26" s="94"/>
    </row>
    <row r="27" spans="1:8" s="45" customFormat="1" ht="25.5">
      <c r="A27" s="96" t="str">
        <f>'4D2_TOW_IndustryWastewater'!A27</f>
        <v>Palm Oil Mill 2026</v>
      </c>
      <c r="B27" s="96" t="s">
        <v>302</v>
      </c>
      <c r="C27" s="102">
        <f>'4D2_TOW_IndustryWastewater'!E27</f>
        <v>320860.62600676296</v>
      </c>
      <c r="D27" s="98"/>
      <c r="E27" s="96">
        <f>'4D2_CH4_EF_IndustrialWastewater'!$D$12</f>
        <v>0.2</v>
      </c>
      <c r="F27" s="98"/>
      <c r="G27" s="103">
        <f t="shared" si="1"/>
        <v>64172.125201352595</v>
      </c>
      <c r="H27" s="94"/>
    </row>
    <row r="28" spans="1:8" s="45" customFormat="1" ht="25.5">
      <c r="A28" s="96" t="str">
        <f>'4D2_TOW_IndustryWastewater'!A28</f>
        <v>Palm Oil Mill 2027</v>
      </c>
      <c r="B28" s="96" t="s">
        <v>302</v>
      </c>
      <c r="C28" s="102">
        <f>'4D2_TOW_IndustryWastewater'!E28</f>
        <v>398921.44086484832</v>
      </c>
      <c r="D28" s="98"/>
      <c r="E28" s="96">
        <f>'4D2_CH4_EF_IndustrialWastewater'!$D$12</f>
        <v>0.2</v>
      </c>
      <c r="F28" s="98"/>
      <c r="G28" s="103">
        <f t="shared" si="1"/>
        <v>79784.288172969667</v>
      </c>
      <c r="H28" s="94"/>
    </row>
    <row r="29" spans="1:8" s="45" customFormat="1" ht="25.5">
      <c r="A29" s="96" t="str">
        <f>'4D2_TOW_IndustryWastewater'!A29</f>
        <v>Palm Oil Mill 2028</v>
      </c>
      <c r="B29" s="96" t="s">
        <v>302</v>
      </c>
      <c r="C29" s="102">
        <f>'4D2_TOW_IndustryWastewater'!E29</f>
        <v>495827.96242780634</v>
      </c>
      <c r="D29" s="98"/>
      <c r="E29" s="96">
        <f>'4D2_CH4_EF_IndustrialWastewater'!$D$12</f>
        <v>0.2</v>
      </c>
      <c r="F29" s="98"/>
      <c r="G29" s="103">
        <f t="shared" si="1"/>
        <v>99165.592485561268</v>
      </c>
      <c r="H29" s="94"/>
    </row>
    <row r="30" spans="1:8" s="45" customFormat="1" ht="25.5">
      <c r="A30" s="96" t="str">
        <f>'4D2_TOW_IndustryWastewater'!A30</f>
        <v>Palm Oil Mill 2029</v>
      </c>
      <c r="B30" s="96" t="s">
        <v>302</v>
      </c>
      <c r="C30" s="102">
        <f>'4D2_TOW_IndustryWastewater'!E30</f>
        <v>616100.53527313459</v>
      </c>
      <c r="D30" s="98"/>
      <c r="E30" s="96">
        <f>'4D2_CH4_EF_IndustrialWastewater'!$D$12</f>
        <v>0.2</v>
      </c>
      <c r="F30" s="98"/>
      <c r="G30" s="103">
        <f t="shared" si="1"/>
        <v>123220.10705462692</v>
      </c>
      <c r="H30" s="94"/>
    </row>
    <row r="31" spans="1:8" s="45" customFormat="1" ht="25.5">
      <c r="A31" s="96" t="str">
        <f>'4D2_TOW_IndustryWastewater'!A31</f>
        <v>Palm Oil Mill 2030</v>
      </c>
      <c r="B31" s="96" t="s">
        <v>302</v>
      </c>
      <c r="C31" s="102">
        <f>'4D2_TOW_IndustryWastewater'!E31</f>
        <v>765337.74516149634</v>
      </c>
      <c r="D31" s="98"/>
      <c r="E31" s="96">
        <f>'4D2_CH4_EF_IndustrialWastewater'!$D$12</f>
        <v>0.2</v>
      </c>
      <c r="F31" s="98"/>
      <c r="G31" s="103">
        <f t="shared" si="1"/>
        <v>153067.54903229928</v>
      </c>
      <c r="H31" s="94"/>
    </row>
    <row r="32" spans="1:8" s="45" customFormat="1">
      <c r="A32" s="88"/>
      <c r="B32" s="90"/>
      <c r="C32" s="102"/>
      <c r="D32" s="90"/>
      <c r="E32" s="90"/>
      <c r="F32" s="90"/>
      <c r="G32" s="103"/>
      <c r="H32" s="94"/>
    </row>
    <row r="33" spans="1:8" s="45" customFormat="1">
      <c r="A33" s="88"/>
      <c r="B33" s="90"/>
      <c r="C33" s="102"/>
      <c r="D33" s="90"/>
      <c r="E33" s="90"/>
      <c r="F33" s="90"/>
      <c r="G33" s="103"/>
      <c r="H33" s="94"/>
    </row>
    <row r="34" spans="1:8" s="45" customFormat="1">
      <c r="A34" s="29" t="s">
        <v>222</v>
      </c>
      <c r="B34" s="29"/>
      <c r="C34" s="29">
        <f>'4D2_TOW_IndustryWastewater'!E36</f>
        <v>0</v>
      </c>
      <c r="D34" s="29"/>
      <c r="E34" s="29"/>
      <c r="F34" s="29"/>
      <c r="G34" s="29">
        <f t="shared" ref="G34:G35" si="2">((C34-D34)*E34)-F34</f>
        <v>0</v>
      </c>
    </row>
    <row r="35" spans="1:8" s="45" customFormat="1">
      <c r="A35" s="29" t="s">
        <v>223</v>
      </c>
      <c r="B35" s="29"/>
      <c r="C35" s="29">
        <f>'4D2_TOW_IndustryWastewater'!E37</f>
        <v>0</v>
      </c>
      <c r="D35" s="29"/>
      <c r="E35" s="29"/>
      <c r="F35" s="29"/>
      <c r="G35" s="69">
        <f t="shared" si="2"/>
        <v>0</v>
      </c>
    </row>
    <row r="36" spans="1:8" s="45" customFormat="1">
      <c r="A36" s="29"/>
      <c r="B36" s="29"/>
      <c r="C36" s="29"/>
      <c r="D36" s="29"/>
      <c r="E36" s="29"/>
      <c r="F36" s="29"/>
      <c r="G36" s="29"/>
    </row>
    <row r="37" spans="1:8" s="45" customFormat="1">
      <c r="A37" s="29"/>
      <c r="B37" s="29"/>
      <c r="C37" s="29"/>
      <c r="D37" s="29"/>
      <c r="E37" s="29"/>
      <c r="F37" s="29"/>
      <c r="G37" s="29"/>
    </row>
    <row r="38" spans="1:8" s="45" customFormat="1">
      <c r="A38" s="29"/>
      <c r="B38" s="29"/>
      <c r="C38" s="29"/>
      <c r="D38" s="29"/>
      <c r="E38" s="29"/>
      <c r="F38" s="29"/>
      <c r="G38" s="29"/>
    </row>
    <row r="39" spans="1:8" s="45" customFormat="1">
      <c r="A39" s="29" t="s">
        <v>120</v>
      </c>
      <c r="B39" s="29"/>
      <c r="C39" s="29"/>
      <c r="D39" s="29"/>
      <c r="E39" s="29"/>
      <c r="F39" s="29"/>
      <c r="G39" s="29"/>
    </row>
    <row r="40" spans="1:8" s="45" customFormat="1">
      <c r="A40" s="180" t="s">
        <v>70</v>
      </c>
      <c r="B40" s="180"/>
      <c r="C40" s="180"/>
      <c r="D40" s="180"/>
      <c r="E40" s="180"/>
      <c r="F40" s="180"/>
      <c r="G40" s="29"/>
    </row>
  </sheetData>
  <mergeCells count="6">
    <mergeCell ref="A6:G6"/>
    <mergeCell ref="A40:F40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6" t="s">
        <v>1</v>
      </c>
      <c r="C2" s="136"/>
      <c r="D2" s="136"/>
      <c r="E2" s="136"/>
      <c r="F2" s="136"/>
      <c r="G2" s="136"/>
      <c r="H2" s="136"/>
    </row>
    <row r="3" spans="1:8">
      <c r="A3" s="22" t="s">
        <v>2</v>
      </c>
      <c r="B3" s="136" t="s">
        <v>158</v>
      </c>
      <c r="C3" s="136"/>
      <c r="D3" s="136"/>
      <c r="E3" s="136"/>
      <c r="F3" s="136"/>
      <c r="G3" s="136"/>
      <c r="H3" s="136"/>
    </row>
    <row r="4" spans="1:8">
      <c r="A4" s="22" t="s">
        <v>4</v>
      </c>
      <c r="B4" s="136" t="s">
        <v>159</v>
      </c>
      <c r="C4" s="136"/>
      <c r="D4" s="136"/>
      <c r="E4" s="136"/>
      <c r="F4" s="136"/>
      <c r="G4" s="136"/>
      <c r="H4" s="136"/>
    </row>
    <row r="5" spans="1:8">
      <c r="A5" s="22" t="s">
        <v>6</v>
      </c>
      <c r="B5" s="136" t="s">
        <v>242</v>
      </c>
      <c r="C5" s="136"/>
      <c r="D5" s="136"/>
      <c r="E5" s="136"/>
      <c r="F5" s="136"/>
      <c r="G5" s="136"/>
      <c r="H5" s="136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6" t="s">
        <v>1</v>
      </c>
      <c r="C2" s="136"/>
      <c r="D2" s="136"/>
      <c r="E2" s="136"/>
      <c r="F2" s="136"/>
    </row>
    <row r="3" spans="1:6" ht="16.5" customHeight="1">
      <c r="A3" s="22" t="s">
        <v>2</v>
      </c>
      <c r="B3" s="136" t="s">
        <v>158</v>
      </c>
      <c r="C3" s="136"/>
      <c r="D3" s="136"/>
      <c r="E3" s="136"/>
      <c r="F3" s="136"/>
    </row>
    <row r="4" spans="1:6" ht="16.5" customHeight="1">
      <c r="A4" s="22" t="s">
        <v>4</v>
      </c>
      <c r="B4" s="136" t="s">
        <v>159</v>
      </c>
      <c r="C4" s="136"/>
      <c r="D4" s="136"/>
      <c r="E4" s="136"/>
      <c r="F4" s="136"/>
    </row>
    <row r="5" spans="1:6" ht="16.5" customHeight="1">
      <c r="A5" s="22" t="s">
        <v>6</v>
      </c>
      <c r="B5" s="136" t="s">
        <v>263</v>
      </c>
      <c r="C5" s="136"/>
      <c r="D5" s="136"/>
      <c r="E5" s="136"/>
      <c r="F5" s="136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5" t="s">
        <v>0</v>
      </c>
      <c r="B2" s="135"/>
      <c r="C2" s="136" t="s">
        <v>1</v>
      </c>
      <c r="D2" s="136"/>
      <c r="E2" s="136"/>
    </row>
    <row r="3" spans="1:5" ht="13.5" customHeight="1">
      <c r="A3" s="135" t="s">
        <v>2</v>
      </c>
      <c r="B3" s="135"/>
      <c r="C3" s="136" t="s">
        <v>3</v>
      </c>
      <c r="D3" s="136"/>
      <c r="E3" s="136"/>
    </row>
    <row r="4" spans="1:5">
      <c r="A4" s="135" t="s">
        <v>4</v>
      </c>
      <c r="B4" s="135"/>
      <c r="C4" s="136" t="s">
        <v>5</v>
      </c>
      <c r="D4" s="136"/>
      <c r="E4" s="136"/>
    </row>
    <row r="5" spans="1:5" ht="15.75" customHeight="1">
      <c r="A5" s="135" t="s">
        <v>6</v>
      </c>
      <c r="B5" s="135"/>
      <c r="C5" s="136" t="s">
        <v>30</v>
      </c>
      <c r="D5" s="136"/>
      <c r="E5" s="136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7" t="s">
        <v>16</v>
      </c>
      <c r="B8" s="127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7"/>
      <c r="B9" s="127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1" t="s">
        <v>70</v>
      </c>
      <c r="B20" s="122"/>
      <c r="C20" s="122"/>
      <c r="D20" s="123"/>
      <c r="E20" s="19"/>
    </row>
    <row r="21" spans="1:5" ht="13.5" customHeight="1">
      <c r="A21" s="112" t="s">
        <v>75</v>
      </c>
      <c r="B21" s="113"/>
      <c r="C21" s="113"/>
      <c r="D21" s="113"/>
      <c r="E21" s="114"/>
    </row>
    <row r="22" spans="1:5" ht="12.75" customHeight="1">
      <c r="A22" s="115" t="s">
        <v>73</v>
      </c>
      <c r="B22" s="116"/>
      <c r="C22" s="116"/>
      <c r="D22" s="116"/>
      <c r="E22" s="117"/>
    </row>
    <row r="23" spans="1:5" ht="13.5" customHeight="1">
      <c r="A23" s="118" t="s">
        <v>74</v>
      </c>
      <c r="B23" s="119"/>
      <c r="C23" s="119"/>
      <c r="D23" s="119"/>
      <c r="E23" s="120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30" t="s">
        <v>0</v>
      </c>
      <c r="B2" s="130"/>
      <c r="C2" s="131" t="s">
        <v>1</v>
      </c>
      <c r="D2" s="131"/>
      <c r="E2" s="131"/>
      <c r="F2" s="131"/>
      <c r="G2" s="131"/>
      <c r="H2" s="131"/>
      <c r="I2" s="131"/>
    </row>
    <row r="3" spans="1:9">
      <c r="A3" s="130" t="s">
        <v>2</v>
      </c>
      <c r="B3" s="130"/>
      <c r="C3" s="131" t="s">
        <v>278</v>
      </c>
      <c r="D3" s="131"/>
      <c r="E3" s="131"/>
      <c r="F3" s="131"/>
      <c r="G3" s="131"/>
      <c r="H3" s="131"/>
      <c r="I3" s="131"/>
    </row>
    <row r="4" spans="1:9">
      <c r="A4" s="130" t="s">
        <v>4</v>
      </c>
      <c r="B4" s="130"/>
      <c r="C4" s="131" t="s">
        <v>35</v>
      </c>
      <c r="D4" s="131"/>
      <c r="E4" s="131"/>
      <c r="F4" s="131"/>
      <c r="G4" s="131"/>
      <c r="H4" s="131"/>
      <c r="I4" s="131"/>
    </row>
    <row r="5" spans="1:9" ht="14.25" customHeight="1">
      <c r="A5" s="130" t="s">
        <v>6</v>
      </c>
      <c r="B5" s="130"/>
      <c r="C5" s="131" t="s">
        <v>36</v>
      </c>
      <c r="D5" s="131"/>
      <c r="E5" s="131"/>
      <c r="F5" s="131"/>
      <c r="G5" s="131"/>
      <c r="H5" s="131"/>
      <c r="I5" s="131"/>
    </row>
    <row r="6" spans="1:9">
      <c r="A6" s="142"/>
      <c r="B6" s="142"/>
      <c r="C6" s="142"/>
      <c r="D6" s="142"/>
      <c r="E6" s="142"/>
      <c r="F6" s="142"/>
      <c r="G6" s="142"/>
      <c r="H6" s="142"/>
      <c r="I6" s="31"/>
    </row>
    <row r="7" spans="1:9">
      <c r="A7" s="143"/>
      <c r="B7" s="143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1" t="s">
        <v>70</v>
      </c>
      <c r="B25" s="122"/>
      <c r="C25" s="122"/>
      <c r="D25" s="122"/>
      <c r="E25" s="122"/>
      <c r="F25" s="122"/>
      <c r="G25" s="122"/>
      <c r="H25" s="123"/>
      <c r="I25" s="40"/>
    </row>
    <row r="26" spans="1:9" ht="12.75" customHeight="1">
      <c r="A26" s="112" t="s">
        <v>76</v>
      </c>
      <c r="B26" s="113"/>
      <c r="C26" s="113"/>
      <c r="D26" s="113"/>
      <c r="E26" s="113"/>
      <c r="F26" s="113"/>
      <c r="G26" s="113"/>
      <c r="H26" s="113"/>
      <c r="I26" s="114"/>
    </row>
    <row r="27" spans="1:9" ht="12.75" customHeight="1">
      <c r="A27" s="115" t="s">
        <v>77</v>
      </c>
      <c r="B27" s="116"/>
      <c r="C27" s="116"/>
      <c r="D27" s="116"/>
      <c r="E27" s="116"/>
      <c r="F27" s="116"/>
      <c r="G27" s="116"/>
      <c r="H27" s="116"/>
      <c r="I27" s="117"/>
    </row>
    <row r="28" spans="1:9" ht="12.75" customHeight="1">
      <c r="A28" s="115" t="s">
        <v>78</v>
      </c>
      <c r="B28" s="116"/>
      <c r="C28" s="116"/>
      <c r="D28" s="116"/>
      <c r="E28" s="116"/>
      <c r="F28" s="116"/>
      <c r="G28" s="116"/>
      <c r="H28" s="116"/>
      <c r="I28" s="117"/>
    </row>
    <row r="29" spans="1:9" ht="12.75" customHeight="1">
      <c r="A29" s="115" t="s">
        <v>79</v>
      </c>
      <c r="B29" s="116"/>
      <c r="C29" s="116"/>
      <c r="D29" s="116"/>
      <c r="E29" s="116"/>
      <c r="F29" s="116"/>
      <c r="G29" s="116"/>
      <c r="H29" s="116"/>
      <c r="I29" s="117"/>
    </row>
    <row r="30" spans="1:9" ht="27.75" customHeight="1">
      <c r="A30" s="118" t="s">
        <v>279</v>
      </c>
      <c r="B30" s="119"/>
      <c r="C30" s="119"/>
      <c r="D30" s="119"/>
      <c r="E30" s="119"/>
      <c r="F30" s="119"/>
      <c r="G30" s="119"/>
      <c r="H30" s="119"/>
      <c r="I30" s="120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1" t="s">
        <v>1</v>
      </c>
      <c r="C2" s="131"/>
      <c r="D2" s="131"/>
      <c r="E2" s="131"/>
      <c r="F2" s="131"/>
      <c r="G2" s="131"/>
    </row>
    <row r="3" spans="1:7">
      <c r="A3" s="21" t="s">
        <v>2</v>
      </c>
      <c r="B3" s="131" t="s">
        <v>280</v>
      </c>
      <c r="C3" s="131"/>
      <c r="D3" s="131"/>
      <c r="E3" s="131"/>
      <c r="F3" s="131"/>
      <c r="G3" s="131"/>
    </row>
    <row r="4" spans="1:7" ht="13.5" customHeight="1">
      <c r="A4" s="21" t="s">
        <v>4</v>
      </c>
      <c r="B4" s="131" t="s">
        <v>99</v>
      </c>
      <c r="C4" s="131"/>
      <c r="D4" s="131"/>
      <c r="E4" s="131"/>
      <c r="F4" s="131"/>
      <c r="G4" s="131"/>
    </row>
    <row r="5" spans="1:7">
      <c r="A5" s="21" t="s">
        <v>6</v>
      </c>
      <c r="B5" s="131" t="s">
        <v>80</v>
      </c>
      <c r="C5" s="131"/>
      <c r="D5" s="131"/>
      <c r="E5" s="131"/>
      <c r="F5" s="131"/>
      <c r="G5" s="131"/>
    </row>
    <row r="6" spans="1:7">
      <c r="A6" s="142" t="s">
        <v>8</v>
      </c>
      <c r="B6" s="142"/>
      <c r="C6" s="142"/>
      <c r="D6" s="142"/>
      <c r="E6" s="142"/>
      <c r="F6" s="142"/>
      <c r="G6" s="142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7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1" t="s">
        <v>70</v>
      </c>
      <c r="B17" s="122"/>
      <c r="C17" s="122"/>
      <c r="D17" s="122"/>
      <c r="E17" s="122"/>
      <c r="F17" s="123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5" t="s">
        <v>0</v>
      </c>
      <c r="B2" s="135"/>
      <c r="C2" s="136" t="s">
        <v>1</v>
      </c>
      <c r="D2" s="136"/>
      <c r="E2" s="136"/>
      <c r="F2" s="136"/>
      <c r="G2" s="136"/>
      <c r="H2" s="136"/>
      <c r="I2" s="136"/>
    </row>
    <row r="3" spans="1:9">
      <c r="A3" s="135" t="s">
        <v>2</v>
      </c>
      <c r="B3" s="135"/>
      <c r="C3" s="136" t="s">
        <v>282</v>
      </c>
      <c r="D3" s="136"/>
      <c r="E3" s="136"/>
      <c r="F3" s="136"/>
      <c r="G3" s="136"/>
      <c r="H3" s="136"/>
      <c r="I3" s="136"/>
    </row>
    <row r="4" spans="1:9">
      <c r="A4" s="135" t="s">
        <v>4</v>
      </c>
      <c r="B4" s="135"/>
      <c r="C4" s="136" t="s">
        <v>99</v>
      </c>
      <c r="D4" s="136"/>
      <c r="E4" s="136"/>
      <c r="F4" s="136"/>
      <c r="G4" s="136"/>
      <c r="H4" s="136"/>
      <c r="I4" s="136"/>
    </row>
    <row r="5" spans="1:9" ht="14.25" customHeight="1">
      <c r="A5" s="135" t="s">
        <v>6</v>
      </c>
      <c r="B5" s="135"/>
      <c r="C5" s="136" t="s">
        <v>100</v>
      </c>
      <c r="D5" s="136"/>
      <c r="E5" s="136"/>
      <c r="F5" s="136"/>
      <c r="G5" s="136"/>
      <c r="H5" s="136"/>
      <c r="I5" s="136"/>
    </row>
    <row r="6" spans="1:9">
      <c r="A6" s="142" t="s">
        <v>8</v>
      </c>
      <c r="B6" s="142"/>
      <c r="C6" s="142"/>
      <c r="D6" s="142" t="s">
        <v>9</v>
      </c>
      <c r="E6" s="152"/>
      <c r="F6" s="152"/>
      <c r="G6" s="152"/>
      <c r="H6" s="152"/>
      <c r="I6" s="31"/>
    </row>
    <row r="7" spans="1:9">
      <c r="A7" s="159"/>
      <c r="B7" s="15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7" t="s">
        <v>107</v>
      </c>
      <c r="B8" s="127"/>
      <c r="C8" s="35" t="s">
        <v>108</v>
      </c>
      <c r="D8" s="157" t="s">
        <v>109</v>
      </c>
      <c r="E8" s="35" t="s">
        <v>110</v>
      </c>
      <c r="F8" s="35" t="s">
        <v>112</v>
      </c>
      <c r="G8" s="157" t="s">
        <v>114</v>
      </c>
      <c r="H8" s="157" t="s">
        <v>48</v>
      </c>
      <c r="I8" s="157" t="s">
        <v>115</v>
      </c>
    </row>
    <row r="9" spans="1:9" ht="14.25" customHeight="1">
      <c r="A9" s="127"/>
      <c r="B9" s="127"/>
      <c r="C9" s="43" t="s">
        <v>43</v>
      </c>
      <c r="D9" s="158"/>
      <c r="E9" s="43" t="s">
        <v>111</v>
      </c>
      <c r="F9" s="43" t="s">
        <v>113</v>
      </c>
      <c r="G9" s="158"/>
      <c r="H9" s="158"/>
      <c r="I9" s="158"/>
    </row>
    <row r="10" spans="1:9">
      <c r="A10" s="128"/>
      <c r="B10" s="128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8"/>
      <c r="B11" s="128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6"/>
      <c r="B12" s="156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5" t="s">
        <v>274</v>
      </c>
      <c r="B13" s="155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1" t="s">
        <v>70</v>
      </c>
      <c r="B23" s="122"/>
      <c r="C23" s="122"/>
      <c r="D23" s="122"/>
      <c r="E23" s="122"/>
      <c r="F23" s="122"/>
      <c r="G23" s="122"/>
      <c r="H23" s="123"/>
      <c r="I23" s="19"/>
    </row>
    <row r="24" spans="1:9" ht="12.75" customHeight="1">
      <c r="A24" s="153" t="s">
        <v>76</v>
      </c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>
      <c r="A25" s="148" t="s">
        <v>77</v>
      </c>
      <c r="B25" s="149"/>
      <c r="C25" s="149"/>
      <c r="D25" s="149"/>
      <c r="E25" s="149"/>
      <c r="F25" s="149"/>
      <c r="G25" s="149"/>
      <c r="H25" s="149"/>
      <c r="I25" s="149"/>
    </row>
    <row r="26" spans="1:9" ht="12.75" customHeight="1">
      <c r="A26" s="148" t="s">
        <v>78</v>
      </c>
      <c r="B26" s="149"/>
      <c r="C26" s="149"/>
      <c r="D26" s="149"/>
      <c r="E26" s="149"/>
      <c r="F26" s="149"/>
      <c r="G26" s="149"/>
      <c r="H26" s="149"/>
      <c r="I26" s="149"/>
    </row>
    <row r="27" spans="1:9" ht="12.75" customHeight="1">
      <c r="A27" s="148" t="s">
        <v>121</v>
      </c>
      <c r="B27" s="149"/>
      <c r="C27" s="149"/>
      <c r="D27" s="149"/>
      <c r="E27" s="149"/>
      <c r="F27" s="149"/>
      <c r="G27" s="149"/>
      <c r="H27" s="149"/>
      <c r="I27" s="149"/>
    </row>
    <row r="28" spans="1:9" ht="12.75" customHeight="1">
      <c r="A28" s="148" t="s">
        <v>122</v>
      </c>
      <c r="B28" s="149"/>
      <c r="C28" s="149"/>
      <c r="D28" s="149"/>
      <c r="E28" s="149"/>
      <c r="F28" s="149"/>
      <c r="G28" s="149"/>
      <c r="H28" s="149"/>
      <c r="I28" s="149"/>
    </row>
    <row r="29" spans="1:9" ht="22.5" customHeight="1">
      <c r="A29" s="150" t="s">
        <v>284</v>
      </c>
      <c r="B29" s="151"/>
      <c r="C29" s="151"/>
      <c r="D29" s="151"/>
      <c r="E29" s="151"/>
      <c r="F29" s="151"/>
      <c r="G29" s="151"/>
      <c r="H29" s="151"/>
      <c r="I29" s="151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6" t="s">
        <v>1</v>
      </c>
      <c r="C2" s="136"/>
      <c r="D2" s="136"/>
      <c r="E2" s="136"/>
      <c r="F2" s="136"/>
    </row>
    <row r="3" spans="1:6" s="45" customFormat="1" ht="13.5" customHeight="1">
      <c r="A3" s="22" t="s">
        <v>2</v>
      </c>
      <c r="B3" s="136" t="s">
        <v>278</v>
      </c>
      <c r="C3" s="136"/>
      <c r="D3" s="136"/>
      <c r="E3" s="136"/>
      <c r="F3" s="136"/>
    </row>
    <row r="4" spans="1:6" s="45" customFormat="1" ht="13.5" customHeight="1">
      <c r="A4" s="22" t="s">
        <v>4</v>
      </c>
      <c r="B4" s="136" t="s">
        <v>35</v>
      </c>
      <c r="C4" s="136"/>
      <c r="D4" s="136"/>
      <c r="E4" s="136"/>
      <c r="F4" s="136"/>
    </row>
    <row r="5" spans="1:6" s="45" customFormat="1" ht="14.25" customHeight="1">
      <c r="A5" s="22" t="s">
        <v>6</v>
      </c>
      <c r="B5" s="136" t="s">
        <v>123</v>
      </c>
      <c r="C5" s="136"/>
      <c r="D5" s="136"/>
      <c r="E5" s="136"/>
      <c r="F5" s="136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1" t="s">
        <v>1</v>
      </c>
      <c r="C2" s="131"/>
      <c r="D2" s="131"/>
    </row>
    <row r="3" spans="1:4" ht="25.5" customHeight="1">
      <c r="A3" s="21" t="s">
        <v>2</v>
      </c>
      <c r="B3" s="131" t="s">
        <v>278</v>
      </c>
      <c r="C3" s="131"/>
      <c r="D3" s="131"/>
    </row>
    <row r="4" spans="1:4" ht="13.5" customHeight="1">
      <c r="A4" s="21" t="s">
        <v>4</v>
      </c>
      <c r="B4" s="131" t="s">
        <v>35</v>
      </c>
      <c r="C4" s="131"/>
      <c r="D4" s="131"/>
    </row>
    <row r="5" spans="1:4" ht="39.75" customHeight="1">
      <c r="A5" s="21" t="s">
        <v>6</v>
      </c>
      <c r="B5" s="131" t="s">
        <v>135</v>
      </c>
      <c r="C5" s="131"/>
      <c r="D5" s="131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7" t="s">
        <v>107</v>
      </c>
      <c r="B8" s="35" t="s">
        <v>136</v>
      </c>
      <c r="C8" s="157" t="s">
        <v>138</v>
      </c>
      <c r="D8" s="157" t="s">
        <v>139</v>
      </c>
    </row>
    <row r="9" spans="1:4" s="45" customFormat="1" ht="14.25">
      <c r="A9" s="127"/>
      <c r="B9" s="51" t="s">
        <v>137</v>
      </c>
      <c r="C9" s="158"/>
      <c r="D9" s="15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3.5" customHeight="1">
      <c r="A4" s="22" t="s">
        <v>4</v>
      </c>
      <c r="B4" s="136" t="s">
        <v>99</v>
      </c>
      <c r="C4" s="136"/>
      <c r="D4" s="136"/>
    </row>
    <row r="5" spans="1:4" ht="15" customHeight="1">
      <c r="A5" s="22" t="s">
        <v>6</v>
      </c>
      <c r="B5" s="136" t="s">
        <v>143</v>
      </c>
      <c r="C5" s="136"/>
      <c r="D5" s="136"/>
    </row>
    <row r="6" spans="1:4">
      <c r="A6" s="142"/>
      <c r="B6" s="142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7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3" t="s">
        <v>147</v>
      </c>
      <c r="B14" s="171"/>
      <c r="C14" s="171"/>
      <c r="D14" s="171"/>
    </row>
    <row r="15" spans="1:4" ht="14.25" customHeight="1">
      <c r="A15" s="148" t="s">
        <v>288</v>
      </c>
      <c r="B15" s="172"/>
      <c r="C15" s="172"/>
      <c r="D15" s="172"/>
    </row>
    <row r="16" spans="1:4" ht="14.25" customHeight="1">
      <c r="A16" s="150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289</v>
      </c>
      <c r="C3" s="136"/>
      <c r="D3" s="136"/>
    </row>
    <row r="4" spans="1:4" ht="14.25" customHeight="1">
      <c r="A4" s="22" t="s">
        <v>4</v>
      </c>
      <c r="B4" s="136" t="s">
        <v>35</v>
      </c>
      <c r="C4" s="136"/>
      <c r="D4" s="136"/>
    </row>
    <row r="5" spans="1:4" ht="14.25" customHeight="1">
      <c r="A5" s="22" t="s">
        <v>6</v>
      </c>
      <c r="B5" s="136" t="s">
        <v>149</v>
      </c>
      <c r="C5" s="136"/>
      <c r="D5" s="136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7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1" t="s">
        <v>70</v>
      </c>
      <c r="B17" s="122"/>
      <c r="C17" s="123"/>
      <c r="D17" s="19"/>
    </row>
    <row r="18" spans="1:4" ht="12.75" customHeight="1">
      <c r="A18" s="153" t="s">
        <v>290</v>
      </c>
      <c r="B18" s="176"/>
      <c r="C18" s="176"/>
      <c r="D18" s="176"/>
    </row>
    <row r="19" spans="1:4" ht="12.75" customHeight="1">
      <c r="A19" s="150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2017-09-27T07:17:54Z</dcterms:modified>
</cp:coreProperties>
</file>