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tim\"/>
    </mc:Choice>
  </mc:AlternateContent>
  <bookViews>
    <workbookView xWindow="0" yWindow="0" windowWidth="19200" windowHeight="6465" tabRatio="917" firstSheet="13" activeTab="13"/>
  </bookViews>
  <sheets>
    <sheet name="4B_CH4 emissions" sheetId="1" state="hidden" r:id="rId1"/>
    <sheet name="4B_N2O emission" sheetId="2" state="hidden" r:id="rId2"/>
    <sheet name="4C1_CO2_Incineration" sheetId="3" state="hidden" r:id="rId3"/>
    <sheet name="4C2_Amount_Waste_OpenBurned" sheetId="4" state="hidden" r:id="rId4"/>
    <sheet name="4C2_CO2_OpenBurning" sheetId="5" state="hidden" r:id="rId5"/>
    <sheet name="4C1_CO2_fossil_liquid" sheetId="6" state="hidden" r:id="rId6"/>
    <sheet name="4C1_CH4_Incineration" sheetId="7" state="hidden" r:id="rId7"/>
    <sheet name="4C2_CH4_OpenBurning" sheetId="8" state="hidden" r:id="rId8"/>
    <sheet name="4C1_N2O_Incineration" sheetId="9" state="hidden" r:id="rId9"/>
    <sheet name="4C2_N2O_OpenBurning" sheetId="10" state="hidden" r:id="rId10"/>
    <sheet name="4D1_TOW_DomesticWastewater" sheetId="11" state="hidden" r:id="rId11"/>
    <sheet name="4D1_CH4_EF_DomesticWastewater" sheetId="12" state="hidden" r:id="rId12"/>
    <sheet name="4D1_CH4_Domestic_Wastewater" sheetId="13" state="hidden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13" i="14" l="1"/>
  <c r="B14" i="14"/>
  <c r="B15" i="14"/>
  <c r="B16" i="14"/>
  <c r="B17" i="14"/>
  <c r="B18" i="14"/>
  <c r="B19" i="14"/>
  <c r="B20" i="14"/>
  <c r="B21" i="14"/>
  <c r="B22" i="14"/>
  <c r="B12" i="14"/>
  <c r="A13" i="16" l="1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G18" i="16" s="1"/>
  <c r="C19" i="14"/>
  <c r="D19" i="14"/>
  <c r="E19" i="14"/>
  <c r="C19" i="16" s="1"/>
  <c r="G19" i="16" s="1"/>
  <c r="C20" i="14"/>
  <c r="D20" i="14"/>
  <c r="E20" i="14"/>
  <c r="C20" i="16" s="1"/>
  <c r="G20" i="16" s="1"/>
  <c r="C21" i="14"/>
  <c r="D21" i="14"/>
  <c r="E21" i="14"/>
  <c r="C21" i="16" s="1"/>
  <c r="G21" i="16" s="1"/>
  <c r="C22" i="14"/>
  <c r="D22" i="14"/>
  <c r="E22" i="14"/>
  <c r="C22" i="16" s="1"/>
  <c r="G22" i="16" s="1"/>
  <c r="D24" i="14"/>
  <c r="E24" i="14"/>
  <c r="D25" i="14"/>
  <c r="E25" i="14"/>
  <c r="E26" i="14"/>
  <c r="C12" i="14"/>
  <c r="D12" i="14"/>
  <c r="E12" i="14"/>
  <c r="D12" i="15"/>
  <c r="C25" i="16"/>
  <c r="G25" i="16"/>
  <c r="C26" i="16"/>
  <c r="G26" i="16"/>
  <c r="D13" i="15"/>
  <c r="D14" i="15"/>
  <c r="D15" i="15"/>
  <c r="D16" i="15"/>
  <c r="E29" i="14" l="1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<sst xmlns="http://schemas.openxmlformats.org/spreadsheetml/2006/main" count="629" uniqueCount="314">
  <si>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</si>
  <si>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</si>
  <si>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</si>
  <si>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</si>
  <si>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</si>
  <si>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</si>
  <si>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</si>
  <si>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</si>
  <si>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</si>
  <si>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</si>
  <si>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</si>
  <si>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</si>
  <si>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</si>
  <si>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</si>
  <si>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</si>
  <si>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</si>
  <si>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</si>
  <si>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</si>
  <si>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</si>
  <si>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</si>
  <si>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</si>
  <si>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</si>
  <si>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</si>
  <si>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</si>
  <si>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</si>
  <si>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</si>
  <si>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</si>
  <si>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</si>
  <si>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</si>
  <si>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</si>
  <si>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</si>
  <si>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</si>
  <si>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</si>
  <si>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</si>
  <si>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</si>
  <si>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</si>
  <si>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</si>
  <si>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</si>
  <si>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</si>
  <si>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</si>
  <si>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</si>
  <si>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</si>
  <si>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</si>
  <si>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</si>
  <si>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</si>
  <si>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</si>
  <si>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</si>
  <si>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</si>
  <si>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</si>
  <si>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</si>
  <si>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</si>
  <si>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</si>
  <si>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</si>
  <si>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</si>
  <si>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</si>
  <si>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</si>
  <si>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</si>
  <si>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</si>
  <si>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</si>
  <si>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</si>
  <si>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</si>
  <si>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</si>
  <si>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</si>
  <si>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</si>
  <si>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</si>
  <si>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</si>
  <si>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</si>
  <si>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</si>
  <si>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</si>
  <si>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</si>
  <si>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</si>
  <si>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</si>
  <si>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</si>
  <si>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</si>
  <si>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</si>
  <si>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</si>
  <si>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</si>
  <si>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</si>
  <si>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</si>
  <si>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</si>
  <si>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</si>
  <si>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</si>
  <si>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</si>
  <si>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</si>
  <si>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</si>
  <si>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</si>
  <si>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</si>
  <si>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</si>
  <si>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</si>
  <si>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</si>
  <si>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</si>
  <si>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</si>
  <si>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</si>
  <si>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</si>
  <si>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</si>
  <si>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</si>
  <si>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</si>
  <si>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</si>
  <si>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</si>
  <si>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</si>
  <si>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</si>
  <si>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</si>
  <si>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</si>
  <si>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</si>
  <si>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</si>
  <si>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</si>
  <si>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</si>
  <si>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</si>
  <si>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</si>
  <si>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</si>
  <si>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</si>
  <si>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</si>
  <si>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</si>
  <si>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</si>
  <si>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</si>
  <si>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</si>
  <si>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</si>
  <si>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</si>
  <si>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</si>
  <si>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</si>
  <si>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</si>
  <si>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</si>
  <si>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</si>
  <si>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</si>
  <si>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</si>
  <si>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</si>
  <si>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</si>
  <si>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</si>
  <si>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</si>
  <si>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</si>
  <si>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</si>
  <si>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</si>
  <si>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</si>
  <si>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</si>
  <si>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</si>
  <si>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</si>
  <si>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</si>
  <si>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</si>
  <si>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</si>
  <si>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</si>
  <si>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</si>
  <si>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</si>
  <si>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</si>
  <si>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</si>
  <si>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</si>
  <si>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</si>
  <si>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</si>
  <si>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</si>
  <si>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</si>
  <si>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</si>
  <si>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</si>
  <si>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</si>
  <si>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</si>
  <si>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</si>
  <si>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</si>
  <si>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</si>
  <si>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</si>
  <si>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</si>
  <si>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</si>
  <si>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</si>
  <si>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</si>
  <si>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</si>
  <si>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</si>
  <si>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</si>
  <si>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</si>
  <si>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</si>
  <si>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</si>
  <si>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</si>
  <si>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</si>
  <si>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</si>
  <si>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</si>
  <si>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</si>
  <si>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</si>
  <si>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</si>
  <si>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</si>
  <si>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</si>
  <si>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</si>
  <si>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</si>
  <si>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</si>
  <si>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</si>
  <si>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</si>
  <si>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</si>
  <si>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</si>
  <si>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</si>
  <si>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</si>
  <si>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</si>
  <si>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</si>
  <si>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</si>
  <si>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</si>
  <si>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</si>
  <si>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</si>
  <si>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</si>
  <si>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</si>
  <si>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</si>
  <si>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</si>
  <si>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</si>
  <si>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</si>
  <si>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</si>
  <si>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</si>
  <si>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</si>
  <si>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</si>
  <si>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</si>
  <si>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</si>
  <si>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</si>
  <si>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</si>
  <si>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</si>
  <si>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</si>
  <si>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</si>
  <si>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</si>
  <si>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</si>
  <si>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</si>
  <si>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</si>
  <si>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</si>
  <si>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</si>
  <si>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</si>
  <si>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</si>
  <si>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</si>
  <si>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</si>
  <si>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</si>
  <si>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</si>
  <si>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</si>
  <si>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</si>
  <si>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</si>
  <si>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</si>
  <si>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</si>
  <si>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</si>
  <si>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</si>
  <si>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</si>
  <si>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</si>
  <si>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</si>
  <si>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</si>
  <si>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</si>
  <si>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</si>
  <si>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</si>
  <si>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</si>
  <si>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</si>
  <si>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</si>
  <si>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</si>
  <si>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</si>
  <si>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</si>
  <si>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</si>
  <si>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</si>
  <si>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</si>
  <si>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</si>
  <si>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</si>
  <si>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</si>
  <si>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</si>
  <si>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</si>
  <si>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</si>
  <si>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</si>
  <si>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</si>
  <si>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</si>
  <si>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</si>
  <si>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</si>
  <si>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</si>
  <si>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</si>
  <si>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</si>
  <si>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</si>
  <si>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</si>
  <si>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</si>
  <si>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</si>
  <si>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</si>
  <si>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</si>
  <si>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</si>
  <si>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</si>
  <si>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</si>
  <si>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</si>
  <si>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</si>
  <si>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</si>
  <si>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</si>
  <si>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</si>
  <si>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</si>
  <si>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</si>
  <si>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</si>
  <si>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</si>
  <si>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</si>
  <si>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</si>
  <si>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</si>
  <si>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</si>
  <si>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</si>
  <si>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</si>
  <si>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</si>
  <si>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</si>
  <si>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</si>
  <si>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</si>
  <si>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</si>
  <si>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</si>
  <si>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</si>
  <si>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</si>
  <si>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</si>
  <si>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</si>
  <si>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</si>
  <si>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</si>
  <si>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</si>
  <si>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</si>
  <si>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</si>
  <si>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</si>
  <si>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</si>
  <si>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</si>
  <si>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</si>
  <si>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</si>
  <si>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</si>
  <si>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</si>
  <si>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</si>
  <si>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</si>
  <si>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</si>
  <si>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</si>
  <si>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</si>
  <si>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</si>
  <si>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</si>
  <si>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</si>
  <si>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</si>
  <si>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</si>
  <si>
    <t>Palm Oil Mill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</si>
</sst>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</sheetNames>
    <sheetDataSet>
      <sheetData sheetId="0"/>
      <sheetData sheetId="1"/>
      <sheetData sheetId="2"/>
      <sheetData sheetId="3"/>
      <sheetData sheetId="4"/>
      <sheetData sheetId="5"/>
      <sheetData sheetId="6">
        <row r="27">
          <cell r="G27">
            <v>9416338.9677777775</v>
          </cell>
        </row>
        <row r="28">
          <cell r="G28">
            <v>9909538.5333333313</v>
          </cell>
        </row>
        <row r="29">
          <cell r="G29">
            <v>10414478.760666665</v>
          </cell>
        </row>
        <row r="30">
          <cell r="G30">
            <v>10931159.649777776</v>
          </cell>
        </row>
        <row r="31">
          <cell r="G31">
            <v>11459581.200666664</v>
          </cell>
        </row>
        <row r="32">
          <cell r="G32">
            <v>11999743.413333332</v>
          </cell>
        </row>
        <row r="33">
          <cell r="G33">
            <v>12551646.287777776</v>
          </cell>
        </row>
        <row r="34">
          <cell r="G34">
            <v>13115289.823999997</v>
          </cell>
        </row>
        <row r="35">
          <cell r="G35">
            <v>13690674.021999998</v>
          </cell>
        </row>
        <row r="36">
          <cell r="G36">
            <v>13917305.815999998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1"/>
      <c r="B1" s="131"/>
      <c r="C1" s="131"/>
      <c r="D1" s="131"/>
      <c r="E1" s="131"/>
      <c r="F1" s="131"/>
      <c r="G1" s="131"/>
    </row>
    <row r="2" spans="1:7">
      <c r="A2" s="129" t="s">
        <v>0</v>
      </c>
      <c r="B2" s="129"/>
      <c r="C2" s="130" t="s">
        <v>1</v>
      </c>
      <c r="D2" s="130"/>
      <c r="E2" s="130"/>
      <c r="F2" s="130"/>
      <c r="G2" s="130"/>
    </row>
    <row r="3" spans="1:7">
      <c r="A3" s="129" t="s">
        <v>2</v>
      </c>
      <c r="B3" s="129"/>
      <c r="C3" s="130" t="s">
        <v>3</v>
      </c>
      <c r="D3" s="130"/>
      <c r="E3" s="130"/>
      <c r="F3" s="130"/>
      <c r="G3" s="130"/>
    </row>
    <row r="4" spans="1:7">
      <c r="A4" s="129" t="s">
        <v>4</v>
      </c>
      <c r="B4" s="129"/>
      <c r="C4" s="130" t="s">
        <v>5</v>
      </c>
      <c r="D4" s="130"/>
      <c r="E4" s="130"/>
      <c r="F4" s="130"/>
      <c r="G4" s="130"/>
    </row>
    <row r="5" spans="1:7" ht="14.25" customHeight="1">
      <c r="A5" s="129" t="s">
        <v>6</v>
      </c>
      <c r="B5" s="129"/>
      <c r="C5" s="130" t="s">
        <v>7</v>
      </c>
      <c r="D5" s="130"/>
      <c r="E5" s="130"/>
      <c r="F5" s="130"/>
      <c r="G5" s="130"/>
    </row>
    <row r="6" spans="1:7">
      <c r="A6" s="2"/>
      <c r="B6" s="3"/>
      <c r="C6" s="4" t="s">
        <v>8</v>
      </c>
      <c r="D6" s="108" t="s">
        <v>9</v>
      </c>
      <c r="E6" s="109"/>
      <c r="F6" s="110" t="s">
        <v>10</v>
      </c>
      <c r="G6" s="109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3" t="s">
        <v>16</v>
      </c>
      <c r="B8" s="126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4"/>
      <c r="B9" s="127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5"/>
      <c r="B10" s="128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0" t="s">
        <v>70</v>
      </c>
      <c r="B20" s="121"/>
      <c r="C20" s="121"/>
      <c r="D20" s="121"/>
      <c r="E20" s="121"/>
      <c r="F20" s="122"/>
      <c r="G20" s="19"/>
    </row>
    <row r="21" spans="1:7" ht="24.75" customHeight="1">
      <c r="A21" s="111" t="s">
        <v>72</v>
      </c>
      <c r="B21" s="112"/>
      <c r="C21" s="112"/>
      <c r="D21" s="112"/>
      <c r="E21" s="112"/>
      <c r="F21" s="112"/>
      <c r="G21" s="113"/>
    </row>
    <row r="22" spans="1:7" ht="13.5" customHeight="1">
      <c r="A22" s="114" t="s">
        <v>73</v>
      </c>
      <c r="B22" s="115"/>
      <c r="C22" s="115"/>
      <c r="D22" s="115"/>
      <c r="E22" s="115"/>
      <c r="F22" s="115"/>
      <c r="G22" s="116"/>
    </row>
    <row r="23" spans="1:7" ht="13.5" customHeight="1">
      <c r="A23" s="117" t="s">
        <v>74</v>
      </c>
      <c r="B23" s="118"/>
      <c r="C23" s="118"/>
      <c r="D23" s="118"/>
      <c r="E23" s="118"/>
      <c r="F23" s="118"/>
      <c r="G23" s="119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4.25" customHeight="1">
      <c r="A4" s="22" t="s">
        <v>4</v>
      </c>
      <c r="B4" s="135" t="s">
        <v>99</v>
      </c>
      <c r="C4" s="135"/>
      <c r="D4" s="135"/>
    </row>
    <row r="5" spans="1:4" ht="14.25" customHeight="1">
      <c r="A5" s="22" t="s">
        <v>6</v>
      </c>
      <c r="B5" s="135" t="s">
        <v>155</v>
      </c>
      <c r="C5" s="135"/>
      <c r="D5" s="135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6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0" t="s">
        <v>70</v>
      </c>
      <c r="B13" s="121"/>
      <c r="C13" s="122"/>
      <c r="D13" s="19"/>
    </row>
    <row r="14" spans="1:4" ht="15" customHeight="1">
      <c r="A14" s="152" t="s">
        <v>300</v>
      </c>
      <c r="B14" s="170"/>
      <c r="C14" s="170"/>
      <c r="D14" s="170"/>
    </row>
    <row r="15" spans="1:4" ht="15" customHeight="1">
      <c r="A15" s="149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J8" sqref="J8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5" t="s">
        <v>1</v>
      </c>
      <c r="C2" s="135"/>
      <c r="D2" s="135"/>
      <c r="E2" s="135"/>
    </row>
    <row r="3" spans="1:5" ht="14.25" customHeight="1">
      <c r="A3" s="61" t="s">
        <v>2</v>
      </c>
      <c r="B3" s="135" t="s">
        <v>158</v>
      </c>
      <c r="C3" s="135"/>
      <c r="D3" s="135"/>
      <c r="E3" s="135"/>
    </row>
    <row r="4" spans="1:5" ht="14.25" customHeight="1">
      <c r="A4" s="61" t="s">
        <v>4</v>
      </c>
      <c r="B4" s="135" t="s">
        <v>159</v>
      </c>
      <c r="C4" s="135"/>
      <c r="D4" s="135"/>
      <c r="E4" s="135"/>
    </row>
    <row r="5" spans="1:5" ht="14.25" customHeight="1">
      <c r="A5" s="61" t="s">
        <v>6</v>
      </c>
      <c r="B5" s="135" t="s">
        <v>160</v>
      </c>
      <c r="C5" s="135"/>
      <c r="D5" s="135"/>
      <c r="E5" s="135"/>
    </row>
    <row r="6" spans="1:5">
      <c r="A6" s="141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2" t="s">
        <v>296</v>
      </c>
      <c r="B18" s="175"/>
      <c r="C18" s="175"/>
      <c r="D18" s="175"/>
      <c r="E18" s="175"/>
    </row>
    <row r="19" spans="1:5" ht="12" customHeight="1">
      <c r="A19" s="149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J8" sqref="J8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5" t="s">
        <v>1</v>
      </c>
      <c r="C2" s="183"/>
      <c r="D2" s="183"/>
    </row>
    <row r="3" spans="1:4" ht="14.25" customHeight="1">
      <c r="A3" s="61" t="s">
        <v>2</v>
      </c>
      <c r="B3" s="135" t="s">
        <v>158</v>
      </c>
      <c r="C3" s="183"/>
      <c r="D3" s="183"/>
    </row>
    <row r="4" spans="1:4" ht="14.25" customHeight="1">
      <c r="A4" s="61" t="s">
        <v>4</v>
      </c>
      <c r="B4" s="135" t="s">
        <v>159</v>
      </c>
      <c r="C4" s="183"/>
      <c r="D4" s="183"/>
    </row>
    <row r="5" spans="1:4" ht="14.25" customHeight="1">
      <c r="A5" s="61" t="s">
        <v>6</v>
      </c>
      <c r="B5" s="135" t="s">
        <v>172</v>
      </c>
      <c r="C5" s="183"/>
      <c r="D5" s="183"/>
    </row>
    <row r="6" spans="1:4">
      <c r="A6" s="141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6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7"/>
      <c r="B9" s="36" t="s">
        <v>177</v>
      </c>
      <c r="C9" s="36" t="s">
        <v>178</v>
      </c>
      <c r="D9" s="36" t="s">
        <v>179</v>
      </c>
    </row>
    <row r="10" spans="1:4" ht="15.75">
      <c r="A10" s="127"/>
      <c r="B10" s="37" t="s">
        <v>180</v>
      </c>
      <c r="C10" s="37"/>
      <c r="D10" s="37" t="s">
        <v>181</v>
      </c>
    </row>
    <row r="11" spans="1:4" ht="13.5" thickBot="1">
      <c r="A11" s="128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8"/>
      <c r="B1" s="188"/>
      <c r="C1" s="189"/>
      <c r="D1" s="189"/>
      <c r="E1" s="189"/>
      <c r="F1" s="189"/>
      <c r="G1" s="189"/>
      <c r="H1" s="189"/>
      <c r="I1" s="189"/>
    </row>
    <row r="2" spans="1:9">
      <c r="A2" s="184" t="s">
        <v>0</v>
      </c>
      <c r="B2" s="185"/>
      <c r="C2" s="135" t="s">
        <v>1</v>
      </c>
      <c r="D2" s="190"/>
      <c r="E2" s="190"/>
      <c r="F2" s="190"/>
      <c r="G2" s="190"/>
      <c r="H2" s="190"/>
      <c r="I2" s="190"/>
    </row>
    <row r="3" spans="1:9">
      <c r="A3" s="184" t="s">
        <v>2</v>
      </c>
      <c r="B3" s="185"/>
      <c r="C3" s="135" t="s">
        <v>158</v>
      </c>
      <c r="D3" s="190"/>
      <c r="E3" s="190"/>
      <c r="F3" s="190"/>
      <c r="G3" s="190"/>
      <c r="H3" s="190"/>
      <c r="I3" s="190"/>
    </row>
    <row r="4" spans="1:9">
      <c r="A4" s="184" t="s">
        <v>4</v>
      </c>
      <c r="B4" s="185"/>
      <c r="C4" s="135" t="s">
        <v>159</v>
      </c>
      <c r="D4" s="190"/>
      <c r="E4" s="190"/>
      <c r="F4" s="190"/>
      <c r="G4" s="190"/>
      <c r="H4" s="190"/>
      <c r="I4" s="190"/>
    </row>
    <row r="5" spans="1:9" ht="14.25" customHeight="1">
      <c r="A5" s="184" t="s">
        <v>6</v>
      </c>
      <c r="B5" s="185"/>
      <c r="C5" s="135" t="s">
        <v>184</v>
      </c>
      <c r="D5" s="190"/>
      <c r="E5" s="190"/>
      <c r="F5" s="190"/>
      <c r="G5" s="190"/>
      <c r="H5" s="190"/>
      <c r="I5" s="190"/>
    </row>
    <row r="6" spans="1:9">
      <c r="A6" s="141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6" t="s">
        <v>185</v>
      </c>
      <c r="B8" s="126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6"/>
      <c r="B9" s="126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6"/>
      <c r="B10" s="126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3"/>
      <c r="B11" s="13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7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6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6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6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6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6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6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6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6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abSelected="1" topLeftCell="A10" workbookViewId="0">
      <selection activeCell="B11" sqref="B11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5" t="s">
        <v>1</v>
      </c>
      <c r="C2" s="135"/>
      <c r="D2" s="135"/>
      <c r="E2" s="135"/>
    </row>
    <row r="3" spans="1:6" ht="15.75" customHeight="1">
      <c r="A3" s="61" t="s">
        <v>2</v>
      </c>
      <c r="B3" s="135" t="s">
        <v>206</v>
      </c>
      <c r="C3" s="135"/>
      <c r="D3" s="135"/>
      <c r="E3" s="135"/>
    </row>
    <row r="4" spans="1:6" ht="15.75" customHeight="1">
      <c r="A4" s="61" t="s">
        <v>4</v>
      </c>
      <c r="B4" s="135" t="s">
        <v>207</v>
      </c>
      <c r="C4" s="135"/>
      <c r="D4" s="135"/>
      <c r="E4" s="135"/>
    </row>
    <row r="5" spans="1:6" ht="15.75" customHeight="1">
      <c r="A5" s="61" t="s">
        <v>6</v>
      </c>
      <c r="B5" s="135" t="s">
        <v>208</v>
      </c>
      <c r="C5" s="135"/>
      <c r="D5" s="135"/>
      <c r="E5" s="135"/>
    </row>
    <row r="6" spans="1:6">
      <c r="A6" s="141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7">
        <f>[1]KUTIM!$G27</f>
        <v>9416338.9677777775</v>
      </c>
      <c r="C12" s="105">
        <f>0.6</f>
        <v>0.6</v>
      </c>
      <c r="D12" s="87">
        <f>(50000*0.001)</f>
        <v>50</v>
      </c>
      <c r="E12" s="93">
        <f>B12*C12*D12</f>
        <v>282490169.03333336</v>
      </c>
      <c r="F12" s="95"/>
    </row>
    <row r="13" spans="1:6" ht="14.25" customHeight="1">
      <c r="A13" s="88" t="s">
        <v>304</v>
      </c>
      <c r="B13" s="107">
        <f>[1]KUTIM!$G28</f>
        <v>9909538.5333333313</v>
      </c>
      <c r="C13" s="106">
        <f t="shared" ref="C13:C22" si="0">0.6</f>
        <v>0.6</v>
      </c>
      <c r="D13" s="88">
        <f t="shared" ref="D13:D22" si="1">(50000*0.001)</f>
        <v>50</v>
      </c>
      <c r="E13" s="102">
        <f t="shared" ref="E13:E22" si="2">B13*C13*D13</f>
        <v>297286155.99999994</v>
      </c>
      <c r="F13" s="95"/>
    </row>
    <row r="14" spans="1:6" ht="14.25" customHeight="1">
      <c r="A14" s="88" t="s">
        <v>305</v>
      </c>
      <c r="B14" s="107">
        <f>[1]KUTIM!$G29</f>
        <v>10414478.760666665</v>
      </c>
      <c r="C14" s="106">
        <f t="shared" si="0"/>
        <v>0.6</v>
      </c>
      <c r="D14" s="88">
        <f t="shared" si="1"/>
        <v>50</v>
      </c>
      <c r="E14" s="102">
        <f t="shared" si="2"/>
        <v>312434362.81999993</v>
      </c>
      <c r="F14" s="95"/>
    </row>
    <row r="15" spans="1:6" ht="14.25" customHeight="1">
      <c r="A15" s="97" t="s">
        <v>306</v>
      </c>
      <c r="B15" s="107">
        <f>[1]KUTIM!$G30</f>
        <v>10931159.649777776</v>
      </c>
      <c r="C15" s="106">
        <f t="shared" si="0"/>
        <v>0.6</v>
      </c>
      <c r="D15" s="88">
        <f t="shared" si="1"/>
        <v>50</v>
      </c>
      <c r="E15" s="102">
        <f t="shared" si="2"/>
        <v>327934789.49333328</v>
      </c>
      <c r="F15" s="95"/>
    </row>
    <row r="16" spans="1:6" ht="14.25" customHeight="1">
      <c r="A16" s="96" t="s">
        <v>307</v>
      </c>
      <c r="B16" s="107">
        <f>[1]KUTIM!$G31</f>
        <v>11459581.200666664</v>
      </c>
      <c r="C16" s="106">
        <f t="shared" si="0"/>
        <v>0.6</v>
      </c>
      <c r="D16" s="88">
        <f t="shared" si="1"/>
        <v>50</v>
      </c>
      <c r="E16" s="102">
        <f t="shared" si="2"/>
        <v>343787436.01999992</v>
      </c>
      <c r="F16" s="95"/>
    </row>
    <row r="17" spans="1:6" ht="14.25" customHeight="1">
      <c r="A17" s="96" t="s">
        <v>308</v>
      </c>
      <c r="B17" s="107">
        <f>[1]KUTIM!$G32</f>
        <v>11999743.413333332</v>
      </c>
      <c r="C17" s="106">
        <f t="shared" si="0"/>
        <v>0.6</v>
      </c>
      <c r="D17" s="88">
        <f t="shared" si="1"/>
        <v>50</v>
      </c>
      <c r="E17" s="102">
        <f t="shared" si="2"/>
        <v>359992302.39999998</v>
      </c>
      <c r="F17" s="95"/>
    </row>
    <row r="18" spans="1:6" ht="14.25" customHeight="1">
      <c r="A18" s="96" t="s">
        <v>309</v>
      </c>
      <c r="B18" s="107">
        <f>[1]KUTIM!$G33</f>
        <v>12551646.287777776</v>
      </c>
      <c r="C18" s="106">
        <f t="shared" si="0"/>
        <v>0.6</v>
      </c>
      <c r="D18" s="88">
        <f t="shared" si="1"/>
        <v>50</v>
      </c>
      <c r="E18" s="102">
        <f t="shared" si="2"/>
        <v>376549388.63333327</v>
      </c>
      <c r="F18" s="95"/>
    </row>
    <row r="19" spans="1:6" ht="14.25" customHeight="1">
      <c r="A19" s="96" t="s">
        <v>310</v>
      </c>
      <c r="B19" s="107">
        <f>[1]KUTIM!$G34</f>
        <v>13115289.823999997</v>
      </c>
      <c r="C19" s="106">
        <f t="shared" si="0"/>
        <v>0.6</v>
      </c>
      <c r="D19" s="88">
        <f t="shared" si="1"/>
        <v>50</v>
      </c>
      <c r="E19" s="102">
        <f t="shared" si="2"/>
        <v>393458694.71999991</v>
      </c>
      <c r="F19" s="95"/>
    </row>
    <row r="20" spans="1:6" ht="14.25" customHeight="1">
      <c r="A20" s="96" t="s">
        <v>311</v>
      </c>
      <c r="B20" s="107">
        <f>[1]KUTIM!$G35</f>
        <v>13690674.021999998</v>
      </c>
      <c r="C20" s="106">
        <f t="shared" si="0"/>
        <v>0.6</v>
      </c>
      <c r="D20" s="88">
        <f t="shared" si="1"/>
        <v>50</v>
      </c>
      <c r="E20" s="102">
        <f t="shared" si="2"/>
        <v>410720220.65999991</v>
      </c>
      <c r="F20" s="95"/>
    </row>
    <row r="21" spans="1:6" ht="14.25" customHeight="1">
      <c r="A21" s="96" t="s">
        <v>312</v>
      </c>
      <c r="B21" s="107">
        <f>[1]KUTIM!$G36</f>
        <v>13917305.815999998</v>
      </c>
      <c r="C21" s="106">
        <f t="shared" si="0"/>
        <v>0.6</v>
      </c>
      <c r="D21" s="88">
        <f t="shared" si="1"/>
        <v>50</v>
      </c>
      <c r="E21" s="102">
        <f t="shared" si="2"/>
        <v>417519174.4799999</v>
      </c>
      <c r="F21" s="95"/>
    </row>
    <row r="22" spans="1:6" ht="14.25" customHeight="1">
      <c r="A22" s="96" t="s">
        <v>313</v>
      </c>
      <c r="B22" s="107">
        <f>[1]KUTIM!$G37</f>
        <v>0</v>
      </c>
      <c r="C22" s="104">
        <f t="shared" si="0"/>
        <v>0.6</v>
      </c>
      <c r="D22" s="88">
        <f t="shared" si="1"/>
        <v>50</v>
      </c>
      <c r="E22" s="102">
        <f t="shared" si="2"/>
        <v>0</v>
      </c>
      <c r="F22" s="95"/>
    </row>
    <row r="23" spans="1:6" ht="14.25" customHeight="1">
      <c r="A23" s="90"/>
      <c r="B23" s="103"/>
      <c r="C23" s="104"/>
      <c r="D23" s="55"/>
      <c r="E23" s="100"/>
      <c r="F23" s="95"/>
    </row>
    <row r="24" spans="1:6" ht="13.5" customHeight="1">
      <c r="A24" s="29" t="s">
        <v>222</v>
      </c>
      <c r="B24" s="98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8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8"/>
      <c r="C26" s="29"/>
      <c r="D26" s="29"/>
      <c r="E26" s="69">
        <f t="shared" si="4"/>
        <v>0</v>
      </c>
    </row>
    <row r="27" spans="1:6">
      <c r="A27" s="29"/>
      <c r="B27" s="98"/>
      <c r="C27" s="29"/>
      <c r="D27" s="29"/>
      <c r="E27" s="29"/>
    </row>
    <row r="28" spans="1:6" ht="13.5" customHeight="1">
      <c r="A28" s="29" t="s">
        <v>120</v>
      </c>
      <c r="B28" s="98"/>
      <c r="C28" s="29"/>
      <c r="D28" s="29"/>
      <c r="E28" s="29"/>
    </row>
    <row r="29" spans="1:6">
      <c r="A29" s="179" t="s">
        <v>70</v>
      </c>
      <c r="B29" s="179"/>
      <c r="C29" s="179"/>
      <c r="D29" s="179"/>
      <c r="E29" s="99">
        <f>SUM(E12:E28)</f>
        <v>3522172694.2599993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6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opLeftCell="D10" zoomScale="85" zoomScaleNormal="85" workbookViewId="0">
      <selection activeCell="F25" sqref="F25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5" t="s">
        <v>1</v>
      </c>
      <c r="C2" s="135"/>
      <c r="D2" s="135"/>
      <c r="E2" s="135"/>
      <c r="F2" s="135"/>
      <c r="G2" s="135"/>
    </row>
    <row r="3" spans="1:8" ht="14.25" customHeight="1">
      <c r="A3" s="61" t="s">
        <v>2</v>
      </c>
      <c r="B3" s="135" t="s">
        <v>206</v>
      </c>
      <c r="C3" s="135"/>
      <c r="D3" s="135"/>
      <c r="E3" s="135"/>
      <c r="F3" s="135"/>
      <c r="G3" s="135"/>
    </row>
    <row r="4" spans="1:8" ht="14.25" customHeight="1">
      <c r="A4" s="61" t="s">
        <v>4</v>
      </c>
      <c r="B4" s="135" t="s">
        <v>207</v>
      </c>
      <c r="C4" s="135"/>
      <c r="D4" s="135"/>
      <c r="E4" s="135"/>
      <c r="F4" s="135"/>
      <c r="G4" s="135"/>
    </row>
    <row r="5" spans="1:8" ht="14.25" customHeight="1">
      <c r="A5" s="61" t="s">
        <v>6</v>
      </c>
      <c r="B5" s="135" t="s">
        <v>229</v>
      </c>
      <c r="C5" s="135"/>
      <c r="D5" s="135"/>
      <c r="E5" s="135"/>
      <c r="F5" s="135"/>
      <c r="G5" s="135"/>
    </row>
    <row r="6" spans="1:8">
      <c r="A6" s="141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2021</v>
      </c>
      <c r="B12" s="88" t="s">
        <v>302</v>
      </c>
      <c r="C12" s="92">
        <f>'4D2_TOW_IndustryWastewater'!E12</f>
        <v>282490169.03333336</v>
      </c>
      <c r="D12" s="49"/>
      <c r="E12" s="87">
        <f>'4D2_CH4_EF_IndustrialWastewater'!$D$12</f>
        <v>0.2</v>
      </c>
      <c r="F12" s="49"/>
      <c r="G12" s="93">
        <f>((C12-D12)*E12)-F12</f>
        <v>56498033.806666672</v>
      </c>
      <c r="H12" s="94"/>
    </row>
    <row r="13" spans="1:8" s="45" customFormat="1" ht="25.5">
      <c r="A13" s="96" t="str">
        <f>'4D2_TOW_IndustryWastewater'!A13</f>
        <v>Palm Oil Mill 2022</v>
      </c>
      <c r="B13" s="88" t="s">
        <v>302</v>
      </c>
      <c r="C13" s="101">
        <f>'4D2_TOW_IndustryWastewater'!E13</f>
        <v>297286155.99999994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59457231.199999988</v>
      </c>
      <c r="H13" s="94"/>
    </row>
    <row r="14" spans="1:8" s="45" customFormat="1" ht="25.5">
      <c r="A14" s="96" t="str">
        <f>'4D2_TOW_IndustryWastewater'!A14</f>
        <v>Palm Oil Mill 2023</v>
      </c>
      <c r="B14" s="88" t="s">
        <v>302</v>
      </c>
      <c r="C14" s="101">
        <f>'4D2_TOW_IndustryWastewater'!E14</f>
        <v>312434362.81999993</v>
      </c>
      <c r="D14" s="90"/>
      <c r="E14" s="88">
        <f>'4D2_CH4_EF_IndustrialWastewater'!$D$12</f>
        <v>0.2</v>
      </c>
      <c r="F14" s="90"/>
      <c r="G14" s="102">
        <f t="shared" si="0"/>
        <v>62486872.563999988</v>
      </c>
      <c r="H14" s="94"/>
    </row>
    <row r="15" spans="1:8" s="45" customFormat="1" ht="25.5">
      <c r="A15" s="96" t="str">
        <f>'4D2_TOW_IndustryWastewater'!A15</f>
        <v>Palm Oil Mill 2024</v>
      </c>
      <c r="B15" s="88" t="s">
        <v>302</v>
      </c>
      <c r="C15" s="101">
        <f>'4D2_TOW_IndustryWastewater'!E15</f>
        <v>327934789.49333328</v>
      </c>
      <c r="D15" s="90"/>
      <c r="E15" s="88">
        <f>'4D2_CH4_EF_IndustrialWastewater'!$D$12</f>
        <v>0.2</v>
      </c>
      <c r="F15" s="90"/>
      <c r="G15" s="102">
        <f t="shared" si="0"/>
        <v>65586957.898666658</v>
      </c>
      <c r="H15" s="94"/>
    </row>
    <row r="16" spans="1:8" s="45" customFormat="1" ht="25.5">
      <c r="A16" s="96" t="str">
        <f>'4D2_TOW_IndustryWastewater'!A16</f>
        <v>Palm Oil Mill 2025</v>
      </c>
      <c r="B16" s="88" t="s">
        <v>302</v>
      </c>
      <c r="C16" s="101">
        <f>'4D2_TOW_IndustryWastewater'!E16</f>
        <v>343787436.01999992</v>
      </c>
      <c r="D16" s="90"/>
      <c r="E16" s="88">
        <f>'4D2_CH4_EF_IndustrialWastewater'!$D$12</f>
        <v>0.2</v>
      </c>
      <c r="F16" s="90"/>
      <c r="G16" s="102">
        <f t="shared" si="0"/>
        <v>68757487.203999981</v>
      </c>
      <c r="H16" s="94"/>
    </row>
    <row r="17" spans="1:8" s="45" customFormat="1" ht="25.5">
      <c r="A17" s="96" t="str">
        <f>'4D2_TOW_IndustryWastewater'!A17</f>
        <v>Palm Oil Mill 2026</v>
      </c>
      <c r="B17" s="88" t="s">
        <v>302</v>
      </c>
      <c r="C17" s="101">
        <f>'4D2_TOW_IndustryWastewater'!E17</f>
        <v>359992302.39999998</v>
      </c>
      <c r="D17" s="90"/>
      <c r="E17" s="88">
        <f>'4D2_CH4_EF_IndustrialWastewater'!$D$12</f>
        <v>0.2</v>
      </c>
      <c r="F17" s="90"/>
      <c r="G17" s="102">
        <f t="shared" si="0"/>
        <v>71998460.480000004</v>
      </c>
      <c r="H17" s="94"/>
    </row>
    <row r="18" spans="1:8" s="45" customFormat="1" ht="25.5">
      <c r="A18" s="96" t="str">
        <f>'4D2_TOW_IndustryWastewater'!A18</f>
        <v>Palm Oil Mill 2027</v>
      </c>
      <c r="B18" s="88" t="s">
        <v>302</v>
      </c>
      <c r="C18" s="101">
        <f>'4D2_TOW_IndustryWastewater'!E18</f>
        <v>376549388.63333327</v>
      </c>
      <c r="D18" s="90"/>
      <c r="E18" s="88">
        <f>'4D2_CH4_EF_IndustrialWastewater'!$D$12</f>
        <v>0.2</v>
      </c>
      <c r="F18" s="90"/>
      <c r="G18" s="102">
        <f t="shared" si="0"/>
        <v>75309877.726666659</v>
      </c>
      <c r="H18" s="94"/>
    </row>
    <row r="19" spans="1:8" s="45" customFormat="1" ht="25.5">
      <c r="A19" s="96" t="str">
        <f>'4D2_TOW_IndustryWastewater'!A19</f>
        <v>Palm Oil Mill 2028</v>
      </c>
      <c r="B19" s="88" t="s">
        <v>302</v>
      </c>
      <c r="C19" s="101">
        <f>'4D2_TOW_IndustryWastewater'!E19</f>
        <v>393458694.71999991</v>
      </c>
      <c r="D19" s="90"/>
      <c r="E19" s="88">
        <f>'4D2_CH4_EF_IndustrialWastewater'!$D$12</f>
        <v>0.2</v>
      </c>
      <c r="F19" s="90"/>
      <c r="G19" s="102">
        <f t="shared" si="0"/>
        <v>78691738.943999991</v>
      </c>
      <c r="H19" s="94"/>
    </row>
    <row r="20" spans="1:8" s="45" customFormat="1" ht="25.5">
      <c r="A20" s="96" t="str">
        <f>'4D2_TOW_IndustryWastewater'!A20</f>
        <v>Palm Oil Mill 2029</v>
      </c>
      <c r="B20" s="88" t="s">
        <v>302</v>
      </c>
      <c r="C20" s="101">
        <f>'4D2_TOW_IndustryWastewater'!E20</f>
        <v>410720220.65999991</v>
      </c>
      <c r="D20" s="90"/>
      <c r="E20" s="88">
        <f>'4D2_CH4_EF_IndustrialWastewater'!$D$12</f>
        <v>0.2</v>
      </c>
      <c r="F20" s="90"/>
      <c r="G20" s="102">
        <f t="shared" si="0"/>
        <v>82144044.131999984</v>
      </c>
      <c r="H20" s="94"/>
    </row>
    <row r="21" spans="1:8" s="45" customFormat="1" ht="25.5">
      <c r="A21" s="96" t="str">
        <f>'4D2_TOW_IndustryWastewater'!A21</f>
        <v>Palm Oil Mill 2030</v>
      </c>
      <c r="B21" s="88" t="s">
        <v>302</v>
      </c>
      <c r="C21" s="101">
        <f>'4D2_TOW_IndustryWastewater'!E21</f>
        <v>417519174.4799999</v>
      </c>
      <c r="D21" s="90"/>
      <c r="E21" s="88">
        <f>'4D2_CH4_EF_IndustrialWastewater'!$D$12</f>
        <v>0.2</v>
      </c>
      <c r="F21" s="90"/>
      <c r="G21" s="102">
        <f t="shared" si="0"/>
        <v>83503834.895999983</v>
      </c>
      <c r="H21" s="94"/>
    </row>
    <row r="22" spans="1:8" s="45" customFormat="1" ht="25.5">
      <c r="A22" s="96" t="str">
        <f>'4D2_TOW_IndustryWastewater'!A22</f>
        <v>Palm Oil Mill 2031</v>
      </c>
      <c r="B22" s="88" t="s">
        <v>302</v>
      </c>
      <c r="C22" s="101">
        <f>'4D2_TOW_IndustryWastewater'!E22</f>
        <v>0</v>
      </c>
      <c r="D22" s="90"/>
      <c r="E22" s="88">
        <f>'4D2_CH4_EF_IndustrialWastewater'!$D$12</f>
        <v>0.2</v>
      </c>
      <c r="F22" s="90"/>
      <c r="G22" s="102">
        <f t="shared" si="0"/>
        <v>0</v>
      </c>
      <c r="H22" s="94"/>
    </row>
    <row r="23" spans="1:8" s="45" customFormat="1">
      <c r="A23" s="88"/>
      <c r="B23" s="90"/>
      <c r="C23" s="101"/>
      <c r="D23" s="90"/>
      <c r="E23" s="90"/>
      <c r="F23" s="90"/>
      <c r="G23" s="102"/>
      <c r="H23" s="94"/>
    </row>
    <row r="24" spans="1:8" s="45" customFormat="1">
      <c r="A24" s="88"/>
      <c r="B24" s="90"/>
      <c r="C24" s="101"/>
      <c r="D24" s="90"/>
      <c r="E24" s="90"/>
      <c r="F24" s="90"/>
      <c r="G24" s="102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9" t="s">
        <v>70</v>
      </c>
      <c r="B31" s="179"/>
      <c r="C31" s="179"/>
      <c r="D31" s="179"/>
      <c r="E31" s="179"/>
      <c r="F31" s="179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5" t="s">
        <v>1</v>
      </c>
      <c r="C2" s="135"/>
      <c r="D2" s="135"/>
      <c r="E2" s="135"/>
      <c r="F2" s="135"/>
      <c r="G2" s="135"/>
      <c r="H2" s="135"/>
    </row>
    <row r="3" spans="1:8">
      <c r="A3" s="22" t="s">
        <v>2</v>
      </c>
      <c r="B3" s="135" t="s">
        <v>158</v>
      </c>
      <c r="C3" s="135"/>
      <c r="D3" s="135"/>
      <c r="E3" s="135"/>
      <c r="F3" s="135"/>
      <c r="G3" s="135"/>
      <c r="H3" s="135"/>
    </row>
    <row r="4" spans="1:8">
      <c r="A4" s="22" t="s">
        <v>4</v>
      </c>
      <c r="B4" s="135" t="s">
        <v>159</v>
      </c>
      <c r="C4" s="135"/>
      <c r="D4" s="135"/>
      <c r="E4" s="135"/>
      <c r="F4" s="135"/>
      <c r="G4" s="135"/>
      <c r="H4" s="135"/>
    </row>
    <row r="5" spans="1:8">
      <c r="A5" s="22" t="s">
        <v>6</v>
      </c>
      <c r="B5" s="135" t="s">
        <v>242</v>
      </c>
      <c r="C5" s="135"/>
      <c r="D5" s="135"/>
      <c r="E5" s="135"/>
      <c r="F5" s="135"/>
      <c r="G5" s="135"/>
      <c r="H5" s="135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5" t="s">
        <v>1</v>
      </c>
      <c r="C2" s="135"/>
      <c r="D2" s="135"/>
      <c r="E2" s="135"/>
      <c r="F2" s="135"/>
    </row>
    <row r="3" spans="1:6" ht="16.5" customHeight="1">
      <c r="A3" s="22" t="s">
        <v>2</v>
      </c>
      <c r="B3" s="135" t="s">
        <v>158</v>
      </c>
      <c r="C3" s="135"/>
      <c r="D3" s="135"/>
      <c r="E3" s="135"/>
      <c r="F3" s="135"/>
    </row>
    <row r="4" spans="1:6" ht="16.5" customHeight="1">
      <c r="A4" s="22" t="s">
        <v>4</v>
      </c>
      <c r="B4" s="135" t="s">
        <v>159</v>
      </c>
      <c r="C4" s="135"/>
      <c r="D4" s="135"/>
      <c r="E4" s="135"/>
      <c r="F4" s="135"/>
    </row>
    <row r="5" spans="1:6" ht="16.5" customHeight="1">
      <c r="A5" s="22" t="s">
        <v>6</v>
      </c>
      <c r="B5" s="135" t="s">
        <v>263</v>
      </c>
      <c r="C5" s="135"/>
      <c r="D5" s="135"/>
      <c r="E5" s="135"/>
      <c r="F5" s="135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4" t="s">
        <v>0</v>
      </c>
      <c r="B2" s="134"/>
      <c r="C2" s="135" t="s">
        <v>1</v>
      </c>
      <c r="D2" s="135"/>
      <c r="E2" s="135"/>
    </row>
    <row r="3" spans="1:5" ht="13.5" customHeight="1">
      <c r="A3" s="134" t="s">
        <v>2</v>
      </c>
      <c r="B3" s="134"/>
      <c r="C3" s="135" t="s">
        <v>3</v>
      </c>
      <c r="D3" s="135"/>
      <c r="E3" s="135"/>
    </row>
    <row r="4" spans="1:5">
      <c r="A4" s="134" t="s">
        <v>4</v>
      </c>
      <c r="B4" s="134"/>
      <c r="C4" s="135" t="s">
        <v>5</v>
      </c>
      <c r="D4" s="135"/>
      <c r="E4" s="135"/>
    </row>
    <row r="5" spans="1:5" ht="15.75" customHeight="1">
      <c r="A5" s="134" t="s">
        <v>6</v>
      </c>
      <c r="B5" s="134"/>
      <c r="C5" s="135" t="s">
        <v>30</v>
      </c>
      <c r="D5" s="135"/>
      <c r="E5" s="135"/>
    </row>
    <row r="6" spans="1:5">
      <c r="A6" s="23"/>
      <c r="B6" s="24"/>
      <c r="C6" s="24" t="s">
        <v>8</v>
      </c>
      <c r="D6" s="132" t="s">
        <v>9</v>
      </c>
      <c r="E6" s="13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6" t="s">
        <v>16</v>
      </c>
      <c r="B8" s="126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6"/>
      <c r="B9" s="126"/>
      <c r="C9" s="11" t="s">
        <v>22</v>
      </c>
      <c r="D9" s="11" t="s">
        <v>33</v>
      </c>
      <c r="E9" s="11" t="s">
        <v>34</v>
      </c>
    </row>
    <row r="10" spans="1:5" ht="15" thickBot="1">
      <c r="A10" s="133"/>
      <c r="B10" s="13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0" t="s">
        <v>70</v>
      </c>
      <c r="B20" s="121"/>
      <c r="C20" s="121"/>
      <c r="D20" s="122"/>
      <c r="E20" s="19"/>
    </row>
    <row r="21" spans="1:5" ht="13.5" customHeight="1">
      <c r="A21" s="111" t="s">
        <v>75</v>
      </c>
      <c r="B21" s="112"/>
      <c r="C21" s="112"/>
      <c r="D21" s="112"/>
      <c r="E21" s="113"/>
    </row>
    <row r="22" spans="1:5" ht="12.75" customHeight="1">
      <c r="A22" s="114" t="s">
        <v>73</v>
      </c>
      <c r="B22" s="115"/>
      <c r="C22" s="115"/>
      <c r="D22" s="115"/>
      <c r="E22" s="116"/>
    </row>
    <row r="23" spans="1:5" ht="13.5" customHeight="1">
      <c r="A23" s="117" t="s">
        <v>74</v>
      </c>
      <c r="B23" s="118"/>
      <c r="C23" s="118"/>
      <c r="D23" s="118"/>
      <c r="E23" s="119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G10" sqref="G10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29" t="s">
        <v>0</v>
      </c>
      <c r="B2" s="129"/>
      <c r="C2" s="130" t="s">
        <v>1</v>
      </c>
      <c r="D2" s="130"/>
      <c r="E2" s="130"/>
      <c r="F2" s="130"/>
      <c r="G2" s="130"/>
      <c r="H2" s="130"/>
      <c r="I2" s="130"/>
    </row>
    <row r="3" spans="1:9">
      <c r="A3" s="129" t="s">
        <v>2</v>
      </c>
      <c r="B3" s="129"/>
      <c r="C3" s="130" t="s">
        <v>278</v>
      </c>
      <c r="D3" s="130"/>
      <c r="E3" s="130"/>
      <c r="F3" s="130"/>
      <c r="G3" s="130"/>
      <c r="H3" s="130"/>
      <c r="I3" s="130"/>
    </row>
    <row r="4" spans="1:9">
      <c r="A4" s="129" t="s">
        <v>4</v>
      </c>
      <c r="B4" s="129"/>
      <c r="C4" s="130" t="s">
        <v>35</v>
      </c>
      <c r="D4" s="130"/>
      <c r="E4" s="130"/>
      <c r="F4" s="130"/>
      <c r="G4" s="130"/>
      <c r="H4" s="130"/>
      <c r="I4" s="130"/>
    </row>
    <row r="5" spans="1:9" ht="14.25" customHeight="1">
      <c r="A5" s="129" t="s">
        <v>6</v>
      </c>
      <c r="B5" s="129"/>
      <c r="C5" s="130" t="s">
        <v>36</v>
      </c>
      <c r="D5" s="130"/>
      <c r="E5" s="130"/>
      <c r="F5" s="130"/>
      <c r="G5" s="130"/>
      <c r="H5" s="130"/>
      <c r="I5" s="130"/>
    </row>
    <row r="6" spans="1:9">
      <c r="A6" s="141"/>
      <c r="B6" s="141"/>
      <c r="C6" s="141"/>
      <c r="D6" s="141"/>
      <c r="E6" s="141"/>
      <c r="F6" s="141"/>
      <c r="G6" s="141"/>
      <c r="H6" s="141"/>
      <c r="I6" s="31"/>
    </row>
    <row r="7" spans="1:9">
      <c r="A7" s="142"/>
      <c r="B7" s="142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9" t="s">
        <v>107</v>
      </c>
      <c r="B8" s="13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8"/>
      <c r="B9" s="13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8"/>
      <c r="B10" s="13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0"/>
      <c r="B11" s="14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7" t="s">
        <v>59</v>
      </c>
      <c r="B12" s="137"/>
      <c r="C12" s="39"/>
      <c r="D12" s="39"/>
      <c r="E12" s="39"/>
      <c r="F12" s="39"/>
      <c r="G12" s="39"/>
      <c r="H12" s="39"/>
      <c r="I12" s="39"/>
    </row>
    <row r="13" spans="1:9">
      <c r="A13" s="13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/>
      <c r="C17" s="19"/>
      <c r="D17" s="19"/>
      <c r="E17" s="19"/>
      <c r="F17" s="19"/>
      <c r="G17" s="19"/>
      <c r="H17" s="19"/>
      <c r="I17" s="19"/>
    </row>
    <row r="18" spans="1:9">
      <c r="A18" s="138"/>
      <c r="B18" s="19"/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6" t="s">
        <v>65</v>
      </c>
      <c r="B20" s="136"/>
      <c r="C20" s="5"/>
      <c r="D20" s="19"/>
      <c r="E20" s="19"/>
      <c r="F20" s="19"/>
      <c r="G20" s="19"/>
      <c r="H20" s="19"/>
      <c r="I20" s="19"/>
    </row>
    <row r="21" spans="1:9">
      <c r="A21" s="136" t="s">
        <v>66</v>
      </c>
      <c r="B21" s="136"/>
      <c r="C21" s="5"/>
      <c r="D21" s="19"/>
      <c r="E21" s="19"/>
      <c r="F21" s="19"/>
      <c r="G21" s="19"/>
      <c r="H21" s="19"/>
      <c r="I21" s="19"/>
    </row>
    <row r="22" spans="1:9">
      <c r="A22" s="136" t="s">
        <v>67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36" t="s">
        <v>68</v>
      </c>
      <c r="B23" s="136"/>
      <c r="C23" s="5"/>
      <c r="D23" s="19"/>
      <c r="E23" s="19"/>
      <c r="F23" s="19"/>
      <c r="G23" s="19"/>
      <c r="H23" s="19"/>
      <c r="I23" s="19"/>
    </row>
    <row r="24" spans="1:9">
      <c r="A24" s="136" t="s">
        <v>69</v>
      </c>
      <c r="B24" s="136"/>
      <c r="C24" s="5"/>
      <c r="D24" s="19"/>
      <c r="E24" s="19"/>
      <c r="F24" s="19"/>
      <c r="G24" s="19"/>
      <c r="H24" s="19"/>
      <c r="I24" s="19"/>
    </row>
    <row r="25" spans="1:9">
      <c r="A25" s="120" t="s">
        <v>70</v>
      </c>
      <c r="B25" s="121"/>
      <c r="C25" s="121"/>
      <c r="D25" s="121"/>
      <c r="E25" s="121"/>
      <c r="F25" s="121"/>
      <c r="G25" s="121"/>
      <c r="H25" s="122"/>
      <c r="I25" s="40"/>
    </row>
    <row r="26" spans="1:9" ht="12.75" customHeight="1">
      <c r="A26" s="111" t="s">
        <v>76</v>
      </c>
      <c r="B26" s="112"/>
      <c r="C26" s="112"/>
      <c r="D26" s="112"/>
      <c r="E26" s="112"/>
      <c r="F26" s="112"/>
      <c r="G26" s="112"/>
      <c r="H26" s="112"/>
      <c r="I26" s="113"/>
    </row>
    <row r="27" spans="1:9" ht="12.75" customHeight="1">
      <c r="A27" s="114" t="s">
        <v>77</v>
      </c>
      <c r="B27" s="115"/>
      <c r="C27" s="115"/>
      <c r="D27" s="115"/>
      <c r="E27" s="115"/>
      <c r="F27" s="115"/>
      <c r="G27" s="115"/>
      <c r="H27" s="115"/>
      <c r="I27" s="116"/>
    </row>
    <row r="28" spans="1:9" ht="12.75" customHeight="1">
      <c r="A28" s="114" t="s">
        <v>78</v>
      </c>
      <c r="B28" s="115"/>
      <c r="C28" s="115"/>
      <c r="D28" s="115"/>
      <c r="E28" s="115"/>
      <c r="F28" s="115"/>
      <c r="G28" s="115"/>
      <c r="H28" s="115"/>
      <c r="I28" s="116"/>
    </row>
    <row r="29" spans="1:9" ht="12.75" customHeight="1">
      <c r="A29" s="114" t="s">
        <v>79</v>
      </c>
      <c r="B29" s="115"/>
      <c r="C29" s="115"/>
      <c r="D29" s="115"/>
      <c r="E29" s="115"/>
      <c r="F29" s="115"/>
      <c r="G29" s="115"/>
      <c r="H29" s="115"/>
      <c r="I29" s="116"/>
    </row>
    <row r="30" spans="1:9" ht="27.75" customHeight="1">
      <c r="A30" s="117" t="s">
        <v>279</v>
      </c>
      <c r="B30" s="118"/>
      <c r="C30" s="118"/>
      <c r="D30" s="118"/>
      <c r="E30" s="118"/>
      <c r="F30" s="118"/>
      <c r="G30" s="118"/>
      <c r="H30" s="118"/>
      <c r="I30" s="119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G10" sqref="G10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0" t="s">
        <v>1</v>
      </c>
      <c r="C2" s="130"/>
      <c r="D2" s="130"/>
      <c r="E2" s="130"/>
      <c r="F2" s="130"/>
      <c r="G2" s="130"/>
    </row>
    <row r="3" spans="1:7">
      <c r="A3" s="21" t="s">
        <v>2</v>
      </c>
      <c r="B3" s="130" t="s">
        <v>280</v>
      </c>
      <c r="C3" s="130"/>
      <c r="D3" s="130"/>
      <c r="E3" s="130"/>
      <c r="F3" s="130"/>
      <c r="G3" s="130"/>
    </row>
    <row r="4" spans="1:7" ht="13.5" customHeight="1">
      <c r="A4" s="21" t="s">
        <v>4</v>
      </c>
      <c r="B4" s="130" t="s">
        <v>99</v>
      </c>
      <c r="C4" s="130"/>
      <c r="D4" s="130"/>
      <c r="E4" s="130"/>
      <c r="F4" s="130"/>
      <c r="G4" s="130"/>
    </row>
    <row r="5" spans="1:7">
      <c r="A5" s="21" t="s">
        <v>6</v>
      </c>
      <c r="B5" s="130" t="s">
        <v>80</v>
      </c>
      <c r="C5" s="130"/>
      <c r="D5" s="130"/>
      <c r="E5" s="130"/>
      <c r="F5" s="130"/>
      <c r="G5" s="130"/>
    </row>
    <row r="6" spans="1:7">
      <c r="A6" s="141" t="s">
        <v>8</v>
      </c>
      <c r="B6" s="141"/>
      <c r="C6" s="141"/>
      <c r="D6" s="141"/>
      <c r="E6" s="141"/>
      <c r="F6" s="141"/>
      <c r="G6" s="141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6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0" t="s">
        <v>70</v>
      </c>
      <c r="B17" s="121"/>
      <c r="C17" s="121"/>
      <c r="D17" s="121"/>
      <c r="E17" s="121"/>
      <c r="F17" s="122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G10" sqref="G10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4" t="s">
        <v>0</v>
      </c>
      <c r="B2" s="134"/>
      <c r="C2" s="135" t="s">
        <v>1</v>
      </c>
      <c r="D2" s="135"/>
      <c r="E2" s="135"/>
      <c r="F2" s="135"/>
      <c r="G2" s="135"/>
      <c r="H2" s="135"/>
      <c r="I2" s="135"/>
    </row>
    <row r="3" spans="1:9">
      <c r="A3" s="134" t="s">
        <v>2</v>
      </c>
      <c r="B3" s="134"/>
      <c r="C3" s="135" t="s">
        <v>282</v>
      </c>
      <c r="D3" s="135"/>
      <c r="E3" s="135"/>
      <c r="F3" s="135"/>
      <c r="G3" s="135"/>
      <c r="H3" s="135"/>
      <c r="I3" s="135"/>
    </row>
    <row r="4" spans="1:9">
      <c r="A4" s="134" t="s">
        <v>4</v>
      </c>
      <c r="B4" s="134"/>
      <c r="C4" s="135" t="s">
        <v>99</v>
      </c>
      <c r="D4" s="135"/>
      <c r="E4" s="135"/>
      <c r="F4" s="135"/>
      <c r="G4" s="135"/>
      <c r="H4" s="135"/>
      <c r="I4" s="135"/>
    </row>
    <row r="5" spans="1:9" ht="14.25" customHeight="1">
      <c r="A5" s="134" t="s">
        <v>6</v>
      </c>
      <c r="B5" s="134"/>
      <c r="C5" s="135" t="s">
        <v>100</v>
      </c>
      <c r="D5" s="135"/>
      <c r="E5" s="135"/>
      <c r="F5" s="135"/>
      <c r="G5" s="135"/>
      <c r="H5" s="135"/>
      <c r="I5" s="135"/>
    </row>
    <row r="6" spans="1:9">
      <c r="A6" s="141" t="s">
        <v>8</v>
      </c>
      <c r="B6" s="141"/>
      <c r="C6" s="141"/>
      <c r="D6" s="141" t="s">
        <v>9</v>
      </c>
      <c r="E6" s="151"/>
      <c r="F6" s="151"/>
      <c r="G6" s="151"/>
      <c r="H6" s="151"/>
      <c r="I6" s="31"/>
    </row>
    <row r="7" spans="1:9">
      <c r="A7" s="158"/>
      <c r="B7" s="15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6" t="s">
        <v>107</v>
      </c>
      <c r="B8" s="126"/>
      <c r="C8" s="35" t="s">
        <v>108</v>
      </c>
      <c r="D8" s="156" t="s">
        <v>109</v>
      </c>
      <c r="E8" s="35" t="s">
        <v>110</v>
      </c>
      <c r="F8" s="35" t="s">
        <v>112</v>
      </c>
      <c r="G8" s="156" t="s">
        <v>114</v>
      </c>
      <c r="H8" s="156" t="s">
        <v>48</v>
      </c>
      <c r="I8" s="156" t="s">
        <v>115</v>
      </c>
    </row>
    <row r="9" spans="1:9" ht="14.25" customHeight="1">
      <c r="A9" s="126"/>
      <c r="B9" s="126"/>
      <c r="C9" s="43" t="s">
        <v>43</v>
      </c>
      <c r="D9" s="157"/>
      <c r="E9" s="43" t="s">
        <v>111</v>
      </c>
      <c r="F9" s="43" t="s">
        <v>113</v>
      </c>
      <c r="G9" s="157"/>
      <c r="H9" s="157"/>
      <c r="I9" s="157"/>
    </row>
    <row r="10" spans="1:9">
      <c r="A10" s="127"/>
      <c r="B10" s="127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7"/>
      <c r="B11" s="127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5"/>
      <c r="B12" s="155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4" t="s">
        <v>274</v>
      </c>
      <c r="B13" s="154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6" t="s">
        <v>69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20" t="s">
        <v>70</v>
      </c>
      <c r="B23" s="121"/>
      <c r="C23" s="121"/>
      <c r="D23" s="121"/>
      <c r="E23" s="121"/>
      <c r="F23" s="121"/>
      <c r="G23" s="121"/>
      <c r="H23" s="122"/>
      <c r="I23" s="19"/>
    </row>
    <row r="24" spans="1:9" ht="12.75" customHeight="1">
      <c r="A24" s="152" t="s">
        <v>76</v>
      </c>
      <c r="B24" s="153"/>
      <c r="C24" s="153"/>
      <c r="D24" s="153"/>
      <c r="E24" s="153"/>
      <c r="F24" s="153"/>
      <c r="G24" s="153"/>
      <c r="H24" s="153"/>
      <c r="I24" s="153"/>
    </row>
    <row r="25" spans="1:9" ht="12.75" customHeight="1">
      <c r="A25" s="147" t="s">
        <v>77</v>
      </c>
      <c r="B25" s="148"/>
      <c r="C25" s="148"/>
      <c r="D25" s="148"/>
      <c r="E25" s="148"/>
      <c r="F25" s="148"/>
      <c r="G25" s="148"/>
      <c r="H25" s="148"/>
      <c r="I25" s="148"/>
    </row>
    <row r="26" spans="1:9" ht="12.75" customHeight="1">
      <c r="A26" s="147" t="s">
        <v>78</v>
      </c>
      <c r="B26" s="148"/>
      <c r="C26" s="148"/>
      <c r="D26" s="148"/>
      <c r="E26" s="148"/>
      <c r="F26" s="148"/>
      <c r="G26" s="148"/>
      <c r="H26" s="148"/>
      <c r="I26" s="148"/>
    </row>
    <row r="27" spans="1:9" ht="12.75" customHeight="1">
      <c r="A27" s="147" t="s">
        <v>121</v>
      </c>
      <c r="B27" s="148"/>
      <c r="C27" s="148"/>
      <c r="D27" s="148"/>
      <c r="E27" s="148"/>
      <c r="F27" s="148"/>
      <c r="G27" s="148"/>
      <c r="H27" s="148"/>
      <c r="I27" s="148"/>
    </row>
    <row r="28" spans="1:9" ht="12.75" customHeight="1">
      <c r="A28" s="147" t="s">
        <v>122</v>
      </c>
      <c r="B28" s="148"/>
      <c r="C28" s="148"/>
      <c r="D28" s="148"/>
      <c r="E28" s="148"/>
      <c r="F28" s="148"/>
      <c r="G28" s="148"/>
      <c r="H28" s="148"/>
      <c r="I28" s="148"/>
    </row>
    <row r="29" spans="1:9" ht="22.5" customHeight="1">
      <c r="A29" s="149" t="s">
        <v>284</v>
      </c>
      <c r="B29" s="150"/>
      <c r="C29" s="150"/>
      <c r="D29" s="150"/>
      <c r="E29" s="150"/>
      <c r="F29" s="150"/>
      <c r="G29" s="150"/>
      <c r="H29" s="150"/>
      <c r="I29" s="150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G10" sqref="G10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5" t="s">
        <v>1</v>
      </c>
      <c r="C2" s="135"/>
      <c r="D2" s="135"/>
      <c r="E2" s="135"/>
      <c r="F2" s="135"/>
    </row>
    <row r="3" spans="1:6" s="45" customFormat="1" ht="13.5" customHeight="1">
      <c r="A3" s="22" t="s">
        <v>2</v>
      </c>
      <c r="B3" s="135" t="s">
        <v>278</v>
      </c>
      <c r="C3" s="135"/>
      <c r="D3" s="135"/>
      <c r="E3" s="135"/>
      <c r="F3" s="135"/>
    </row>
    <row r="4" spans="1:6" s="45" customFormat="1" ht="13.5" customHeight="1">
      <c r="A4" s="22" t="s">
        <v>4</v>
      </c>
      <c r="B4" s="135" t="s">
        <v>35</v>
      </c>
      <c r="C4" s="135"/>
      <c r="D4" s="135"/>
      <c r="E4" s="135"/>
      <c r="F4" s="135"/>
    </row>
    <row r="5" spans="1:6" s="45" customFormat="1" ht="14.25" customHeight="1">
      <c r="A5" s="22" t="s">
        <v>6</v>
      </c>
      <c r="B5" s="135" t="s">
        <v>123</v>
      </c>
      <c r="C5" s="135"/>
      <c r="D5" s="135"/>
      <c r="E5" s="135"/>
      <c r="F5" s="135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0" t="s">
        <v>1</v>
      </c>
      <c r="C2" s="130"/>
      <c r="D2" s="130"/>
    </row>
    <row r="3" spans="1:4" ht="25.5" customHeight="1">
      <c r="A3" s="21" t="s">
        <v>2</v>
      </c>
      <c r="B3" s="130" t="s">
        <v>278</v>
      </c>
      <c r="C3" s="130"/>
      <c r="D3" s="130"/>
    </row>
    <row r="4" spans="1:4" ht="13.5" customHeight="1">
      <c r="A4" s="21" t="s">
        <v>4</v>
      </c>
      <c r="B4" s="130" t="s">
        <v>35</v>
      </c>
      <c r="C4" s="130"/>
      <c r="D4" s="130"/>
    </row>
    <row r="5" spans="1:4" ht="39.75" customHeight="1">
      <c r="A5" s="21" t="s">
        <v>6</v>
      </c>
      <c r="B5" s="130" t="s">
        <v>135</v>
      </c>
      <c r="C5" s="130"/>
      <c r="D5" s="130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6" t="s">
        <v>107</v>
      </c>
      <c r="B8" s="35" t="s">
        <v>136</v>
      </c>
      <c r="C8" s="156" t="s">
        <v>138</v>
      </c>
      <c r="D8" s="156" t="s">
        <v>139</v>
      </c>
    </row>
    <row r="9" spans="1:4" s="45" customFormat="1" ht="14.25">
      <c r="A9" s="126"/>
      <c r="B9" s="51" t="s">
        <v>137</v>
      </c>
      <c r="C9" s="157"/>
      <c r="D9" s="15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27" sqref="D27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3.5" customHeight="1">
      <c r="A4" s="22" t="s">
        <v>4</v>
      </c>
      <c r="B4" s="135" t="s">
        <v>99</v>
      </c>
      <c r="C4" s="135"/>
      <c r="D4" s="135"/>
    </row>
    <row r="5" spans="1:4" ht="15" customHeight="1">
      <c r="A5" s="22" t="s">
        <v>6</v>
      </c>
      <c r="B5" s="135" t="s">
        <v>143</v>
      </c>
      <c r="C5" s="135"/>
      <c r="D5" s="135"/>
    </row>
    <row r="6" spans="1:4">
      <c r="A6" s="141"/>
      <c r="B6" s="141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6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2" t="s">
        <v>147</v>
      </c>
      <c r="B14" s="170"/>
      <c r="C14" s="170"/>
      <c r="D14" s="170"/>
    </row>
    <row r="15" spans="1:4" ht="14.25" customHeight="1">
      <c r="A15" s="147" t="s">
        <v>288</v>
      </c>
      <c r="B15" s="171"/>
      <c r="C15" s="171"/>
      <c r="D15" s="171"/>
    </row>
    <row r="16" spans="1:4" ht="14.25" customHeight="1">
      <c r="A16" s="149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7" sqref="D27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289</v>
      </c>
      <c r="C3" s="135"/>
      <c r="D3" s="135"/>
    </row>
    <row r="4" spans="1:4" ht="14.25" customHeight="1">
      <c r="A4" s="22" t="s">
        <v>4</v>
      </c>
      <c r="B4" s="135" t="s">
        <v>35</v>
      </c>
      <c r="C4" s="135"/>
      <c r="D4" s="135"/>
    </row>
    <row r="5" spans="1:4" ht="14.25" customHeight="1">
      <c r="A5" s="22" t="s">
        <v>6</v>
      </c>
      <c r="B5" s="135" t="s">
        <v>149</v>
      </c>
      <c r="C5" s="135"/>
      <c r="D5" s="135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6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0" t="s">
        <v>70</v>
      </c>
      <c r="B17" s="121"/>
      <c r="C17" s="122"/>
      <c r="D17" s="19"/>
    </row>
    <row r="18" spans="1:4" ht="12.75" customHeight="1">
      <c r="A18" s="152" t="s">
        <v>290</v>
      </c>
      <c r="B18" s="175"/>
      <c r="C18" s="175"/>
      <c r="D18" s="175"/>
    </row>
    <row r="19" spans="1:4" ht="12.75" customHeight="1">
      <c r="A19" s="149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2017-09-27T07:18:48Z</dcterms:modified>
</cp:coreProperties>
</file>