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PPU\"/>
    </mc:Choice>
  </mc:AlternateContent>
  <bookViews>
    <workbookView xWindow="0" yWindow="0" windowWidth="19200" windowHeight="6465" tabRatio="917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'4D2_TOW_IndustryWastewater'!$A$2:$E$38</definedName>
  </definedNames>
  <calcPr calcId="152511"/>
</workbook>
</file>

<file path=xl/calcChain.xml><?xml version="1.0" encoding="utf-8"?>
<calcChain xmlns="http://schemas.openxmlformats.org/spreadsheetml/2006/main">
  <c r="A23" i="16" l="1"/>
  <c r="E23" i="16"/>
  <c r="A24" i="16"/>
  <c r="E24" i="16"/>
  <c r="A25" i="16"/>
  <c r="E25" i="16"/>
  <c r="A26" i="16"/>
  <c r="E26" i="16"/>
  <c r="A27" i="16"/>
  <c r="E27" i="16"/>
  <c r="A28" i="16"/>
  <c r="E28" i="16"/>
  <c r="A29" i="16"/>
  <c r="E29" i="16"/>
  <c r="A30" i="16"/>
  <c r="E30" i="16"/>
  <c r="A31" i="16"/>
  <c r="E31" i="16"/>
  <c r="B23" i="14"/>
  <c r="C23" i="14"/>
  <c r="D23" i="14"/>
  <c r="B24" i="14"/>
  <c r="E24" i="14" s="1"/>
  <c r="C24" i="16" s="1"/>
  <c r="G24" i="16" s="1"/>
  <c r="C24" i="14"/>
  <c r="D24" i="14"/>
  <c r="B25" i="14"/>
  <c r="C25" i="14"/>
  <c r="D25" i="14"/>
  <c r="E25" i="14" s="1"/>
  <c r="C25" i="16" s="1"/>
  <c r="G25" i="16" s="1"/>
  <c r="B26" i="14"/>
  <c r="E26" i="14" s="1"/>
  <c r="C26" i="16" s="1"/>
  <c r="G26" i="16" s="1"/>
  <c r="C26" i="14"/>
  <c r="D26" i="14"/>
  <c r="B27" i="14"/>
  <c r="C27" i="14"/>
  <c r="D27" i="14"/>
  <c r="B28" i="14"/>
  <c r="E28" i="14" s="1"/>
  <c r="C28" i="16" s="1"/>
  <c r="G28" i="16" s="1"/>
  <c r="C28" i="14"/>
  <c r="D28" i="14"/>
  <c r="B29" i="14"/>
  <c r="C29" i="14"/>
  <c r="D29" i="14"/>
  <c r="E29" i="14" s="1"/>
  <c r="C29" i="16" s="1"/>
  <c r="G29" i="16" s="1"/>
  <c r="B30" i="14"/>
  <c r="E30" i="14" s="1"/>
  <c r="C30" i="16" s="1"/>
  <c r="G30" i="16" s="1"/>
  <c r="C30" i="14"/>
  <c r="D30" i="14"/>
  <c r="B31" i="14"/>
  <c r="C31" i="14"/>
  <c r="D31" i="14"/>
  <c r="B32" i="14"/>
  <c r="E32" i="14" s="1"/>
  <c r="C32" i="14"/>
  <c r="D32" i="14"/>
  <c r="B33" i="14"/>
  <c r="C33" i="14"/>
  <c r="D33" i="14"/>
  <c r="E33" i="14" s="1"/>
  <c r="E27" i="14" l="1"/>
  <c r="C27" i="16" s="1"/>
  <c r="G27" i="16" s="1"/>
  <c r="E23" i="14"/>
  <c r="C23" i="16" s="1"/>
  <c r="G23" i="16" s="1"/>
  <c r="E31" i="14"/>
  <c r="C31" i="16" s="1"/>
  <c r="G31" i="16" s="1"/>
  <c r="B22" i="14"/>
  <c r="B21" i="14"/>
  <c r="B20" i="14"/>
  <c r="B19" i="14"/>
  <c r="B18" i="14"/>
  <c r="B17" i="14"/>
  <c r="B16" i="14"/>
  <c r="B15" i="14"/>
  <c r="B14" i="14"/>
  <c r="B13" i="14"/>
  <c r="B12" i="14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G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G21" i="16" s="1"/>
  <c r="C22" i="14"/>
  <c r="D22" i="14"/>
  <c r="E22" i="14"/>
  <c r="C22" i="16" s="1"/>
  <c r="D34" i="14"/>
  <c r="E34" i="14"/>
  <c r="E35" i="14"/>
  <c r="C12" i="14"/>
  <c r="D12" i="14"/>
  <c r="E12" i="14"/>
  <c r="C12" i="16" s="1"/>
  <c r="G12" i="16" s="1"/>
  <c r="D12" i="15"/>
  <c r="C37" i="16"/>
  <c r="G37" i="16" s="1"/>
  <c r="C38" i="16"/>
  <c r="G38" i="16" s="1"/>
  <c r="D13" i="15"/>
  <c r="D14" i="15"/>
  <c r="D15" i="15"/>
  <c r="D16" i="15"/>
  <c r="G22" i="16" l="1"/>
  <c r="G14" i="16"/>
  <c r="G16" i="16"/>
  <c r="G18" i="16"/>
  <c r="G20" i="16"/>
  <c r="G17" i="16"/>
  <c r="E38" i="14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<sst xmlns="http://schemas.openxmlformats.org/spreadsheetml/2006/main" count="647" uniqueCount="323">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</sst>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">
          <cell r="G17">
            <v>513640</v>
          </cell>
        </row>
        <row r="18">
          <cell r="G18">
            <v>471882</v>
          </cell>
        </row>
        <row r="19">
          <cell r="G19">
            <v>367266</v>
          </cell>
        </row>
        <row r="20">
          <cell r="G20">
            <v>444662</v>
          </cell>
        </row>
        <row r="21">
          <cell r="G21">
            <v>462616</v>
          </cell>
        </row>
        <row r="22">
          <cell r="G22">
            <v>453259</v>
          </cell>
        </row>
        <row r="23">
          <cell r="G23">
            <v>777617.89</v>
          </cell>
        </row>
        <row r="24">
          <cell r="G24">
            <v>828945.40799999994</v>
          </cell>
        </row>
        <row r="25">
          <cell r="G25">
            <v>881700.35399999993</v>
          </cell>
        </row>
        <row r="26">
          <cell r="G26">
            <v>935882.72799999989</v>
          </cell>
        </row>
        <row r="27">
          <cell r="G27">
            <v>932420.92999999982</v>
          </cell>
        </row>
        <row r="28">
          <cell r="G28">
            <v>928132.31999999983</v>
          </cell>
        </row>
        <row r="29">
          <cell r="G29">
            <v>923016.89799999981</v>
          </cell>
        </row>
        <row r="30">
          <cell r="G30">
            <v>917074.66399999976</v>
          </cell>
        </row>
        <row r="31">
          <cell r="G31">
            <v>910305.61799999978</v>
          </cell>
        </row>
        <row r="32">
          <cell r="G32">
            <v>902709.75999999966</v>
          </cell>
        </row>
        <row r="33">
          <cell r="G33">
            <v>894287.08999999973</v>
          </cell>
        </row>
        <row r="34">
          <cell r="G34">
            <v>885037.60799999966</v>
          </cell>
        </row>
        <row r="35">
          <cell r="G35">
            <v>874961.31399999966</v>
          </cell>
        </row>
        <row r="36">
          <cell r="G36">
            <v>889445.19199999957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1"/>
      <c r="B1" s="111"/>
      <c r="C1" s="111"/>
      <c r="D1" s="111"/>
      <c r="E1" s="111"/>
      <c r="F1" s="111"/>
      <c r="G1" s="111"/>
    </row>
    <row r="2" spans="1:7">
      <c r="A2" s="109" t="s">
        <v>0</v>
      </c>
      <c r="B2" s="109"/>
      <c r="C2" s="110" t="s">
        <v>1</v>
      </c>
      <c r="D2" s="110"/>
      <c r="E2" s="110"/>
      <c r="F2" s="110"/>
      <c r="G2" s="110"/>
    </row>
    <row r="3" spans="1:7">
      <c r="A3" s="109" t="s">
        <v>2</v>
      </c>
      <c r="B3" s="109"/>
      <c r="C3" s="110" t="s">
        <v>3</v>
      </c>
      <c r="D3" s="110"/>
      <c r="E3" s="110"/>
      <c r="F3" s="110"/>
      <c r="G3" s="110"/>
    </row>
    <row r="4" spans="1:7">
      <c r="A4" s="109" t="s">
        <v>4</v>
      </c>
      <c r="B4" s="109"/>
      <c r="C4" s="110" t="s">
        <v>5</v>
      </c>
      <c r="D4" s="110"/>
      <c r="E4" s="110"/>
      <c r="F4" s="110"/>
      <c r="G4" s="110"/>
    </row>
    <row r="5" spans="1:7" ht="14.25" customHeight="1">
      <c r="A5" s="109" t="s">
        <v>6</v>
      </c>
      <c r="B5" s="109"/>
      <c r="C5" s="110" t="s">
        <v>7</v>
      </c>
      <c r="D5" s="110"/>
      <c r="E5" s="110"/>
      <c r="F5" s="110"/>
      <c r="G5" s="110"/>
    </row>
    <row r="6" spans="1:7">
      <c r="A6" s="2"/>
      <c r="B6" s="3"/>
      <c r="C6" s="4" t="s">
        <v>8</v>
      </c>
      <c r="D6" s="112" t="s">
        <v>9</v>
      </c>
      <c r="E6" s="113"/>
      <c r="F6" s="114" t="s">
        <v>10</v>
      </c>
      <c r="G6" s="113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7" t="s">
        <v>16</v>
      </c>
      <c r="B8" s="130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8"/>
      <c r="B9" s="131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9"/>
      <c r="B10" s="132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4" t="s">
        <v>70</v>
      </c>
      <c r="B20" s="125"/>
      <c r="C20" s="125"/>
      <c r="D20" s="125"/>
      <c r="E20" s="125"/>
      <c r="F20" s="126"/>
      <c r="G20" s="19"/>
    </row>
    <row r="21" spans="1:7" ht="24.75" customHeight="1">
      <c r="A21" s="115" t="s">
        <v>72</v>
      </c>
      <c r="B21" s="116"/>
      <c r="C21" s="116"/>
      <c r="D21" s="116"/>
      <c r="E21" s="116"/>
      <c r="F21" s="116"/>
      <c r="G21" s="117"/>
    </row>
    <row r="22" spans="1:7" ht="13.5" customHeight="1">
      <c r="A22" s="118" t="s">
        <v>73</v>
      </c>
      <c r="B22" s="119"/>
      <c r="C22" s="119"/>
      <c r="D22" s="119"/>
      <c r="E22" s="119"/>
      <c r="F22" s="119"/>
      <c r="G22" s="120"/>
    </row>
    <row r="23" spans="1:7" ht="13.5" customHeight="1">
      <c r="A23" s="121" t="s">
        <v>74</v>
      </c>
      <c r="B23" s="122"/>
      <c r="C23" s="122"/>
      <c r="D23" s="122"/>
      <c r="E23" s="122"/>
      <c r="F23" s="122"/>
      <c r="G23" s="123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4.25" customHeight="1">
      <c r="A4" s="22" t="s">
        <v>4</v>
      </c>
      <c r="B4" s="134" t="s">
        <v>99</v>
      </c>
      <c r="C4" s="134"/>
      <c r="D4" s="134"/>
    </row>
    <row r="5" spans="1:4" ht="14.25" customHeight="1">
      <c r="A5" s="22" t="s">
        <v>6</v>
      </c>
      <c r="B5" s="134" t="s">
        <v>155</v>
      </c>
      <c r="C5" s="134"/>
      <c r="D5" s="134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30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4" t="s">
        <v>70</v>
      </c>
      <c r="B13" s="125"/>
      <c r="C13" s="126"/>
      <c r="D13" s="19"/>
    </row>
    <row r="14" spans="1:4" ht="15" customHeight="1">
      <c r="A14" s="156" t="s">
        <v>300</v>
      </c>
      <c r="B14" s="171"/>
      <c r="C14" s="171"/>
      <c r="D14" s="171"/>
    </row>
    <row r="15" spans="1:4" ht="15" customHeight="1">
      <c r="A15" s="153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4" t="s">
        <v>1</v>
      </c>
      <c r="C2" s="134"/>
      <c r="D2" s="134"/>
      <c r="E2" s="134"/>
    </row>
    <row r="3" spans="1:5" ht="14.25" customHeight="1">
      <c r="A3" s="61" t="s">
        <v>2</v>
      </c>
      <c r="B3" s="134" t="s">
        <v>158</v>
      </c>
      <c r="C3" s="134"/>
      <c r="D3" s="134"/>
      <c r="E3" s="134"/>
    </row>
    <row r="4" spans="1:5" ht="14.25" customHeight="1">
      <c r="A4" s="61" t="s">
        <v>4</v>
      </c>
      <c r="B4" s="134" t="s">
        <v>159</v>
      </c>
      <c r="C4" s="134"/>
      <c r="D4" s="134"/>
      <c r="E4" s="134"/>
    </row>
    <row r="5" spans="1:5" ht="14.25" customHeight="1">
      <c r="A5" s="61" t="s">
        <v>6</v>
      </c>
      <c r="B5" s="134" t="s">
        <v>160</v>
      </c>
      <c r="C5" s="134"/>
      <c r="D5" s="134"/>
      <c r="E5" s="134"/>
    </row>
    <row r="6" spans="1:5">
      <c r="A6" s="138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6" t="s">
        <v>296</v>
      </c>
      <c r="B18" s="176"/>
      <c r="C18" s="176"/>
      <c r="D18" s="176"/>
      <c r="E18" s="176"/>
    </row>
    <row r="19" spans="1:5" ht="12" customHeight="1">
      <c r="A19" s="153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4" t="s">
        <v>1</v>
      </c>
      <c r="C2" s="184"/>
      <c r="D2" s="184"/>
    </row>
    <row r="3" spans="1:4" ht="14.25" customHeight="1">
      <c r="A3" s="61" t="s">
        <v>2</v>
      </c>
      <c r="B3" s="134" t="s">
        <v>158</v>
      </c>
      <c r="C3" s="184"/>
      <c r="D3" s="184"/>
    </row>
    <row r="4" spans="1:4" ht="14.25" customHeight="1">
      <c r="A4" s="61" t="s">
        <v>4</v>
      </c>
      <c r="B4" s="134" t="s">
        <v>159</v>
      </c>
      <c r="C4" s="184"/>
      <c r="D4" s="184"/>
    </row>
    <row r="5" spans="1:4" ht="14.25" customHeight="1">
      <c r="A5" s="61" t="s">
        <v>6</v>
      </c>
      <c r="B5" s="134" t="s">
        <v>172</v>
      </c>
      <c r="C5" s="184"/>
      <c r="D5" s="184"/>
    </row>
    <row r="6" spans="1:4">
      <c r="A6" s="138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30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1"/>
      <c r="B9" s="36" t="s">
        <v>177</v>
      </c>
      <c r="C9" s="36" t="s">
        <v>178</v>
      </c>
      <c r="D9" s="36" t="s">
        <v>179</v>
      </c>
    </row>
    <row r="10" spans="1:4" ht="15.75">
      <c r="A10" s="131"/>
      <c r="B10" s="37" t="s">
        <v>180</v>
      </c>
      <c r="C10" s="37"/>
      <c r="D10" s="37" t="s">
        <v>181</v>
      </c>
    </row>
    <row r="11" spans="1:4" ht="13.5" thickBot="1">
      <c r="A11" s="132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5"/>
      <c r="B1" s="185"/>
      <c r="C1" s="186"/>
      <c r="D1" s="186"/>
      <c r="E1" s="186"/>
      <c r="F1" s="186"/>
      <c r="G1" s="186"/>
      <c r="H1" s="186"/>
      <c r="I1" s="186"/>
    </row>
    <row r="2" spans="1:9">
      <c r="A2" s="188" t="s">
        <v>0</v>
      </c>
      <c r="B2" s="189"/>
      <c r="C2" s="134" t="s">
        <v>1</v>
      </c>
      <c r="D2" s="187"/>
      <c r="E2" s="187"/>
      <c r="F2" s="187"/>
      <c r="G2" s="187"/>
      <c r="H2" s="187"/>
      <c r="I2" s="187"/>
    </row>
    <row r="3" spans="1:9">
      <c r="A3" s="188" t="s">
        <v>2</v>
      </c>
      <c r="B3" s="189"/>
      <c r="C3" s="134" t="s">
        <v>158</v>
      </c>
      <c r="D3" s="187"/>
      <c r="E3" s="187"/>
      <c r="F3" s="187"/>
      <c r="G3" s="187"/>
      <c r="H3" s="187"/>
      <c r="I3" s="187"/>
    </row>
    <row r="4" spans="1:9">
      <c r="A4" s="188" t="s">
        <v>4</v>
      </c>
      <c r="B4" s="189"/>
      <c r="C4" s="134" t="s">
        <v>159</v>
      </c>
      <c r="D4" s="187"/>
      <c r="E4" s="187"/>
      <c r="F4" s="187"/>
      <c r="G4" s="187"/>
      <c r="H4" s="187"/>
      <c r="I4" s="187"/>
    </row>
    <row r="5" spans="1:9" ht="14.25" customHeight="1">
      <c r="A5" s="188" t="s">
        <v>6</v>
      </c>
      <c r="B5" s="189"/>
      <c r="C5" s="134" t="s">
        <v>184</v>
      </c>
      <c r="D5" s="187"/>
      <c r="E5" s="187"/>
      <c r="F5" s="187"/>
      <c r="G5" s="187"/>
      <c r="H5" s="187"/>
      <c r="I5" s="187"/>
    </row>
    <row r="6" spans="1:9">
      <c r="A6" s="138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30" t="s">
        <v>185</v>
      </c>
      <c r="B8" s="130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30"/>
      <c r="B9" s="130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30"/>
      <c r="B10" s="130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6"/>
      <c r="B11" s="136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1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90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90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90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90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90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90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90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90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0"/>
  <sheetViews>
    <sheetView topLeftCell="A13" workbookViewId="0">
      <selection activeCell="B22" sqref="B22:E33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4" t="s">
        <v>1</v>
      </c>
      <c r="C2" s="134"/>
      <c r="D2" s="134"/>
      <c r="E2" s="134"/>
    </row>
    <row r="3" spans="1:6" ht="15.75" customHeight="1">
      <c r="A3" s="61" t="s">
        <v>2</v>
      </c>
      <c r="B3" s="134" t="s">
        <v>206</v>
      </c>
      <c r="C3" s="134"/>
      <c r="D3" s="134"/>
      <c r="E3" s="134"/>
    </row>
    <row r="4" spans="1:6" ht="15.75" customHeight="1">
      <c r="A4" s="61" t="s">
        <v>4</v>
      </c>
      <c r="B4" s="134" t="s">
        <v>207</v>
      </c>
      <c r="C4" s="134"/>
      <c r="D4" s="134"/>
      <c r="E4" s="134"/>
    </row>
    <row r="5" spans="1:6" ht="15.75" customHeight="1">
      <c r="A5" s="61" t="s">
        <v>6</v>
      </c>
      <c r="B5" s="134" t="s">
        <v>208</v>
      </c>
      <c r="C5" s="134"/>
      <c r="D5" s="134"/>
      <c r="E5" s="134"/>
    </row>
    <row r="6" spans="1:6">
      <c r="A6" s="138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96" t="s">
        <v>303</v>
      </c>
      <c r="B12" s="105">
        <f>[1]PPU!$G17</f>
        <v>513640</v>
      </c>
      <c r="C12" s="103">
        <f>0.6</f>
        <v>0.6</v>
      </c>
      <c r="D12" s="87">
        <f>(50000*0.001)</f>
        <v>50</v>
      </c>
      <c r="E12" s="93">
        <f>B12*C12*D12</f>
        <v>15409200</v>
      </c>
      <c r="F12" s="95"/>
    </row>
    <row r="13" spans="1:6" ht="14.25" customHeight="1">
      <c r="A13" s="96" t="s">
        <v>304</v>
      </c>
      <c r="B13" s="106">
        <f>[1]PPU!$G18</f>
        <v>471882</v>
      </c>
      <c r="C13" s="104">
        <f t="shared" ref="C13:C33" si="0">0.6</f>
        <v>0.6</v>
      </c>
      <c r="D13" s="88">
        <f t="shared" ref="D13:D33" si="1">(50000*0.001)</f>
        <v>50</v>
      </c>
      <c r="E13" s="101">
        <f t="shared" ref="E13:E22" si="2">B13*C13*D13</f>
        <v>14156460</v>
      </c>
      <c r="F13" s="95"/>
    </row>
    <row r="14" spans="1:6" ht="14.25" customHeight="1">
      <c r="A14" s="96" t="s">
        <v>305</v>
      </c>
      <c r="B14" s="106">
        <f>[1]PPU!$G19</f>
        <v>367266</v>
      </c>
      <c r="C14" s="104">
        <f t="shared" si="0"/>
        <v>0.6</v>
      </c>
      <c r="D14" s="88">
        <f t="shared" si="1"/>
        <v>50</v>
      </c>
      <c r="E14" s="101">
        <f t="shared" si="2"/>
        <v>11017980</v>
      </c>
      <c r="F14" s="95"/>
    </row>
    <row r="15" spans="1:6" ht="14.25" customHeight="1">
      <c r="A15" s="96" t="s">
        <v>306</v>
      </c>
      <c r="B15" s="106">
        <f>[1]PPU!$G20</f>
        <v>444662</v>
      </c>
      <c r="C15" s="104">
        <f t="shared" si="0"/>
        <v>0.6</v>
      </c>
      <c r="D15" s="88">
        <f t="shared" si="1"/>
        <v>50</v>
      </c>
      <c r="E15" s="101">
        <f t="shared" si="2"/>
        <v>13339860</v>
      </c>
      <c r="F15" s="95"/>
    </row>
    <row r="16" spans="1:6" ht="14.25" customHeight="1">
      <c r="A16" s="96" t="s">
        <v>307</v>
      </c>
      <c r="B16" s="106">
        <f>[1]PPU!$G21</f>
        <v>462616</v>
      </c>
      <c r="C16" s="104">
        <f t="shared" si="0"/>
        <v>0.6</v>
      </c>
      <c r="D16" s="88">
        <f t="shared" si="1"/>
        <v>50</v>
      </c>
      <c r="E16" s="101">
        <f t="shared" si="2"/>
        <v>13878479.999999998</v>
      </c>
      <c r="F16" s="95"/>
    </row>
    <row r="17" spans="1:6" ht="14.25" customHeight="1">
      <c r="A17" s="96" t="s">
        <v>308</v>
      </c>
      <c r="B17" s="106">
        <f>[1]PPU!$G22</f>
        <v>453259</v>
      </c>
      <c r="C17" s="104">
        <f t="shared" si="0"/>
        <v>0.6</v>
      </c>
      <c r="D17" s="88">
        <f t="shared" si="1"/>
        <v>50</v>
      </c>
      <c r="E17" s="101">
        <f t="shared" si="2"/>
        <v>13597769.999999998</v>
      </c>
      <c r="F17" s="95"/>
    </row>
    <row r="18" spans="1:6" ht="14.25" customHeight="1">
      <c r="A18" s="96" t="s">
        <v>309</v>
      </c>
      <c r="B18" s="106">
        <f>[1]PPU!$G23</f>
        <v>777617.89</v>
      </c>
      <c r="C18" s="104">
        <f t="shared" si="0"/>
        <v>0.6</v>
      </c>
      <c r="D18" s="88">
        <f t="shared" si="1"/>
        <v>50</v>
      </c>
      <c r="E18" s="101">
        <f t="shared" si="2"/>
        <v>23328536.699999999</v>
      </c>
      <c r="F18" s="95"/>
    </row>
    <row r="19" spans="1:6" ht="14.25" customHeight="1">
      <c r="A19" s="96" t="s">
        <v>310</v>
      </c>
      <c r="B19" s="106">
        <f>[1]PPU!$G24</f>
        <v>828945.40799999994</v>
      </c>
      <c r="C19" s="104">
        <f t="shared" si="0"/>
        <v>0.6</v>
      </c>
      <c r="D19" s="88">
        <f t="shared" si="1"/>
        <v>50</v>
      </c>
      <c r="E19" s="101">
        <f t="shared" si="2"/>
        <v>24868362.239999995</v>
      </c>
      <c r="F19" s="95"/>
    </row>
    <row r="20" spans="1:6" ht="14.25" customHeight="1">
      <c r="A20" s="96" t="s">
        <v>311</v>
      </c>
      <c r="B20" s="106">
        <f>[1]PPU!$G25</f>
        <v>881700.35399999993</v>
      </c>
      <c r="C20" s="104">
        <f t="shared" si="0"/>
        <v>0.6</v>
      </c>
      <c r="D20" s="88">
        <f t="shared" si="1"/>
        <v>50</v>
      </c>
      <c r="E20" s="101">
        <f t="shared" si="2"/>
        <v>26451010.619999997</v>
      </c>
      <c r="F20" s="95"/>
    </row>
    <row r="21" spans="1:6" ht="14.25" customHeight="1">
      <c r="A21" s="96" t="s">
        <v>312</v>
      </c>
      <c r="B21" s="106">
        <f>[1]PPU!$G26</f>
        <v>935882.72799999989</v>
      </c>
      <c r="C21" s="104">
        <f t="shared" si="0"/>
        <v>0.6</v>
      </c>
      <c r="D21" s="88">
        <f t="shared" si="1"/>
        <v>50</v>
      </c>
      <c r="E21" s="101">
        <f t="shared" si="2"/>
        <v>28076481.839999992</v>
      </c>
      <c r="F21" s="95"/>
    </row>
    <row r="22" spans="1:6" ht="14.25" customHeight="1">
      <c r="A22" s="96" t="s">
        <v>313</v>
      </c>
      <c r="B22" s="106">
        <f>[1]PPU!$G27</f>
        <v>932420.92999999982</v>
      </c>
      <c r="C22" s="102">
        <f t="shared" si="0"/>
        <v>0.6</v>
      </c>
      <c r="D22" s="88">
        <f t="shared" si="1"/>
        <v>50</v>
      </c>
      <c r="E22" s="101">
        <f t="shared" si="2"/>
        <v>27972627.899999991</v>
      </c>
      <c r="F22" s="95"/>
    </row>
    <row r="23" spans="1:6" ht="14.25" customHeight="1">
      <c r="A23" s="107" t="s">
        <v>314</v>
      </c>
      <c r="B23" s="106">
        <f>[1]PPU!$G28</f>
        <v>928132.31999999983</v>
      </c>
      <c r="C23" s="102">
        <f t="shared" si="0"/>
        <v>0.6</v>
      </c>
      <c r="D23" s="107">
        <f t="shared" si="1"/>
        <v>50</v>
      </c>
      <c r="E23" s="101">
        <f t="shared" ref="E23:E33" si="3">B23*C23*D23</f>
        <v>27843969.599999994</v>
      </c>
      <c r="F23" s="95"/>
    </row>
    <row r="24" spans="1:6" ht="14.25" customHeight="1">
      <c r="A24" s="107" t="s">
        <v>315</v>
      </c>
      <c r="B24" s="106">
        <f>[1]PPU!$G29</f>
        <v>923016.89799999981</v>
      </c>
      <c r="C24" s="102">
        <f t="shared" si="0"/>
        <v>0.6</v>
      </c>
      <c r="D24" s="107">
        <f t="shared" si="1"/>
        <v>50</v>
      </c>
      <c r="E24" s="101">
        <f t="shared" si="3"/>
        <v>27690506.93999999</v>
      </c>
      <c r="F24" s="95"/>
    </row>
    <row r="25" spans="1:6" ht="14.25" customHeight="1">
      <c r="A25" s="107" t="s">
        <v>316</v>
      </c>
      <c r="B25" s="106">
        <f>[1]PPU!$G30</f>
        <v>917074.66399999976</v>
      </c>
      <c r="C25" s="102">
        <f t="shared" si="0"/>
        <v>0.6</v>
      </c>
      <c r="D25" s="107">
        <f t="shared" si="1"/>
        <v>50</v>
      </c>
      <c r="E25" s="101">
        <f t="shared" si="3"/>
        <v>27512239.919999994</v>
      </c>
      <c r="F25" s="95"/>
    </row>
    <row r="26" spans="1:6" ht="14.25" customHeight="1">
      <c r="A26" s="107" t="s">
        <v>317</v>
      </c>
      <c r="B26" s="106">
        <f>[1]PPU!$G31</f>
        <v>910305.61799999978</v>
      </c>
      <c r="C26" s="102">
        <f t="shared" si="0"/>
        <v>0.6</v>
      </c>
      <c r="D26" s="107">
        <f t="shared" si="1"/>
        <v>50</v>
      </c>
      <c r="E26" s="101">
        <f t="shared" si="3"/>
        <v>27309168.539999992</v>
      </c>
      <c r="F26" s="95"/>
    </row>
    <row r="27" spans="1:6" ht="14.25" customHeight="1">
      <c r="A27" s="107" t="s">
        <v>318</v>
      </c>
      <c r="B27" s="106">
        <f>[1]PPU!$G32</f>
        <v>902709.75999999966</v>
      </c>
      <c r="C27" s="102">
        <f t="shared" si="0"/>
        <v>0.6</v>
      </c>
      <c r="D27" s="107">
        <f t="shared" si="1"/>
        <v>50</v>
      </c>
      <c r="E27" s="101">
        <f t="shared" si="3"/>
        <v>27081292.79999999</v>
      </c>
      <c r="F27" s="95"/>
    </row>
    <row r="28" spans="1:6" ht="14.25" customHeight="1">
      <c r="A28" s="107" t="s">
        <v>319</v>
      </c>
      <c r="B28" s="106">
        <f>[1]PPU!$G33</f>
        <v>894287.08999999973</v>
      </c>
      <c r="C28" s="102">
        <f t="shared" si="0"/>
        <v>0.6</v>
      </c>
      <c r="D28" s="107">
        <f t="shared" si="1"/>
        <v>50</v>
      </c>
      <c r="E28" s="101">
        <f t="shared" si="3"/>
        <v>26828612.699999992</v>
      </c>
      <c r="F28" s="95"/>
    </row>
    <row r="29" spans="1:6" ht="14.25" customHeight="1">
      <c r="A29" s="107" t="s">
        <v>320</v>
      </c>
      <c r="B29" s="106">
        <f>[1]PPU!$G34</f>
        <v>885037.60799999966</v>
      </c>
      <c r="C29" s="102">
        <f t="shared" si="0"/>
        <v>0.6</v>
      </c>
      <c r="D29" s="107">
        <f t="shared" si="1"/>
        <v>50</v>
      </c>
      <c r="E29" s="101">
        <f t="shared" si="3"/>
        <v>26551128.239999991</v>
      </c>
      <c r="F29" s="95"/>
    </row>
    <row r="30" spans="1:6" ht="14.25" customHeight="1">
      <c r="A30" s="107" t="s">
        <v>321</v>
      </c>
      <c r="B30" s="106">
        <f>[1]PPU!$G35</f>
        <v>874961.31399999966</v>
      </c>
      <c r="C30" s="102">
        <f t="shared" si="0"/>
        <v>0.6</v>
      </c>
      <c r="D30" s="107">
        <f t="shared" si="1"/>
        <v>50</v>
      </c>
      <c r="E30" s="101">
        <f t="shared" si="3"/>
        <v>26248839.419999987</v>
      </c>
      <c r="F30" s="95"/>
    </row>
    <row r="31" spans="1:6" ht="14.25" customHeight="1">
      <c r="A31" s="107" t="s">
        <v>322</v>
      </c>
      <c r="B31" s="106">
        <f>[1]PPU!$G36</f>
        <v>889445.19199999957</v>
      </c>
      <c r="C31" s="102">
        <f t="shared" si="0"/>
        <v>0.6</v>
      </c>
      <c r="D31" s="107">
        <f t="shared" si="1"/>
        <v>50</v>
      </c>
      <c r="E31" s="101">
        <f t="shared" si="3"/>
        <v>26683355.759999987</v>
      </c>
      <c r="F31" s="95"/>
    </row>
    <row r="32" spans="1:6" ht="14.25" customHeight="1">
      <c r="A32" s="90"/>
      <c r="B32" s="106">
        <f>[1]PPU!$G37</f>
        <v>0</v>
      </c>
      <c r="C32" s="102">
        <f t="shared" si="0"/>
        <v>0.6</v>
      </c>
      <c r="D32" s="107">
        <f t="shared" si="1"/>
        <v>50</v>
      </c>
      <c r="E32" s="101">
        <f t="shared" si="3"/>
        <v>0</v>
      </c>
      <c r="F32" s="95"/>
    </row>
    <row r="33" spans="1:5" ht="13.5" customHeight="1">
      <c r="A33" s="29" t="s">
        <v>222</v>
      </c>
      <c r="B33" s="106">
        <f>[1]PPU!$G38</f>
        <v>0</v>
      </c>
      <c r="C33" s="102">
        <f t="shared" si="0"/>
        <v>0.6</v>
      </c>
      <c r="D33" s="107">
        <f t="shared" si="1"/>
        <v>50</v>
      </c>
      <c r="E33" s="101">
        <f t="shared" si="3"/>
        <v>0</v>
      </c>
    </row>
    <row r="34" spans="1:5" ht="13.5" customHeight="1">
      <c r="A34" s="29" t="s">
        <v>223</v>
      </c>
      <c r="B34" s="98"/>
      <c r="C34" s="29"/>
      <c r="D34" s="69">
        <f t="shared" ref="D34" si="4">(50000*0.001)</f>
        <v>50</v>
      </c>
      <c r="E34" s="29">
        <f t="shared" ref="E34:E35" si="5">B34*C34*D34</f>
        <v>0</v>
      </c>
    </row>
    <row r="35" spans="1:5">
      <c r="A35" s="29"/>
      <c r="B35" s="98"/>
      <c r="C35" s="29"/>
      <c r="D35" s="29"/>
      <c r="E35" s="69">
        <f t="shared" si="5"/>
        <v>0</v>
      </c>
    </row>
    <row r="36" spans="1:5">
      <c r="A36" s="29"/>
      <c r="B36" s="98"/>
      <c r="C36" s="29"/>
      <c r="D36" s="29"/>
      <c r="E36" s="29"/>
    </row>
    <row r="37" spans="1:5" ht="13.5" customHeight="1">
      <c r="A37" s="29" t="s">
        <v>120</v>
      </c>
      <c r="B37" s="98"/>
      <c r="C37" s="29"/>
      <c r="D37" s="29"/>
      <c r="E37" s="29"/>
    </row>
    <row r="38" spans="1:5">
      <c r="A38" s="180" t="s">
        <v>70</v>
      </c>
      <c r="B38" s="180"/>
      <c r="C38" s="180"/>
      <c r="D38" s="180"/>
      <c r="E38" s="99">
        <f>SUM(E12:E37)</f>
        <v>455845883.21999991</v>
      </c>
    </row>
    <row r="39" spans="1:5">
      <c r="A39" s="1"/>
      <c r="B39" s="48"/>
      <c r="C39" s="1"/>
      <c r="D39" s="1"/>
      <c r="E39" s="1"/>
    </row>
    <row r="40" spans="1:5">
      <c r="A40" s="1"/>
      <c r="B40" s="1"/>
      <c r="C40" s="1"/>
      <c r="D40" s="1"/>
      <c r="E40" s="1"/>
    </row>
  </sheetData>
  <mergeCells count="7">
    <mergeCell ref="B2:E2"/>
    <mergeCell ref="B3:E3"/>
    <mergeCell ref="A38:D38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90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4" workbookViewId="0">
      <selection activeCell="A32" sqref="A32:G33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4" t="s">
        <v>1</v>
      </c>
      <c r="C2" s="134"/>
      <c r="D2" s="134"/>
      <c r="E2" s="134"/>
      <c r="F2" s="134"/>
      <c r="G2" s="134"/>
    </row>
    <row r="3" spans="1:8" ht="14.25" customHeight="1">
      <c r="A3" s="61" t="s">
        <v>2</v>
      </c>
      <c r="B3" s="134" t="s">
        <v>206</v>
      </c>
      <c r="C3" s="134"/>
      <c r="D3" s="134"/>
      <c r="E3" s="134"/>
      <c r="F3" s="134"/>
      <c r="G3" s="134"/>
    </row>
    <row r="4" spans="1:8" ht="14.25" customHeight="1">
      <c r="A4" s="61" t="s">
        <v>4</v>
      </c>
      <c r="B4" s="134" t="s">
        <v>207</v>
      </c>
      <c r="C4" s="134"/>
      <c r="D4" s="134"/>
      <c r="E4" s="134"/>
      <c r="F4" s="134"/>
      <c r="G4" s="134"/>
    </row>
    <row r="5" spans="1:8" ht="14.25" customHeight="1">
      <c r="A5" s="61" t="s">
        <v>6</v>
      </c>
      <c r="B5" s="134" t="s">
        <v>229</v>
      </c>
      <c r="C5" s="134"/>
      <c r="D5" s="134"/>
      <c r="E5" s="134"/>
      <c r="F5" s="134"/>
      <c r="G5" s="134"/>
    </row>
    <row r="6" spans="1:8">
      <c r="A6" s="138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97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96" t="str">
        <f>'4D2_TOW_IndustryWastewater'!A12</f>
        <v>Palm Oil Mill 2011</v>
      </c>
      <c r="B12" s="88" t="s">
        <v>302</v>
      </c>
      <c r="C12" s="92">
        <f>'4D2_TOW_IndustryWastewater'!E12</f>
        <v>15409200</v>
      </c>
      <c r="D12" s="49"/>
      <c r="E12" s="87">
        <f>'4D2_CH4_EF_IndustrialWastewater'!$D$12</f>
        <v>0.2</v>
      </c>
      <c r="F12" s="49"/>
      <c r="G12" s="93">
        <f>((C12-D12)*E12)-F12</f>
        <v>3081840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100">
        <f>'4D2_TOW_IndustryWastewater'!E13</f>
        <v>14156460</v>
      </c>
      <c r="D13" s="90"/>
      <c r="E13" s="88">
        <f>'4D2_CH4_EF_IndustrialWastewater'!$D$12</f>
        <v>0.2</v>
      </c>
      <c r="F13" s="90"/>
      <c r="G13" s="101">
        <f t="shared" ref="G13:G22" si="0">((C13-D13)*E13)-F13</f>
        <v>2831292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100">
        <f>'4D2_TOW_IndustryWastewater'!E14</f>
        <v>11017980</v>
      </c>
      <c r="D14" s="90"/>
      <c r="E14" s="88">
        <f>'4D2_CH4_EF_IndustrialWastewater'!$D$12</f>
        <v>0.2</v>
      </c>
      <c r="F14" s="90"/>
      <c r="G14" s="101">
        <f t="shared" si="0"/>
        <v>2203596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100">
        <f>'4D2_TOW_IndustryWastewater'!E15</f>
        <v>13339860</v>
      </c>
      <c r="D15" s="90"/>
      <c r="E15" s="88">
        <f>'4D2_CH4_EF_IndustrialWastewater'!$D$12</f>
        <v>0.2</v>
      </c>
      <c r="F15" s="90"/>
      <c r="G15" s="101">
        <f t="shared" si="0"/>
        <v>2667972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100">
        <f>'4D2_TOW_IndustryWastewater'!E16</f>
        <v>13878479.999999998</v>
      </c>
      <c r="D16" s="90"/>
      <c r="E16" s="88">
        <f>'4D2_CH4_EF_IndustrialWastewater'!$D$12</f>
        <v>0.2</v>
      </c>
      <c r="F16" s="90"/>
      <c r="G16" s="101">
        <f t="shared" si="0"/>
        <v>2775696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100">
        <f>'4D2_TOW_IndustryWastewater'!E17</f>
        <v>13597769.999999998</v>
      </c>
      <c r="D17" s="90"/>
      <c r="E17" s="88">
        <f>'4D2_CH4_EF_IndustrialWastewater'!$D$12</f>
        <v>0.2</v>
      </c>
      <c r="F17" s="90"/>
      <c r="G17" s="101">
        <f t="shared" si="0"/>
        <v>2719554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100">
        <f>'4D2_TOW_IndustryWastewater'!E18</f>
        <v>23328536.699999999</v>
      </c>
      <c r="D18" s="90"/>
      <c r="E18" s="88">
        <f>'4D2_CH4_EF_IndustrialWastewater'!$D$12</f>
        <v>0.2</v>
      </c>
      <c r="F18" s="90"/>
      <c r="G18" s="101">
        <f t="shared" si="0"/>
        <v>4665707.34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100">
        <f>'4D2_TOW_IndustryWastewater'!E19</f>
        <v>24868362.239999995</v>
      </c>
      <c r="D19" s="90"/>
      <c r="E19" s="88">
        <f>'4D2_CH4_EF_IndustrialWastewater'!$D$12</f>
        <v>0.2</v>
      </c>
      <c r="F19" s="90"/>
      <c r="G19" s="101">
        <f t="shared" si="0"/>
        <v>4973672.4479999989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100">
        <f>'4D2_TOW_IndustryWastewater'!E20</f>
        <v>26451010.619999997</v>
      </c>
      <c r="D20" s="90"/>
      <c r="E20" s="88">
        <f>'4D2_CH4_EF_IndustrialWastewater'!$D$12</f>
        <v>0.2</v>
      </c>
      <c r="F20" s="90"/>
      <c r="G20" s="101">
        <f t="shared" si="0"/>
        <v>5290202.1239999998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100">
        <f>'4D2_TOW_IndustryWastewater'!E21</f>
        <v>28076481.839999992</v>
      </c>
      <c r="D21" s="90"/>
      <c r="E21" s="88">
        <f>'4D2_CH4_EF_IndustrialWastewater'!$D$12</f>
        <v>0.2</v>
      </c>
      <c r="F21" s="90"/>
      <c r="G21" s="101">
        <f t="shared" si="0"/>
        <v>5615296.3679999989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100">
        <f>'4D2_TOW_IndustryWastewater'!E22</f>
        <v>27972627.899999991</v>
      </c>
      <c r="D22" s="90"/>
      <c r="E22" s="88">
        <f>'4D2_CH4_EF_IndustrialWastewater'!$D$12</f>
        <v>0.2</v>
      </c>
      <c r="F22" s="90"/>
      <c r="G22" s="101">
        <f t="shared" si="0"/>
        <v>5594525.5799999982</v>
      </c>
      <c r="H22" s="94"/>
    </row>
    <row r="23" spans="1:8" s="45" customFormat="1" ht="25.5">
      <c r="A23" s="107" t="str">
        <f>'4D2_TOW_IndustryWastewater'!A23</f>
        <v>Palm Oil Mill 2022</v>
      </c>
      <c r="B23" s="107" t="s">
        <v>302</v>
      </c>
      <c r="C23" s="100">
        <f>'4D2_TOW_IndustryWastewater'!E23</f>
        <v>27843969.599999994</v>
      </c>
      <c r="D23" s="108"/>
      <c r="E23" s="107">
        <f>'4D2_CH4_EF_IndustrialWastewater'!$D$12</f>
        <v>0.2</v>
      </c>
      <c r="F23" s="108"/>
      <c r="G23" s="101">
        <f t="shared" ref="G23:G31" si="1">((C23-D23)*E23)-F23</f>
        <v>5568793.919999999</v>
      </c>
      <c r="H23" s="94"/>
    </row>
    <row r="24" spans="1:8" s="45" customFormat="1" ht="25.5">
      <c r="A24" s="107" t="str">
        <f>'4D2_TOW_IndustryWastewater'!A24</f>
        <v>Palm Oil Mill 2023</v>
      </c>
      <c r="B24" s="107" t="s">
        <v>302</v>
      </c>
      <c r="C24" s="100">
        <f>'4D2_TOW_IndustryWastewater'!E24</f>
        <v>27690506.93999999</v>
      </c>
      <c r="D24" s="108"/>
      <c r="E24" s="107">
        <f>'4D2_CH4_EF_IndustrialWastewater'!$D$12</f>
        <v>0.2</v>
      </c>
      <c r="F24" s="108"/>
      <c r="G24" s="101">
        <f t="shared" si="1"/>
        <v>5538101.3879999984</v>
      </c>
      <c r="H24" s="94"/>
    </row>
    <row r="25" spans="1:8" s="45" customFormat="1" ht="25.5">
      <c r="A25" s="107" t="str">
        <f>'4D2_TOW_IndustryWastewater'!A25</f>
        <v>Palm Oil Mill 2024</v>
      </c>
      <c r="B25" s="107" t="s">
        <v>302</v>
      </c>
      <c r="C25" s="100">
        <f>'4D2_TOW_IndustryWastewater'!E25</f>
        <v>27512239.919999994</v>
      </c>
      <c r="D25" s="108"/>
      <c r="E25" s="107">
        <f>'4D2_CH4_EF_IndustrialWastewater'!$D$12</f>
        <v>0.2</v>
      </c>
      <c r="F25" s="108"/>
      <c r="G25" s="101">
        <f t="shared" si="1"/>
        <v>5502447.9839999992</v>
      </c>
      <c r="H25" s="94"/>
    </row>
    <row r="26" spans="1:8" s="45" customFormat="1" ht="25.5">
      <c r="A26" s="107" t="str">
        <f>'4D2_TOW_IndustryWastewater'!A26</f>
        <v>Palm Oil Mill 2025</v>
      </c>
      <c r="B26" s="107" t="s">
        <v>302</v>
      </c>
      <c r="C26" s="100">
        <f>'4D2_TOW_IndustryWastewater'!E26</f>
        <v>27309168.539999992</v>
      </c>
      <c r="D26" s="108"/>
      <c r="E26" s="107">
        <f>'4D2_CH4_EF_IndustrialWastewater'!$D$12</f>
        <v>0.2</v>
      </c>
      <c r="F26" s="108"/>
      <c r="G26" s="101">
        <f t="shared" si="1"/>
        <v>5461833.7079999987</v>
      </c>
      <c r="H26" s="94"/>
    </row>
    <row r="27" spans="1:8" s="45" customFormat="1" ht="25.5">
      <c r="A27" s="107" t="str">
        <f>'4D2_TOW_IndustryWastewater'!A27</f>
        <v>Palm Oil Mill 2026</v>
      </c>
      <c r="B27" s="107" t="s">
        <v>302</v>
      </c>
      <c r="C27" s="100">
        <f>'4D2_TOW_IndustryWastewater'!E27</f>
        <v>27081292.79999999</v>
      </c>
      <c r="D27" s="108"/>
      <c r="E27" s="107">
        <f>'4D2_CH4_EF_IndustrialWastewater'!$D$12</f>
        <v>0.2</v>
      </c>
      <c r="F27" s="108"/>
      <c r="G27" s="101">
        <f t="shared" si="1"/>
        <v>5416258.5599999987</v>
      </c>
      <c r="H27" s="94"/>
    </row>
    <row r="28" spans="1:8" s="45" customFormat="1" ht="25.5">
      <c r="A28" s="107" t="str">
        <f>'4D2_TOW_IndustryWastewater'!A28</f>
        <v>Palm Oil Mill 2027</v>
      </c>
      <c r="B28" s="107" t="s">
        <v>302</v>
      </c>
      <c r="C28" s="100">
        <f>'4D2_TOW_IndustryWastewater'!E28</f>
        <v>26828612.699999992</v>
      </c>
      <c r="D28" s="108"/>
      <c r="E28" s="107">
        <f>'4D2_CH4_EF_IndustrialWastewater'!$D$12</f>
        <v>0.2</v>
      </c>
      <c r="F28" s="108"/>
      <c r="G28" s="101">
        <f t="shared" si="1"/>
        <v>5365722.5399999991</v>
      </c>
      <c r="H28" s="94"/>
    </row>
    <row r="29" spans="1:8" s="45" customFormat="1" ht="25.5">
      <c r="A29" s="107" t="str">
        <f>'4D2_TOW_IndustryWastewater'!A29</f>
        <v>Palm Oil Mill 2028</v>
      </c>
      <c r="B29" s="107" t="s">
        <v>302</v>
      </c>
      <c r="C29" s="100">
        <f>'4D2_TOW_IndustryWastewater'!E29</f>
        <v>26551128.239999991</v>
      </c>
      <c r="D29" s="108"/>
      <c r="E29" s="107">
        <f>'4D2_CH4_EF_IndustrialWastewater'!$D$12</f>
        <v>0.2</v>
      </c>
      <c r="F29" s="108"/>
      <c r="G29" s="101">
        <f t="shared" si="1"/>
        <v>5310225.6479999982</v>
      </c>
      <c r="H29" s="94"/>
    </row>
    <row r="30" spans="1:8" s="45" customFormat="1" ht="25.5">
      <c r="A30" s="107" t="str">
        <f>'4D2_TOW_IndustryWastewater'!A30</f>
        <v>Palm Oil Mill 2029</v>
      </c>
      <c r="B30" s="107" t="s">
        <v>302</v>
      </c>
      <c r="C30" s="100">
        <f>'4D2_TOW_IndustryWastewater'!E30</f>
        <v>26248839.419999987</v>
      </c>
      <c r="D30" s="108"/>
      <c r="E30" s="107">
        <f>'4D2_CH4_EF_IndustrialWastewater'!$D$12</f>
        <v>0.2</v>
      </c>
      <c r="F30" s="108"/>
      <c r="G30" s="101">
        <f t="shared" si="1"/>
        <v>5249767.8839999977</v>
      </c>
      <c r="H30" s="94"/>
    </row>
    <row r="31" spans="1:8" s="45" customFormat="1" ht="25.5">
      <c r="A31" s="107" t="str">
        <f>'4D2_TOW_IndustryWastewater'!A31</f>
        <v>Palm Oil Mill 2030</v>
      </c>
      <c r="B31" s="107" t="s">
        <v>302</v>
      </c>
      <c r="C31" s="100">
        <f>'4D2_TOW_IndustryWastewater'!E31</f>
        <v>26683355.759999987</v>
      </c>
      <c r="D31" s="108"/>
      <c r="E31" s="107">
        <f>'4D2_CH4_EF_IndustrialWastewater'!$D$12</f>
        <v>0.2</v>
      </c>
      <c r="F31" s="108"/>
      <c r="G31" s="101">
        <f t="shared" si="1"/>
        <v>5336671.1519999979</v>
      </c>
      <c r="H31" s="94"/>
    </row>
    <row r="32" spans="1:8" s="45" customFormat="1">
      <c r="A32" s="107"/>
      <c r="B32" s="107"/>
      <c r="C32" s="100"/>
      <c r="D32" s="108"/>
      <c r="E32" s="107"/>
      <c r="F32" s="108"/>
      <c r="G32" s="101"/>
      <c r="H32" s="94"/>
    </row>
    <row r="33" spans="1:8" s="45" customFormat="1">
      <c r="A33" s="107"/>
      <c r="B33" s="107"/>
      <c r="C33" s="100"/>
      <c r="D33" s="108"/>
      <c r="E33" s="107"/>
      <c r="F33" s="108"/>
      <c r="G33" s="101"/>
      <c r="H33" s="94"/>
    </row>
    <row r="34" spans="1:8" s="45" customFormat="1">
      <c r="A34" s="107"/>
      <c r="B34" s="108"/>
      <c r="C34" s="100"/>
      <c r="D34" s="108"/>
      <c r="E34" s="108"/>
      <c r="F34" s="108"/>
      <c r="G34" s="101"/>
      <c r="H34" s="94"/>
    </row>
    <row r="35" spans="1:8" s="45" customFormat="1">
      <c r="A35" s="88"/>
      <c r="B35" s="90"/>
      <c r="C35" s="100"/>
      <c r="D35" s="90"/>
      <c r="E35" s="90"/>
      <c r="F35" s="90"/>
      <c r="G35" s="101"/>
      <c r="H35" s="94"/>
    </row>
    <row r="36" spans="1:8" s="45" customFormat="1">
      <c r="A36" s="88"/>
      <c r="B36" s="90"/>
      <c r="C36" s="100"/>
      <c r="D36" s="90"/>
      <c r="E36" s="90"/>
      <c r="F36" s="90"/>
      <c r="G36" s="101"/>
      <c r="H36" s="94"/>
    </row>
    <row r="37" spans="1:8" s="45" customFormat="1">
      <c r="A37" s="29" t="s">
        <v>222</v>
      </c>
      <c r="B37" s="29"/>
      <c r="C37" s="29">
        <f>'4D2_TOW_IndustryWastewater'!E33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'4D2_TOW_IndustryWastewater'!E34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80" t="s">
        <v>70</v>
      </c>
      <c r="B43" s="180"/>
      <c r="C43" s="180"/>
      <c r="D43" s="180"/>
      <c r="E43" s="180"/>
      <c r="F43" s="180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4" t="s">
        <v>1</v>
      </c>
      <c r="C2" s="134"/>
      <c r="D2" s="134"/>
      <c r="E2" s="134"/>
      <c r="F2" s="134"/>
      <c r="G2" s="134"/>
      <c r="H2" s="134"/>
    </row>
    <row r="3" spans="1:8">
      <c r="A3" s="22" t="s">
        <v>2</v>
      </c>
      <c r="B3" s="134" t="s">
        <v>158</v>
      </c>
      <c r="C3" s="134"/>
      <c r="D3" s="134"/>
      <c r="E3" s="134"/>
      <c r="F3" s="134"/>
      <c r="G3" s="134"/>
      <c r="H3" s="134"/>
    </row>
    <row r="4" spans="1:8">
      <c r="A4" s="22" t="s">
        <v>4</v>
      </c>
      <c r="B4" s="134" t="s">
        <v>159</v>
      </c>
      <c r="C4" s="134"/>
      <c r="D4" s="134"/>
      <c r="E4" s="134"/>
      <c r="F4" s="134"/>
      <c r="G4" s="134"/>
      <c r="H4" s="134"/>
    </row>
    <row r="5" spans="1:8">
      <c r="A5" s="22" t="s">
        <v>6</v>
      </c>
      <c r="B5" s="134" t="s">
        <v>242</v>
      </c>
      <c r="C5" s="134"/>
      <c r="D5" s="134"/>
      <c r="E5" s="134"/>
      <c r="F5" s="134"/>
      <c r="G5" s="134"/>
      <c r="H5" s="134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4" t="s">
        <v>1</v>
      </c>
      <c r="C2" s="134"/>
      <c r="D2" s="134"/>
      <c r="E2" s="134"/>
      <c r="F2" s="134"/>
    </row>
    <row r="3" spans="1:6" ht="16.5" customHeight="1">
      <c r="A3" s="22" t="s">
        <v>2</v>
      </c>
      <c r="B3" s="134" t="s">
        <v>158</v>
      </c>
      <c r="C3" s="134"/>
      <c r="D3" s="134"/>
      <c r="E3" s="134"/>
      <c r="F3" s="134"/>
    </row>
    <row r="4" spans="1:6" ht="16.5" customHeight="1">
      <c r="A4" s="22" t="s">
        <v>4</v>
      </c>
      <c r="B4" s="134" t="s">
        <v>159</v>
      </c>
      <c r="C4" s="134"/>
      <c r="D4" s="134"/>
      <c r="E4" s="134"/>
      <c r="F4" s="134"/>
    </row>
    <row r="5" spans="1:6" ht="16.5" customHeight="1">
      <c r="A5" s="22" t="s">
        <v>6</v>
      </c>
      <c r="B5" s="134" t="s">
        <v>263</v>
      </c>
      <c r="C5" s="134"/>
      <c r="D5" s="134"/>
      <c r="E5" s="134"/>
      <c r="F5" s="134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3" t="s">
        <v>0</v>
      </c>
      <c r="B2" s="133"/>
      <c r="C2" s="134" t="s">
        <v>1</v>
      </c>
      <c r="D2" s="134"/>
      <c r="E2" s="134"/>
    </row>
    <row r="3" spans="1:5" ht="13.5" customHeight="1">
      <c r="A3" s="133" t="s">
        <v>2</v>
      </c>
      <c r="B3" s="133"/>
      <c r="C3" s="134" t="s">
        <v>3</v>
      </c>
      <c r="D3" s="134"/>
      <c r="E3" s="134"/>
    </row>
    <row r="4" spans="1:5">
      <c r="A4" s="133" t="s">
        <v>4</v>
      </c>
      <c r="B4" s="133"/>
      <c r="C4" s="134" t="s">
        <v>5</v>
      </c>
      <c r="D4" s="134"/>
      <c r="E4" s="134"/>
    </row>
    <row r="5" spans="1:5" ht="15.75" customHeight="1">
      <c r="A5" s="133" t="s">
        <v>6</v>
      </c>
      <c r="B5" s="133"/>
      <c r="C5" s="134" t="s">
        <v>30</v>
      </c>
      <c r="D5" s="134"/>
      <c r="E5" s="134"/>
    </row>
    <row r="6" spans="1:5">
      <c r="A6" s="23"/>
      <c r="B6" s="24"/>
      <c r="C6" s="24" t="s">
        <v>8</v>
      </c>
      <c r="D6" s="135" t="s">
        <v>9</v>
      </c>
      <c r="E6" s="135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30" t="s">
        <v>16</v>
      </c>
      <c r="B8" s="130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30"/>
      <c r="B9" s="130"/>
      <c r="C9" s="11" t="s">
        <v>22</v>
      </c>
      <c r="D9" s="11" t="s">
        <v>33</v>
      </c>
      <c r="E9" s="11" t="s">
        <v>34</v>
      </c>
    </row>
    <row r="10" spans="1:5" ht="15" thickBot="1">
      <c r="A10" s="136"/>
      <c r="B10" s="136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4" t="s">
        <v>70</v>
      </c>
      <c r="B20" s="125"/>
      <c r="C20" s="125"/>
      <c r="D20" s="126"/>
      <c r="E20" s="19"/>
    </row>
    <row r="21" spans="1:5" ht="13.5" customHeight="1">
      <c r="A21" s="115" t="s">
        <v>75</v>
      </c>
      <c r="B21" s="116"/>
      <c r="C21" s="116"/>
      <c r="D21" s="116"/>
      <c r="E21" s="117"/>
    </row>
    <row r="22" spans="1:5" ht="12.75" customHeight="1">
      <c r="A22" s="118" t="s">
        <v>73</v>
      </c>
      <c r="B22" s="119"/>
      <c r="C22" s="119"/>
      <c r="D22" s="119"/>
      <c r="E22" s="120"/>
    </row>
    <row r="23" spans="1:5" ht="13.5" customHeight="1">
      <c r="A23" s="121" t="s">
        <v>74</v>
      </c>
      <c r="B23" s="122"/>
      <c r="C23" s="122"/>
      <c r="D23" s="122"/>
      <c r="E23" s="123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9" t="s">
        <v>0</v>
      </c>
      <c r="B2" s="109"/>
      <c r="C2" s="110" t="s">
        <v>1</v>
      </c>
      <c r="D2" s="110"/>
      <c r="E2" s="110"/>
      <c r="F2" s="110"/>
      <c r="G2" s="110"/>
      <c r="H2" s="110"/>
      <c r="I2" s="110"/>
    </row>
    <row r="3" spans="1:9">
      <c r="A3" s="109" t="s">
        <v>2</v>
      </c>
      <c r="B3" s="109"/>
      <c r="C3" s="110" t="s">
        <v>278</v>
      </c>
      <c r="D3" s="110"/>
      <c r="E3" s="110"/>
      <c r="F3" s="110"/>
      <c r="G3" s="110"/>
      <c r="H3" s="110"/>
      <c r="I3" s="110"/>
    </row>
    <row r="4" spans="1:9">
      <c r="A4" s="109" t="s">
        <v>4</v>
      </c>
      <c r="B4" s="109"/>
      <c r="C4" s="110" t="s">
        <v>35</v>
      </c>
      <c r="D4" s="110"/>
      <c r="E4" s="110"/>
      <c r="F4" s="110"/>
      <c r="G4" s="110"/>
      <c r="H4" s="110"/>
      <c r="I4" s="110"/>
    </row>
    <row r="5" spans="1:9" ht="14.25" customHeight="1">
      <c r="A5" s="109" t="s">
        <v>6</v>
      </c>
      <c r="B5" s="109"/>
      <c r="C5" s="110" t="s">
        <v>36</v>
      </c>
      <c r="D5" s="110"/>
      <c r="E5" s="110"/>
      <c r="F5" s="110"/>
      <c r="G5" s="110"/>
      <c r="H5" s="110"/>
      <c r="I5" s="110"/>
    </row>
    <row r="6" spans="1:9">
      <c r="A6" s="138"/>
      <c r="B6" s="138"/>
      <c r="C6" s="138"/>
      <c r="D6" s="138"/>
      <c r="E6" s="138"/>
      <c r="F6" s="138"/>
      <c r="G6" s="138"/>
      <c r="H6" s="138"/>
      <c r="I6" s="31"/>
    </row>
    <row r="7" spans="1:9">
      <c r="A7" s="137"/>
      <c r="B7" s="137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2" t="s">
        <v>107</v>
      </c>
      <c r="B8" s="141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1"/>
      <c r="B9" s="141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1"/>
      <c r="B10" s="141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3"/>
      <c r="B11" s="143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40" t="s">
        <v>59</v>
      </c>
      <c r="B12" s="140"/>
      <c r="C12" s="39"/>
      <c r="D12" s="39"/>
      <c r="E12" s="39"/>
      <c r="F12" s="39"/>
      <c r="G12" s="39"/>
      <c r="H12" s="39"/>
      <c r="I12" s="39"/>
    </row>
    <row r="13" spans="1:9">
      <c r="A13" s="141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1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/>
      <c r="C17" s="19"/>
      <c r="D17" s="19"/>
      <c r="E17" s="19"/>
      <c r="F17" s="19"/>
      <c r="G17" s="19"/>
      <c r="H17" s="19"/>
      <c r="I17" s="19"/>
    </row>
    <row r="18" spans="1:9">
      <c r="A18" s="141"/>
      <c r="B18" s="19"/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39" t="s">
        <v>65</v>
      </c>
      <c r="B20" s="139"/>
      <c r="C20" s="5"/>
      <c r="D20" s="19"/>
      <c r="E20" s="19"/>
      <c r="F20" s="19"/>
      <c r="G20" s="19"/>
      <c r="H20" s="19"/>
      <c r="I20" s="19"/>
    </row>
    <row r="21" spans="1:9">
      <c r="A21" s="139" t="s">
        <v>66</v>
      </c>
      <c r="B21" s="139"/>
      <c r="C21" s="5"/>
      <c r="D21" s="19"/>
      <c r="E21" s="19"/>
      <c r="F21" s="19"/>
      <c r="G21" s="19"/>
      <c r="H21" s="19"/>
      <c r="I21" s="19"/>
    </row>
    <row r="22" spans="1:9">
      <c r="A22" s="139" t="s">
        <v>67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39" t="s">
        <v>68</v>
      </c>
      <c r="B23" s="139"/>
      <c r="C23" s="5"/>
      <c r="D23" s="19"/>
      <c r="E23" s="19"/>
      <c r="F23" s="19"/>
      <c r="G23" s="19"/>
      <c r="H23" s="19"/>
      <c r="I23" s="19"/>
    </row>
    <row r="24" spans="1:9">
      <c r="A24" s="139" t="s">
        <v>69</v>
      </c>
      <c r="B24" s="139"/>
      <c r="C24" s="5"/>
      <c r="D24" s="19"/>
      <c r="E24" s="19"/>
      <c r="F24" s="19"/>
      <c r="G24" s="19"/>
      <c r="H24" s="19"/>
      <c r="I24" s="19"/>
    </row>
    <row r="25" spans="1:9">
      <c r="A25" s="124" t="s">
        <v>70</v>
      </c>
      <c r="B25" s="125"/>
      <c r="C25" s="125"/>
      <c r="D25" s="125"/>
      <c r="E25" s="125"/>
      <c r="F25" s="125"/>
      <c r="G25" s="125"/>
      <c r="H25" s="126"/>
      <c r="I25" s="40"/>
    </row>
    <row r="26" spans="1:9" ht="12.75" customHeight="1">
      <c r="A26" s="115" t="s">
        <v>76</v>
      </c>
      <c r="B26" s="116"/>
      <c r="C26" s="116"/>
      <c r="D26" s="116"/>
      <c r="E26" s="116"/>
      <c r="F26" s="116"/>
      <c r="G26" s="116"/>
      <c r="H26" s="116"/>
      <c r="I26" s="117"/>
    </row>
    <row r="27" spans="1:9" ht="12.75" customHeight="1">
      <c r="A27" s="118" t="s">
        <v>77</v>
      </c>
      <c r="B27" s="119"/>
      <c r="C27" s="119"/>
      <c r="D27" s="119"/>
      <c r="E27" s="119"/>
      <c r="F27" s="119"/>
      <c r="G27" s="119"/>
      <c r="H27" s="119"/>
      <c r="I27" s="120"/>
    </row>
    <row r="28" spans="1:9" ht="12.75" customHeight="1">
      <c r="A28" s="118" t="s">
        <v>78</v>
      </c>
      <c r="B28" s="119"/>
      <c r="C28" s="119"/>
      <c r="D28" s="119"/>
      <c r="E28" s="119"/>
      <c r="F28" s="119"/>
      <c r="G28" s="119"/>
      <c r="H28" s="119"/>
      <c r="I28" s="120"/>
    </row>
    <row r="29" spans="1:9" ht="12.75" customHeight="1">
      <c r="A29" s="118" t="s">
        <v>79</v>
      </c>
      <c r="B29" s="119"/>
      <c r="C29" s="119"/>
      <c r="D29" s="119"/>
      <c r="E29" s="119"/>
      <c r="F29" s="119"/>
      <c r="G29" s="119"/>
      <c r="H29" s="119"/>
      <c r="I29" s="120"/>
    </row>
    <row r="30" spans="1:9" ht="27.75" customHeight="1">
      <c r="A30" s="121" t="s">
        <v>279</v>
      </c>
      <c r="B30" s="122"/>
      <c r="C30" s="122"/>
      <c r="D30" s="122"/>
      <c r="E30" s="122"/>
      <c r="F30" s="122"/>
      <c r="G30" s="122"/>
      <c r="H30" s="122"/>
      <c r="I30" s="123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10" t="s">
        <v>1</v>
      </c>
      <c r="C2" s="110"/>
      <c r="D2" s="110"/>
      <c r="E2" s="110"/>
      <c r="F2" s="110"/>
      <c r="G2" s="110"/>
    </row>
    <row r="3" spans="1:7">
      <c r="A3" s="21" t="s">
        <v>2</v>
      </c>
      <c r="B3" s="110" t="s">
        <v>280</v>
      </c>
      <c r="C3" s="110"/>
      <c r="D3" s="110"/>
      <c r="E3" s="110"/>
      <c r="F3" s="110"/>
      <c r="G3" s="110"/>
    </row>
    <row r="4" spans="1:7" ht="13.5" customHeight="1">
      <c r="A4" s="21" t="s">
        <v>4</v>
      </c>
      <c r="B4" s="110" t="s">
        <v>99</v>
      </c>
      <c r="C4" s="110"/>
      <c r="D4" s="110"/>
      <c r="E4" s="110"/>
      <c r="F4" s="110"/>
      <c r="G4" s="110"/>
    </row>
    <row r="5" spans="1:7">
      <c r="A5" s="21" t="s">
        <v>6</v>
      </c>
      <c r="B5" s="110" t="s">
        <v>80</v>
      </c>
      <c r="C5" s="110"/>
      <c r="D5" s="110"/>
      <c r="E5" s="110"/>
      <c r="F5" s="110"/>
      <c r="G5" s="110"/>
    </row>
    <row r="6" spans="1:7">
      <c r="A6" s="138" t="s">
        <v>8</v>
      </c>
      <c r="B6" s="138"/>
      <c r="C6" s="138"/>
      <c r="D6" s="138"/>
      <c r="E6" s="138"/>
      <c r="F6" s="138"/>
      <c r="G6" s="138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30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4" t="s">
        <v>70</v>
      </c>
      <c r="B17" s="125"/>
      <c r="C17" s="125"/>
      <c r="D17" s="125"/>
      <c r="E17" s="125"/>
      <c r="F17" s="126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3" t="s">
        <v>0</v>
      </c>
      <c r="B2" s="133"/>
      <c r="C2" s="134" t="s">
        <v>1</v>
      </c>
      <c r="D2" s="134"/>
      <c r="E2" s="134"/>
      <c r="F2" s="134"/>
      <c r="G2" s="134"/>
      <c r="H2" s="134"/>
      <c r="I2" s="134"/>
    </row>
    <row r="3" spans="1:9">
      <c r="A3" s="133" t="s">
        <v>2</v>
      </c>
      <c r="B3" s="133"/>
      <c r="C3" s="134" t="s">
        <v>282</v>
      </c>
      <c r="D3" s="134"/>
      <c r="E3" s="134"/>
      <c r="F3" s="134"/>
      <c r="G3" s="134"/>
      <c r="H3" s="134"/>
      <c r="I3" s="134"/>
    </row>
    <row r="4" spans="1:9">
      <c r="A4" s="133" t="s">
        <v>4</v>
      </c>
      <c r="B4" s="133"/>
      <c r="C4" s="134" t="s">
        <v>99</v>
      </c>
      <c r="D4" s="134"/>
      <c r="E4" s="134"/>
      <c r="F4" s="134"/>
      <c r="G4" s="134"/>
      <c r="H4" s="134"/>
      <c r="I4" s="134"/>
    </row>
    <row r="5" spans="1:9" ht="14.25" customHeight="1">
      <c r="A5" s="133" t="s">
        <v>6</v>
      </c>
      <c r="B5" s="133"/>
      <c r="C5" s="134" t="s">
        <v>100</v>
      </c>
      <c r="D5" s="134"/>
      <c r="E5" s="134"/>
      <c r="F5" s="134"/>
      <c r="G5" s="134"/>
      <c r="H5" s="134"/>
      <c r="I5" s="134"/>
    </row>
    <row r="6" spans="1:9">
      <c r="A6" s="138" t="s">
        <v>8</v>
      </c>
      <c r="B6" s="138"/>
      <c r="C6" s="138"/>
      <c r="D6" s="138" t="s">
        <v>9</v>
      </c>
      <c r="E6" s="155"/>
      <c r="F6" s="155"/>
      <c r="G6" s="155"/>
      <c r="H6" s="155"/>
      <c r="I6" s="31"/>
    </row>
    <row r="7" spans="1:9">
      <c r="A7" s="150"/>
      <c r="B7" s="150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30" t="s">
        <v>107</v>
      </c>
      <c r="B8" s="130"/>
      <c r="C8" s="35" t="s">
        <v>108</v>
      </c>
      <c r="D8" s="148" t="s">
        <v>109</v>
      </c>
      <c r="E8" s="35" t="s">
        <v>110</v>
      </c>
      <c r="F8" s="35" t="s">
        <v>112</v>
      </c>
      <c r="G8" s="148" t="s">
        <v>114</v>
      </c>
      <c r="H8" s="148" t="s">
        <v>48</v>
      </c>
      <c r="I8" s="148" t="s">
        <v>115</v>
      </c>
    </row>
    <row r="9" spans="1:9" ht="14.25" customHeight="1">
      <c r="A9" s="130"/>
      <c r="B9" s="130"/>
      <c r="C9" s="43" t="s">
        <v>43</v>
      </c>
      <c r="D9" s="149"/>
      <c r="E9" s="43" t="s">
        <v>111</v>
      </c>
      <c r="F9" s="43" t="s">
        <v>113</v>
      </c>
      <c r="G9" s="149"/>
      <c r="H9" s="149"/>
      <c r="I9" s="149"/>
    </row>
    <row r="10" spans="1:9">
      <c r="A10" s="131"/>
      <c r="B10" s="131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1"/>
      <c r="B11" s="131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9"/>
      <c r="B12" s="159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8" t="s">
        <v>274</v>
      </c>
      <c r="B13" s="158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1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1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41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1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9" t="s">
        <v>69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24" t="s">
        <v>70</v>
      </c>
      <c r="B23" s="125"/>
      <c r="C23" s="125"/>
      <c r="D23" s="125"/>
      <c r="E23" s="125"/>
      <c r="F23" s="125"/>
      <c r="G23" s="125"/>
      <c r="H23" s="126"/>
      <c r="I23" s="19"/>
    </row>
    <row r="24" spans="1:9" ht="12.75" customHeight="1">
      <c r="A24" s="156" t="s">
        <v>76</v>
      </c>
      <c r="B24" s="157"/>
      <c r="C24" s="157"/>
      <c r="D24" s="157"/>
      <c r="E24" s="157"/>
      <c r="F24" s="157"/>
      <c r="G24" s="157"/>
      <c r="H24" s="157"/>
      <c r="I24" s="157"/>
    </row>
    <row r="25" spans="1:9" ht="12.75" customHeight="1">
      <c r="A25" s="151" t="s">
        <v>77</v>
      </c>
      <c r="B25" s="152"/>
      <c r="C25" s="152"/>
      <c r="D25" s="152"/>
      <c r="E25" s="152"/>
      <c r="F25" s="152"/>
      <c r="G25" s="152"/>
      <c r="H25" s="152"/>
      <c r="I25" s="152"/>
    </row>
    <row r="26" spans="1:9" ht="12.75" customHeight="1">
      <c r="A26" s="151" t="s">
        <v>78</v>
      </c>
      <c r="B26" s="152"/>
      <c r="C26" s="152"/>
      <c r="D26" s="152"/>
      <c r="E26" s="152"/>
      <c r="F26" s="152"/>
      <c r="G26" s="152"/>
      <c r="H26" s="152"/>
      <c r="I26" s="152"/>
    </row>
    <row r="27" spans="1:9" ht="12.75" customHeight="1">
      <c r="A27" s="151" t="s">
        <v>121</v>
      </c>
      <c r="B27" s="152"/>
      <c r="C27" s="152"/>
      <c r="D27" s="152"/>
      <c r="E27" s="152"/>
      <c r="F27" s="152"/>
      <c r="G27" s="152"/>
      <c r="H27" s="152"/>
      <c r="I27" s="152"/>
    </row>
    <row r="28" spans="1:9" ht="12.75" customHeight="1">
      <c r="A28" s="151" t="s">
        <v>122</v>
      </c>
      <c r="B28" s="152"/>
      <c r="C28" s="152"/>
      <c r="D28" s="152"/>
      <c r="E28" s="152"/>
      <c r="F28" s="152"/>
      <c r="G28" s="152"/>
      <c r="H28" s="152"/>
      <c r="I28" s="152"/>
    </row>
    <row r="29" spans="1:9" ht="22.5" customHeight="1">
      <c r="A29" s="153" t="s">
        <v>284</v>
      </c>
      <c r="B29" s="154"/>
      <c r="C29" s="154"/>
      <c r="D29" s="154"/>
      <c r="E29" s="154"/>
      <c r="F29" s="154"/>
      <c r="G29" s="154"/>
      <c r="H29" s="154"/>
      <c r="I29" s="154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4" t="s">
        <v>1</v>
      </c>
      <c r="C2" s="134"/>
      <c r="D2" s="134"/>
      <c r="E2" s="134"/>
      <c r="F2" s="134"/>
    </row>
    <row r="3" spans="1:6" s="45" customFormat="1" ht="13.5" customHeight="1">
      <c r="A3" s="22" t="s">
        <v>2</v>
      </c>
      <c r="B3" s="134" t="s">
        <v>278</v>
      </c>
      <c r="C3" s="134"/>
      <c r="D3" s="134"/>
      <c r="E3" s="134"/>
      <c r="F3" s="134"/>
    </row>
    <row r="4" spans="1:6" s="45" customFormat="1" ht="13.5" customHeight="1">
      <c r="A4" s="22" t="s">
        <v>4</v>
      </c>
      <c r="B4" s="134" t="s">
        <v>35</v>
      </c>
      <c r="C4" s="134"/>
      <c r="D4" s="134"/>
      <c r="E4" s="134"/>
      <c r="F4" s="134"/>
    </row>
    <row r="5" spans="1:6" s="45" customFormat="1" ht="14.25" customHeight="1">
      <c r="A5" s="22" t="s">
        <v>6</v>
      </c>
      <c r="B5" s="134" t="s">
        <v>123</v>
      </c>
      <c r="C5" s="134"/>
      <c r="D5" s="134"/>
      <c r="E5" s="134"/>
      <c r="F5" s="134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9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10" t="s">
        <v>1</v>
      </c>
      <c r="C2" s="110"/>
      <c r="D2" s="110"/>
    </row>
    <row r="3" spans="1:4" ht="25.5" customHeight="1">
      <c r="A3" s="21" t="s">
        <v>2</v>
      </c>
      <c r="B3" s="110" t="s">
        <v>278</v>
      </c>
      <c r="C3" s="110"/>
      <c r="D3" s="110"/>
    </row>
    <row r="4" spans="1:4" ht="13.5" customHeight="1">
      <c r="A4" s="21" t="s">
        <v>4</v>
      </c>
      <c r="B4" s="110" t="s">
        <v>35</v>
      </c>
      <c r="C4" s="110"/>
      <c r="D4" s="110"/>
    </row>
    <row r="5" spans="1:4" ht="39.75" customHeight="1">
      <c r="A5" s="21" t="s">
        <v>6</v>
      </c>
      <c r="B5" s="110" t="s">
        <v>135</v>
      </c>
      <c r="C5" s="110"/>
      <c r="D5" s="110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30" t="s">
        <v>107</v>
      </c>
      <c r="B8" s="35" t="s">
        <v>136</v>
      </c>
      <c r="C8" s="148" t="s">
        <v>138</v>
      </c>
      <c r="D8" s="148" t="s">
        <v>139</v>
      </c>
    </row>
    <row r="9" spans="1:4" s="45" customFormat="1" ht="14.25">
      <c r="A9" s="130"/>
      <c r="B9" s="51" t="s">
        <v>137</v>
      </c>
      <c r="C9" s="149"/>
      <c r="D9" s="149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3.5" customHeight="1">
      <c r="A4" s="22" t="s">
        <v>4</v>
      </c>
      <c r="B4" s="134" t="s">
        <v>99</v>
      </c>
      <c r="C4" s="134"/>
      <c r="D4" s="134"/>
    </row>
    <row r="5" spans="1:4" ht="15" customHeight="1">
      <c r="A5" s="22" t="s">
        <v>6</v>
      </c>
      <c r="B5" s="134" t="s">
        <v>143</v>
      </c>
      <c r="C5" s="134"/>
      <c r="D5" s="134"/>
    </row>
    <row r="6" spans="1:4">
      <c r="A6" s="138"/>
      <c r="B6" s="138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30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6" t="s">
        <v>147</v>
      </c>
      <c r="B14" s="171"/>
      <c r="C14" s="171"/>
      <c r="D14" s="171"/>
    </row>
    <row r="15" spans="1:4" ht="14.25" customHeight="1">
      <c r="A15" s="151" t="s">
        <v>288</v>
      </c>
      <c r="B15" s="172"/>
      <c r="C15" s="172"/>
      <c r="D15" s="172"/>
    </row>
    <row r="16" spans="1:4" ht="14.25" customHeight="1">
      <c r="A16" s="153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289</v>
      </c>
      <c r="C3" s="134"/>
      <c r="D3" s="134"/>
    </row>
    <row r="4" spans="1:4" ht="14.25" customHeight="1">
      <c r="A4" s="22" t="s">
        <v>4</v>
      </c>
      <c r="B4" s="134" t="s">
        <v>35</v>
      </c>
      <c r="C4" s="134"/>
      <c r="D4" s="134"/>
    </row>
    <row r="5" spans="1:4" ht="14.25" customHeight="1">
      <c r="A5" s="22" t="s">
        <v>6</v>
      </c>
      <c r="B5" s="134" t="s">
        <v>149</v>
      </c>
      <c r="C5" s="134"/>
      <c r="D5" s="134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30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4" t="s">
        <v>70</v>
      </c>
      <c r="B17" s="125"/>
      <c r="C17" s="126"/>
      <c r="D17" s="19"/>
    </row>
    <row r="18" spans="1:4" ht="12.75" customHeight="1">
      <c r="A18" s="156" t="s">
        <v>290</v>
      </c>
      <c r="B18" s="176"/>
      <c r="C18" s="176"/>
      <c r="D18" s="176"/>
    </row>
    <row r="19" spans="1:4" ht="12.75" customHeight="1">
      <c r="A19" s="153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2017-09-27T07:19:57Z</dcterms:modified>
</cp:coreProperties>
</file>