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1_Rekap Mitigasi 2011-2030\"/>
    </mc:Choice>
  </mc:AlternateContent>
  <bookViews>
    <workbookView xWindow="0" yWindow="0" windowWidth="19200" windowHeight="6855" firstSheet="2" activeTab="2"/>
  </bookViews>
  <sheets>
    <sheet name="Limbah Padat - Cair Domestik" sheetId="1" r:id="rId1"/>
    <sheet name="Limbah Cair Industri Sawit" sheetId="2" r:id="rId2"/>
    <sheet name="Rekap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W13" i="2" s="1"/>
  <c r="B4" i="2"/>
  <c r="W4" i="2" s="1"/>
  <c r="B19" i="1"/>
  <c r="B20" i="1"/>
  <c r="B21" i="1"/>
  <c r="B22" i="1"/>
  <c r="B23" i="1"/>
  <c r="B24" i="1"/>
  <c r="B25" i="1"/>
  <c r="B26" i="1"/>
  <c r="B27" i="1"/>
  <c r="B18" i="1"/>
  <c r="B4" i="1"/>
  <c r="B5" i="1"/>
  <c r="B6" i="1"/>
  <c r="B7" i="1"/>
  <c r="B8" i="1"/>
  <c r="B9" i="1"/>
  <c r="B10" i="1"/>
  <c r="B11" i="1"/>
  <c r="B12" i="1"/>
  <c r="B3" i="1"/>
  <c r="B28" i="1" l="1"/>
  <c r="B4" i="3" s="1"/>
  <c r="B10" i="3" s="1"/>
  <c r="D15" i="3" s="1"/>
  <c r="B13" i="1"/>
  <c r="B3" i="3" s="1"/>
  <c r="B14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31" i="1" l="1"/>
  <c r="B32" i="1" s="1"/>
  <c r="B5" i="3"/>
  <c r="B11" i="3" s="1"/>
  <c r="E15" i="3" s="1"/>
  <c r="B15" i="2"/>
  <c r="B9" i="3"/>
  <c r="C15" i="3" s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6" i="3" l="1"/>
  <c r="B12" i="3" s="1"/>
  <c r="F15" i="3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42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W6" i="2" l="1"/>
  <c r="W10" i="2"/>
  <c r="W8" i="2"/>
  <c r="W12" i="2"/>
  <c r="W11" i="2"/>
  <c r="W9" i="2"/>
  <c r="W7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W5" i="2" l="1"/>
  <c r="R2" i="3"/>
  <c r="S2" i="3"/>
  <c r="T2" i="3"/>
  <c r="U2" i="3"/>
  <c r="V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Q14" i="2" l="1"/>
  <c r="Q5" i="3" s="1"/>
  <c r="Q11" i="3" s="1"/>
  <c r="E30" i="3" s="1"/>
  <c r="R14" i="2"/>
  <c r="R5" i="3" s="1"/>
  <c r="R11" i="3" s="1"/>
  <c r="E31" i="3" s="1"/>
  <c r="P14" i="2" l="1"/>
  <c r="P5" i="3" s="1"/>
  <c r="P11" i="3" s="1"/>
  <c r="E29" i="3" s="1"/>
  <c r="O14" i="2"/>
  <c r="O5" i="3" s="1"/>
  <c r="O11" i="3" s="1"/>
  <c r="E28" i="3" s="1"/>
  <c r="S14" i="2"/>
  <c r="S5" i="3" s="1"/>
  <c r="S11" i="3" s="1"/>
  <c r="E32" i="3" s="1"/>
  <c r="U14" i="2"/>
  <c r="U5" i="3" s="1"/>
  <c r="U11" i="3" s="1"/>
  <c r="E34" i="3" s="1"/>
  <c r="T14" i="2"/>
  <c r="T5" i="3" s="1"/>
  <c r="T11" i="3" s="1"/>
  <c r="E33" i="3" s="1"/>
  <c r="V14" i="2"/>
  <c r="V5" i="3" s="1"/>
  <c r="V11" i="3" s="1"/>
  <c r="E35" i="3" s="1"/>
  <c r="N14" i="2"/>
  <c r="N5" i="3" s="1"/>
  <c r="N11" i="3" s="1"/>
  <c r="E27" i="3" s="1"/>
  <c r="W12" i="1" l="1"/>
  <c r="W11" i="1"/>
  <c r="W10" i="1"/>
  <c r="W9" i="1"/>
  <c r="W8" i="1"/>
  <c r="W7" i="1"/>
  <c r="W6" i="1"/>
  <c r="W21" i="1"/>
  <c r="W22" i="1"/>
  <c r="W23" i="1"/>
  <c r="W24" i="1"/>
  <c r="W25" i="1"/>
  <c r="W26" i="1"/>
  <c r="W27" i="1"/>
  <c r="W20" i="1" l="1"/>
  <c r="W5" i="1"/>
  <c r="W19" i="1" l="1"/>
  <c r="W4" i="1"/>
  <c r="N28" i="1"/>
  <c r="N4" i="3" s="1"/>
  <c r="N10" i="3" s="1"/>
  <c r="D27" i="3" s="1"/>
  <c r="O28" i="1"/>
  <c r="O4" i="3" s="1"/>
  <c r="O10" i="3" s="1"/>
  <c r="D28" i="3" s="1"/>
  <c r="P28" i="1"/>
  <c r="P4" i="3" s="1"/>
  <c r="P10" i="3" s="1"/>
  <c r="D29" i="3" s="1"/>
  <c r="Q28" i="1"/>
  <c r="Q4" i="3" s="1"/>
  <c r="Q10" i="3" s="1"/>
  <c r="D30" i="3" s="1"/>
  <c r="R28" i="1"/>
  <c r="R4" i="3" s="1"/>
  <c r="R10" i="3" s="1"/>
  <c r="D31" i="3" s="1"/>
  <c r="S28" i="1"/>
  <c r="S4" i="3" s="1"/>
  <c r="S10" i="3" s="1"/>
  <c r="D32" i="3" s="1"/>
  <c r="T28" i="1"/>
  <c r="T4" i="3" s="1"/>
  <c r="T10" i="3" s="1"/>
  <c r="D33" i="3" s="1"/>
  <c r="U28" i="1"/>
  <c r="U4" i="3" s="1"/>
  <c r="U10" i="3" s="1"/>
  <c r="D34" i="3" s="1"/>
  <c r="V28" i="1"/>
  <c r="V4" i="3" s="1"/>
  <c r="V10" i="3" s="1"/>
  <c r="D35" i="3" s="1"/>
  <c r="D13" i="1"/>
  <c r="D3" i="3" s="1"/>
  <c r="D9" i="3" s="1"/>
  <c r="C17" i="3" s="1"/>
  <c r="E13" i="1"/>
  <c r="E3" i="3" s="1"/>
  <c r="E9" i="3" s="1"/>
  <c r="C18" i="3" s="1"/>
  <c r="F13" i="1"/>
  <c r="F3" i="3" s="1"/>
  <c r="F9" i="3" s="1"/>
  <c r="C19" i="3" s="1"/>
  <c r="G13" i="1"/>
  <c r="G3" i="3" s="1"/>
  <c r="G9" i="3" s="1"/>
  <c r="C20" i="3" s="1"/>
  <c r="H13" i="1"/>
  <c r="H3" i="3" s="1"/>
  <c r="H9" i="3" s="1"/>
  <c r="C21" i="3" s="1"/>
  <c r="I13" i="1"/>
  <c r="I3" i="3" s="1"/>
  <c r="I9" i="3" s="1"/>
  <c r="C22" i="3" s="1"/>
  <c r="J13" i="1"/>
  <c r="J3" i="3" s="1"/>
  <c r="J9" i="3" s="1"/>
  <c r="C23" i="3" s="1"/>
  <c r="K13" i="1"/>
  <c r="K3" i="3" s="1"/>
  <c r="K9" i="3" s="1"/>
  <c r="C24" i="3" s="1"/>
  <c r="L13" i="1"/>
  <c r="L3" i="3" s="1"/>
  <c r="L9" i="3" s="1"/>
  <c r="C25" i="3" s="1"/>
  <c r="M13" i="1"/>
  <c r="M3" i="3" s="1"/>
  <c r="M9" i="3" s="1"/>
  <c r="C26" i="3" s="1"/>
  <c r="N13" i="1"/>
  <c r="N3" i="3" s="1"/>
  <c r="N9" i="3" s="1"/>
  <c r="C27" i="3" s="1"/>
  <c r="O13" i="1"/>
  <c r="O3" i="3" s="1"/>
  <c r="O9" i="3" s="1"/>
  <c r="C28" i="3" s="1"/>
  <c r="P13" i="1"/>
  <c r="P3" i="3" s="1"/>
  <c r="P9" i="3" s="1"/>
  <c r="C29" i="3" s="1"/>
  <c r="Q13" i="1"/>
  <c r="Q3" i="3" s="1"/>
  <c r="Q9" i="3" s="1"/>
  <c r="C30" i="3" s="1"/>
  <c r="R13" i="1"/>
  <c r="R3" i="3" s="1"/>
  <c r="R9" i="3" s="1"/>
  <c r="C31" i="3" s="1"/>
  <c r="S13" i="1"/>
  <c r="S3" i="3" s="1"/>
  <c r="S9" i="3" s="1"/>
  <c r="C32" i="3" s="1"/>
  <c r="T13" i="1"/>
  <c r="T3" i="3" s="1"/>
  <c r="U13" i="1"/>
  <c r="U3" i="3" s="1"/>
  <c r="V13" i="1"/>
  <c r="V3" i="3" s="1"/>
  <c r="V9" i="3" s="1"/>
  <c r="C35" i="3" s="1"/>
  <c r="C13" i="1"/>
  <c r="F31" i="3" l="1"/>
  <c r="F32" i="3"/>
  <c r="F30" i="3"/>
  <c r="F35" i="3"/>
  <c r="F27" i="3"/>
  <c r="U6" i="3"/>
  <c r="U12" i="3" s="1"/>
  <c r="U9" i="3"/>
  <c r="C34" i="3" s="1"/>
  <c r="F34" i="3" s="1"/>
  <c r="T6" i="3"/>
  <c r="T12" i="3" s="1"/>
  <c r="T9" i="3"/>
  <c r="C33" i="3" s="1"/>
  <c r="F33" i="3" s="1"/>
  <c r="F28" i="3"/>
  <c r="F29" i="3"/>
  <c r="V6" i="3"/>
  <c r="V12" i="3" s="1"/>
  <c r="N6" i="3"/>
  <c r="N12" i="3" s="1"/>
  <c r="O6" i="3"/>
  <c r="O12" i="3" s="1"/>
  <c r="C3" i="3"/>
  <c r="C9" i="3" s="1"/>
  <c r="C16" i="3" s="1"/>
  <c r="S6" i="3"/>
  <c r="S12" i="3" s="1"/>
  <c r="R6" i="3"/>
  <c r="R12" i="3" s="1"/>
  <c r="Q6" i="3"/>
  <c r="Q12" i="3" s="1"/>
  <c r="P6" i="3"/>
  <c r="P12" i="3" s="1"/>
  <c r="W18" i="1"/>
  <c r="W3" i="1"/>
  <c r="W13" i="1" s="1"/>
  <c r="P31" i="1"/>
  <c r="R31" i="1"/>
  <c r="S31" i="1"/>
  <c r="Q31" i="1"/>
  <c r="T31" i="1"/>
  <c r="O31" i="1"/>
  <c r="U31" i="1"/>
  <c r="N31" i="1"/>
  <c r="V31" i="1"/>
  <c r="D14" i="2" l="1"/>
  <c r="D5" i="3" s="1"/>
  <c r="D11" i="3" s="1"/>
  <c r="E17" i="3" s="1"/>
  <c r="E14" i="2"/>
  <c r="E5" i="3" s="1"/>
  <c r="E11" i="3" s="1"/>
  <c r="E18" i="3" s="1"/>
  <c r="F14" i="2"/>
  <c r="F5" i="3" s="1"/>
  <c r="F11" i="3" s="1"/>
  <c r="E19" i="3" s="1"/>
  <c r="G14" i="2"/>
  <c r="G5" i="3" s="1"/>
  <c r="G11" i="3" s="1"/>
  <c r="E20" i="3" s="1"/>
  <c r="H14" i="2"/>
  <c r="H5" i="3" s="1"/>
  <c r="H11" i="3" s="1"/>
  <c r="E21" i="3" s="1"/>
  <c r="I14" i="2"/>
  <c r="I5" i="3" s="1"/>
  <c r="I11" i="3" s="1"/>
  <c r="E22" i="3" s="1"/>
  <c r="J14" i="2"/>
  <c r="J5" i="3" s="1"/>
  <c r="J11" i="3" s="1"/>
  <c r="E23" i="3" s="1"/>
  <c r="K14" i="2"/>
  <c r="K5" i="3" s="1"/>
  <c r="K11" i="3" s="1"/>
  <c r="E24" i="3" s="1"/>
  <c r="L14" i="2"/>
  <c r="L5" i="3" s="1"/>
  <c r="L11" i="3" s="1"/>
  <c r="E25" i="3" s="1"/>
  <c r="M14" i="2"/>
  <c r="M5" i="3" s="1"/>
  <c r="M11" i="3" s="1"/>
  <c r="E26" i="3" s="1"/>
  <c r="C14" i="2"/>
  <c r="C5" i="3" l="1"/>
  <c r="C11" i="3" s="1"/>
  <c r="E16" i="3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4" i="2"/>
  <c r="X4" i="2" s="1"/>
  <c r="X6" i="2" l="1"/>
  <c r="X8" i="2"/>
  <c r="X9" i="2"/>
  <c r="X13" i="2"/>
  <c r="X10" i="2"/>
  <c r="X7" i="2"/>
  <c r="X11" i="2"/>
  <c r="X12" i="2"/>
  <c r="X5" i="2"/>
  <c r="X14" i="2" l="1"/>
  <c r="D28" i="1" l="1"/>
  <c r="D4" i="3" s="1"/>
  <c r="E28" i="1"/>
  <c r="E4" i="3" s="1"/>
  <c r="F28" i="1"/>
  <c r="G28" i="1"/>
  <c r="G4" i="3" s="1"/>
  <c r="H28" i="1"/>
  <c r="H4" i="3" s="1"/>
  <c r="I28" i="1"/>
  <c r="I4" i="3" s="1"/>
  <c r="J28" i="1"/>
  <c r="J4" i="3" s="1"/>
  <c r="K28" i="1"/>
  <c r="K4" i="3" s="1"/>
  <c r="L28" i="1"/>
  <c r="L4" i="3" s="1"/>
  <c r="M28" i="1"/>
  <c r="M4" i="3" s="1"/>
  <c r="D6" i="3" l="1"/>
  <c r="D12" i="3" s="1"/>
  <c r="D10" i="3"/>
  <c r="D17" i="3" s="1"/>
  <c r="F17" i="3" s="1"/>
  <c r="K6" i="3"/>
  <c r="K12" i="3" s="1"/>
  <c r="K10" i="3"/>
  <c r="D24" i="3" s="1"/>
  <c r="F24" i="3" s="1"/>
  <c r="J6" i="3"/>
  <c r="J12" i="3" s="1"/>
  <c r="J10" i="3"/>
  <c r="D23" i="3" s="1"/>
  <c r="F23" i="3" s="1"/>
  <c r="I6" i="3"/>
  <c r="I12" i="3" s="1"/>
  <c r="I10" i="3"/>
  <c r="D22" i="3" s="1"/>
  <c r="F22" i="3" s="1"/>
  <c r="H6" i="3"/>
  <c r="H12" i="3" s="1"/>
  <c r="H10" i="3"/>
  <c r="D21" i="3" s="1"/>
  <c r="F21" i="3" s="1"/>
  <c r="G6" i="3"/>
  <c r="G12" i="3" s="1"/>
  <c r="G10" i="3"/>
  <c r="D20" i="3" s="1"/>
  <c r="F20" i="3" s="1"/>
  <c r="L6" i="3"/>
  <c r="L12" i="3" s="1"/>
  <c r="L10" i="3"/>
  <c r="D25" i="3" s="1"/>
  <c r="F25" i="3" s="1"/>
  <c r="M6" i="3"/>
  <c r="M12" i="3" s="1"/>
  <c r="M10" i="3"/>
  <c r="D26" i="3" s="1"/>
  <c r="F26" i="3" s="1"/>
  <c r="E6" i="3"/>
  <c r="E12" i="3" s="1"/>
  <c r="E10" i="3"/>
  <c r="D18" i="3" s="1"/>
  <c r="F18" i="3" s="1"/>
  <c r="F31" i="1"/>
  <c r="F4" i="3"/>
  <c r="G31" i="1"/>
  <c r="E31" i="1"/>
  <c r="I31" i="1"/>
  <c r="W28" i="1"/>
  <c r="X24" i="1" s="1"/>
  <c r="H31" i="1"/>
  <c r="J31" i="1"/>
  <c r="K31" i="1"/>
  <c r="D31" i="1"/>
  <c r="L31" i="1"/>
  <c r="M31" i="1"/>
  <c r="C28" i="1"/>
  <c r="F6" i="3" l="1"/>
  <c r="F12" i="3" s="1"/>
  <c r="F10" i="3"/>
  <c r="D19" i="3" s="1"/>
  <c r="F19" i="3" s="1"/>
  <c r="C4" i="3"/>
  <c r="C31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X20" i="1"/>
  <c r="X21" i="1"/>
  <c r="X22" i="1"/>
  <c r="X23" i="1"/>
  <c r="X25" i="1"/>
  <c r="X26" i="1"/>
  <c r="X27" i="1"/>
  <c r="X19" i="1"/>
  <c r="X18" i="1"/>
  <c r="C6" i="3" l="1"/>
  <c r="C12" i="3" s="1"/>
  <c r="C10" i="3"/>
  <c r="D16" i="3" s="1"/>
  <c r="F16" i="3" s="1"/>
  <c r="X3" i="1"/>
  <c r="X9" i="1"/>
  <c r="X10" i="1"/>
  <c r="X28" i="1"/>
  <c r="X5" i="1"/>
  <c r="X6" i="1"/>
  <c r="X7" i="1"/>
  <c r="X8" i="1"/>
  <c r="X11" i="1"/>
  <c r="X12" i="1"/>
  <c r="X4" i="1"/>
  <c r="X13" i="1" l="1"/>
</calcChain>
</file>

<file path=xl/sharedStrings.xml><?xml version="1.0" encoding="utf-8"?>
<sst xmlns="http://schemas.openxmlformats.org/spreadsheetml/2006/main" count="54" uniqueCount="22">
  <si>
    <t>Tahun</t>
  </si>
  <si>
    <t>Balikpapan</t>
  </si>
  <si>
    <t>Berau</t>
  </si>
  <si>
    <t>Bontang</t>
  </si>
  <si>
    <t>Kubar</t>
  </si>
  <si>
    <t>Kukar</t>
  </si>
  <si>
    <t>Kutim</t>
  </si>
  <si>
    <t>Mahulu</t>
  </si>
  <si>
    <t>Paser</t>
  </si>
  <si>
    <t>PPU</t>
  </si>
  <si>
    <t>Samarinda</t>
  </si>
  <si>
    <t>Kab/Kota</t>
  </si>
  <si>
    <t>Total per Kab/Kota</t>
  </si>
  <si>
    <t>% per Kab/kota</t>
  </si>
  <si>
    <t>Emisi GRK dari Limbah Padat Domestik</t>
  </si>
  <si>
    <t>Emisi GRK dari Limbah Cair Domestik</t>
  </si>
  <si>
    <t>Limbah Padat Domestik</t>
  </si>
  <si>
    <t>Limbah Cair Domestik</t>
  </si>
  <si>
    <t>Limbah Cair Industri</t>
  </si>
  <si>
    <t>Rekapitulasi MITIGASI</t>
  </si>
  <si>
    <t>Emisi POME Single Year</t>
  </si>
  <si>
    <t>Emisi POME 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</si>
</sst>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164" fontId="0" fillId="0" borderId="1" xfId="2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3" fontId="0" fillId="0" borderId="0" xfId="0" applyNumberFormat="1"/>
    <xf numFmtId="164" fontId="0" fillId="0" borderId="1" xfId="2" applyNumberFormat="1" applyFont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0" applyNumberFormat="1" applyBorder="1"/>
    <xf numFmtId="165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5" xfId="0" applyNumberFormat="1" applyBorder="1"/>
    <xf numFmtId="43" fontId="0" fillId="0" borderId="5" xfId="1" applyFont="1" applyBorder="1" applyAlignment="1">
      <alignment vertical="center"/>
    </xf>
    <xf numFmtId="164" fontId="0" fillId="0" borderId="5" xfId="2" applyNumberFormat="1" applyFon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Padat dan Domestik </a:t>
            </a:r>
          </a:p>
          <a:p>
            <a:pPr>
              <a:defRPr/>
            </a:pPr>
            <a:r>
              <a:rPr lang="id-ID"/>
              <a:t>Periode 2011 -</a:t>
            </a:r>
            <a:r>
              <a:rPr lang="id-ID" baseline="0"/>
              <a:t> 2030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Padat - Cair Domestik'!$B$17:$V$17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Padat - Cair Domestik'!$B$31:$V$31</c:f>
              <c:numCache>
                <c:formatCode>_-* #,##0_-;\-* #,##0_-;_-* "-"??_-;_-@_-</c:formatCode>
                <c:ptCount val="21"/>
                <c:pt idx="0">
                  <c:v>449885.39020133391</c:v>
                </c:pt>
                <c:pt idx="1">
                  <c:v>425947.12124336499</c:v>
                </c:pt>
                <c:pt idx="2">
                  <c:v>443049.62775297218</c:v>
                </c:pt>
                <c:pt idx="3">
                  <c:v>459492.44406410959</c:v>
                </c:pt>
                <c:pt idx="4">
                  <c:v>476217.82136464585</c:v>
                </c:pt>
                <c:pt idx="5">
                  <c:v>491481.8899295553</c:v>
                </c:pt>
                <c:pt idx="6">
                  <c:v>506191.90500298596</c:v>
                </c:pt>
                <c:pt idx="7">
                  <c:v>516320.8204267986</c:v>
                </c:pt>
                <c:pt idx="8">
                  <c:v>525262.58495030366</c:v>
                </c:pt>
                <c:pt idx="9">
                  <c:v>536116.07693198882</c:v>
                </c:pt>
                <c:pt idx="10">
                  <c:v>544558.70367305807</c:v>
                </c:pt>
                <c:pt idx="11">
                  <c:v>554966.28607562766</c:v>
                </c:pt>
                <c:pt idx="12">
                  <c:v>568515.33693230641</c:v>
                </c:pt>
                <c:pt idx="13">
                  <c:v>582584.39870939148</c:v>
                </c:pt>
                <c:pt idx="14">
                  <c:v>597056.03443599842</c:v>
                </c:pt>
                <c:pt idx="15">
                  <c:v>611693.24646828044</c:v>
                </c:pt>
                <c:pt idx="16">
                  <c:v>626753.3023677083</c:v>
                </c:pt>
                <c:pt idx="17">
                  <c:v>642039.36927969649</c:v>
                </c:pt>
                <c:pt idx="18">
                  <c:v>657521.197229704</c:v>
                </c:pt>
                <c:pt idx="19">
                  <c:v>673174.49503523309</c:v>
                </c:pt>
                <c:pt idx="20">
                  <c:v>688963.95927663869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05808"/>
        <c:axId val="557908552"/>
      </c:lineChart>
      <c:catAx>
        <c:axId val="5579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8552"/>
        <c:crosses val="autoZero"/>
        <c:auto val="1"/>
        <c:lblAlgn val="ctr"/>
        <c:lblOffset val="100"/>
        <c:noMultiLvlLbl val="0"/>
      </c:catAx>
      <c:valAx>
        <c:axId val="5579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ton CO2-eq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Domestik'!$A$18:$A$27</c:f>
              <c:strCache>
                <c:ptCount val="10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</c:v>
                </c:pt>
                <c:pt idx="4">
                  <c:v>Kukar</c:v>
                </c:pt>
                <c:pt idx="5">
                  <c:v>Kutim</c:v>
                </c:pt>
                <c:pt idx="6">
                  <c:v>Mahulu</c:v>
                </c:pt>
                <c:pt idx="7">
                  <c:v>Paser</c:v>
                </c:pt>
                <c:pt idx="8">
                  <c:v>PPU</c:v>
                </c:pt>
                <c:pt idx="9">
                  <c:v>Samarinda</c:v>
                </c:pt>
              </c:strCache>
            </c:strRef>
          </c:cat>
          <c:val>
            <c:numRef>
              <c:f>'Limbah Padat - Cair Domestik'!$X$18:$X$27</c:f>
              <c:numCache>
                <c:formatCode>0.0%</c:formatCode>
                <c:ptCount val="10"/>
                <c:pt idx="0">
                  <c:v>0.17678114993110164</c:v>
                </c:pt>
                <c:pt idx="1">
                  <c:v>6.2150940088380895E-2</c:v>
                </c:pt>
                <c:pt idx="2">
                  <c:v>4.7101266599250603E-2</c:v>
                </c:pt>
                <c:pt idx="3">
                  <c:v>3.8472686784013561E-2</c:v>
                </c:pt>
                <c:pt idx="4">
                  <c:v>0.21186343328335361</c:v>
                </c:pt>
                <c:pt idx="5">
                  <c:v>9.7496801876372455E-2</c:v>
                </c:pt>
                <c:pt idx="6">
                  <c:v>6.5350905008813558E-3</c:v>
                </c:pt>
                <c:pt idx="7">
                  <c:v>7.8372826511133198E-2</c:v>
                </c:pt>
                <c:pt idx="8">
                  <c:v>4.4607651021988971E-2</c:v>
                </c:pt>
                <c:pt idx="9">
                  <c:v>0.23661815340352363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070328"/>
        <c:axId val="530070720"/>
        <c:axId val="0"/>
      </c:bar3DChart>
      <c:catAx>
        <c:axId val="5300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0720"/>
        <c:crosses val="autoZero"/>
        <c:auto val="1"/>
        <c:lblAlgn val="ctr"/>
        <c:lblOffset val="100"/>
        <c:noMultiLvlLbl val="0"/>
      </c:catAx>
      <c:valAx>
        <c:axId val="530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Domestik'!$A$3:$A$12</c:f>
              <c:strCache>
                <c:ptCount val="10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</c:v>
                </c:pt>
                <c:pt idx="4">
                  <c:v>Kukar</c:v>
                </c:pt>
                <c:pt idx="5">
                  <c:v>Kutim</c:v>
                </c:pt>
                <c:pt idx="6">
                  <c:v>Mahulu</c:v>
                </c:pt>
                <c:pt idx="7">
                  <c:v>Paser</c:v>
                </c:pt>
                <c:pt idx="8">
                  <c:v>PPU</c:v>
                </c:pt>
                <c:pt idx="9">
                  <c:v>Samarinda</c:v>
                </c:pt>
              </c:strCache>
            </c:strRef>
          </c:cat>
          <c:val>
            <c:numRef>
              <c:f>'Limbah Padat - Cair Domestik'!$X$3:$X$12</c:f>
              <c:numCache>
                <c:formatCode>0.0%</c:formatCode>
                <c:ptCount val="10"/>
                <c:pt idx="0">
                  <c:v>0.18041067091697227</c:v>
                </c:pt>
                <c:pt idx="1">
                  <c:v>6.0032264075364647E-2</c:v>
                </c:pt>
                <c:pt idx="2">
                  <c:v>4.5945983945474347E-2</c:v>
                </c:pt>
                <c:pt idx="3">
                  <c:v>4.1769386241810001E-2</c:v>
                </c:pt>
                <c:pt idx="4">
                  <c:v>0.21632784143239528</c:v>
                </c:pt>
                <c:pt idx="5">
                  <c:v>8.781464350545487E-2</c:v>
                </c:pt>
                <c:pt idx="6">
                  <c:v>5.3670129254764463E-3</c:v>
                </c:pt>
                <c:pt idx="7">
                  <c:v>7.498454572506616E-2</c:v>
                </c:pt>
                <c:pt idx="8">
                  <c:v>4.3538384318238324E-2</c:v>
                </c:pt>
                <c:pt idx="9">
                  <c:v>0.24380926691374766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071504"/>
        <c:axId val="530071896"/>
        <c:axId val="0"/>
      </c:bar3DChart>
      <c:catAx>
        <c:axId val="5300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1896"/>
        <c:crosses val="autoZero"/>
        <c:auto val="1"/>
        <c:lblAlgn val="ctr"/>
        <c:lblOffset val="100"/>
        <c:noMultiLvlLbl val="0"/>
      </c:catAx>
      <c:valAx>
        <c:axId val="5300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'Limbah Padat - Cair Domestik'!$C$1:$M$1</c:f>
              <c:strCache>
                <c:ptCount val="11"/>
                <c:pt idx="0">
                  <c:v>Emisi GRK dari Limbah Padat Domestik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'Limbah Padat - Cair Domestik'!$B$17:$V$17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Padat - Cair Domestik'!$B$13:$V$13</c:f>
              <c:numCache>
                <c:formatCode>_(* #,##0.00_);_(* \(#,##0.00\);_(* "-"??_);_(@_)</c:formatCode>
                <c:ptCount val="21"/>
                <c:pt idx="0">
                  <c:v>349136.44181989873</c:v>
                </c:pt>
                <c:pt idx="1">
                  <c:v>323316.25106501346</c:v>
                </c:pt>
                <c:pt idx="2">
                  <c:v>339445.98286304506</c:v>
                </c:pt>
                <c:pt idx="3">
                  <c:v>353900.46668297925</c:v>
                </c:pt>
                <c:pt idx="4">
                  <c:v>367415.56175849482</c:v>
                </c:pt>
                <c:pt idx="5">
                  <c:v>380228.04783236579</c:v>
                </c:pt>
                <c:pt idx="6">
                  <c:v>392507.85385455075</c:v>
                </c:pt>
                <c:pt idx="7">
                  <c:v>399483.93238552584</c:v>
                </c:pt>
                <c:pt idx="8">
                  <c:v>405431.32857243391</c:v>
                </c:pt>
                <c:pt idx="9">
                  <c:v>413290.45221752219</c:v>
                </c:pt>
                <c:pt idx="10">
                  <c:v>418738.71062199445</c:v>
                </c:pt>
                <c:pt idx="11">
                  <c:v>426151.92468796711</c:v>
                </c:pt>
                <c:pt idx="12">
                  <c:v>436706.60720804887</c:v>
                </c:pt>
                <c:pt idx="13">
                  <c:v>447781.30064853688</c:v>
                </c:pt>
                <c:pt idx="14">
                  <c:v>459258.56803854695</c:v>
                </c:pt>
                <c:pt idx="15">
                  <c:v>471058.04152202618</c:v>
                </c:pt>
                <c:pt idx="16">
                  <c:v>483123.72908485716</c:v>
                </c:pt>
                <c:pt idx="17">
                  <c:v>495415.42766024836</c:v>
                </c:pt>
                <c:pt idx="18">
                  <c:v>507902.88727365888</c:v>
                </c:pt>
                <c:pt idx="19">
                  <c:v>520561.81674259098</c:v>
                </c:pt>
                <c:pt idx="20">
                  <c:v>533356.9126473997</c:v>
                </c:pt>
              </c:numCache>
            </c:numRef>
          </c:val>
        </c:ser>
        <c:ser>
          <c:idx val="1"/>
          <c:order val="1"/>
          <c:tx>
            <c:strRef>
              <c:f>'Limbah Padat - Cair Domestik'!$C$16:$M$16</c:f>
              <c:strCache>
                <c:ptCount val="11"/>
                <c:pt idx="0">
                  <c:v>Emisi GRK dari Limbah Cair Domestik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'Limbah Padat - Cair Domestik'!$B$17:$V$17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Padat - Cair Domestik'!$B$28:$V$28</c:f>
              <c:numCache>
                <c:formatCode>_(* #,##0.00_);_(* \(#,##0.00\);_(* "-"??_);_(@_)</c:formatCode>
                <c:ptCount val="21"/>
                <c:pt idx="0">
                  <c:v>100748.9483814352</c:v>
                </c:pt>
                <c:pt idx="1">
                  <c:v>102630.87017835153</c:v>
                </c:pt>
                <c:pt idx="2">
                  <c:v>103603.64488992709</c:v>
                </c:pt>
                <c:pt idx="3">
                  <c:v>105591.9773811303</c:v>
                </c:pt>
                <c:pt idx="4">
                  <c:v>108802.259606151</c:v>
                </c:pt>
                <c:pt idx="5">
                  <c:v>111253.84209718951</c:v>
                </c:pt>
                <c:pt idx="6">
                  <c:v>113684.05114843522</c:v>
                </c:pt>
                <c:pt idx="7">
                  <c:v>116836.88804127276</c:v>
                </c:pt>
                <c:pt idx="8">
                  <c:v>119831.25637786972</c:v>
                </c:pt>
                <c:pt idx="9">
                  <c:v>122825.62471446668</c:v>
                </c:pt>
                <c:pt idx="10">
                  <c:v>125819.99305106366</c:v>
                </c:pt>
                <c:pt idx="11">
                  <c:v>128814.36138766061</c:v>
                </c:pt>
                <c:pt idx="12">
                  <c:v>131808.7297242576</c:v>
                </c:pt>
                <c:pt idx="13">
                  <c:v>134803.09806085457</c:v>
                </c:pt>
                <c:pt idx="14">
                  <c:v>137797.46639745153</c:v>
                </c:pt>
                <c:pt idx="15">
                  <c:v>140635.20494625423</c:v>
                </c:pt>
                <c:pt idx="16">
                  <c:v>143629.57328285114</c:v>
                </c:pt>
                <c:pt idx="17">
                  <c:v>146623.94161944816</c:v>
                </c:pt>
                <c:pt idx="18">
                  <c:v>149618.30995604512</c:v>
                </c:pt>
                <c:pt idx="19">
                  <c:v>152612.67829264209</c:v>
                </c:pt>
                <c:pt idx="20">
                  <c:v>155607.04662923905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072680"/>
        <c:axId val="530073072"/>
      </c:barChart>
      <c:catAx>
        <c:axId val="5300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3072"/>
        <c:crosses val="autoZero"/>
        <c:auto val="1"/>
        <c:lblAlgn val="ctr"/>
        <c:lblOffset val="100"/>
        <c:noMultiLvlLbl val="0"/>
      </c:catAx>
      <c:valAx>
        <c:axId val="5300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Padat - Cair Domestik'!$B$17:$V$17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Padat - Cair Domestik'!$B$32:$V$32</c:f>
              <c:numCache>
                <c:formatCode>_-* #,##0_-;\-* #,##0_-;_-* "-"??_-;_-@_-</c:formatCode>
                <c:ptCount val="21"/>
                <c:pt idx="0">
                  <c:v>449885.39020133391</c:v>
                </c:pt>
                <c:pt idx="1">
                  <c:v>875832.5114446989</c:v>
                </c:pt>
                <c:pt idx="2">
                  <c:v>1318882.1391976711</c:v>
                </c:pt>
                <c:pt idx="3">
                  <c:v>1778374.5832617807</c:v>
                </c:pt>
                <c:pt idx="4">
                  <c:v>2254592.4046264263</c:v>
                </c:pt>
                <c:pt idx="5">
                  <c:v>2746074.2945559816</c:v>
                </c:pt>
                <c:pt idx="6">
                  <c:v>3252266.1995589677</c:v>
                </c:pt>
                <c:pt idx="7">
                  <c:v>3768587.0199857662</c:v>
                </c:pt>
                <c:pt idx="8">
                  <c:v>4293849.6049360698</c:v>
                </c:pt>
                <c:pt idx="9">
                  <c:v>4829965.6818680586</c:v>
                </c:pt>
                <c:pt idx="10">
                  <c:v>5374524.3855411168</c:v>
                </c:pt>
                <c:pt idx="11">
                  <c:v>5929490.6716167443</c:v>
                </c:pt>
                <c:pt idx="12">
                  <c:v>6498006.0085490504</c:v>
                </c:pt>
                <c:pt idx="13">
                  <c:v>7080590.4072584417</c:v>
                </c:pt>
                <c:pt idx="14">
                  <c:v>7677646.4416944403</c:v>
                </c:pt>
                <c:pt idx="15">
                  <c:v>8289339.6881627208</c:v>
                </c:pt>
                <c:pt idx="16">
                  <c:v>8916092.9905304294</c:v>
                </c:pt>
                <c:pt idx="17">
                  <c:v>9558132.3598101251</c:v>
                </c:pt>
                <c:pt idx="18">
                  <c:v>10215653.557039829</c:v>
                </c:pt>
                <c:pt idx="19">
                  <c:v>10888828.052075062</c:v>
                </c:pt>
                <c:pt idx="20">
                  <c:v>11577792.011351701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73856"/>
        <c:axId val="530074248"/>
      </c:lineChart>
      <c:catAx>
        <c:axId val="5300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4248"/>
        <c:crosses val="autoZero"/>
        <c:auto val="1"/>
        <c:lblAlgn val="ctr"/>
        <c:lblOffset val="100"/>
        <c:noMultiLvlLbl val="0"/>
      </c:catAx>
      <c:valAx>
        <c:axId val="5300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Kelapa Sawit</a:t>
            </a:r>
          </a:p>
          <a:p>
            <a:pPr>
              <a:defRPr/>
            </a:pPr>
            <a:r>
              <a:rPr lang="id-ID"/>
              <a:t>Periode</a:t>
            </a:r>
            <a:r>
              <a:rPr lang="id-ID" baseline="0"/>
              <a:t>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Cair Industri Sawit'!$B$3:$V$3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Cair Industri Sawit'!$B$14:$V$14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514304.53200000001</c:v>
                </c:pt>
                <c:pt idx="2">
                  <c:v>657848.01599999995</c:v>
                </c:pt>
                <c:pt idx="3">
                  <c:v>869593.66199999989</c:v>
                </c:pt>
                <c:pt idx="4">
                  <c:v>1213128.6300000001</c:v>
                </c:pt>
                <c:pt idx="5">
                  <c:v>1362415.0679999997</c:v>
                </c:pt>
                <c:pt idx="6">
                  <c:v>1438665.2279999999</c:v>
                </c:pt>
                <c:pt idx="7">
                  <c:v>2022915.9425554797</c:v>
                </c:pt>
                <c:pt idx="8">
                  <c:v>2294984.377010949</c:v>
                </c:pt>
                <c:pt idx="9">
                  <c:v>2576383.7545534181</c:v>
                </c:pt>
                <c:pt idx="10">
                  <c:v>2867116.8192760055</c:v>
                </c:pt>
                <c:pt idx="11">
                  <c:v>3096625.8285307665</c:v>
                </c:pt>
                <c:pt idx="12">
                  <c:v>3332783.4595292923</c:v>
                </c:pt>
                <c:pt idx="13">
                  <c:v>3575594.9510591668</c:v>
                </c:pt>
                <c:pt idx="14">
                  <c:v>3825066.7991698571</c:v>
                </c:pt>
                <c:pt idx="15">
                  <c:v>4081207.0572085832</c:v>
                </c:pt>
                <c:pt idx="16">
                  <c:v>4344025.7071092278</c:v>
                </c:pt>
                <c:pt idx="17">
                  <c:v>4613535.1187836314</c:v>
                </c:pt>
                <c:pt idx="18">
                  <c:v>4889750.6184341954</c:v>
                </c:pt>
                <c:pt idx="19">
                  <c:v>5172691.1915081451</c:v>
                </c:pt>
                <c:pt idx="20">
                  <c:v>5258902.5138096772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75032"/>
        <c:axId val="530075424"/>
      </c:lineChart>
      <c:catAx>
        <c:axId val="5300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5424"/>
        <c:crosses val="autoZero"/>
        <c:auto val="1"/>
        <c:lblAlgn val="ctr"/>
        <c:lblOffset val="100"/>
        <c:noMultiLvlLbl val="0"/>
      </c:catAx>
      <c:valAx>
        <c:axId val="5300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Rekap!$B$2:$V$2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Rekap!$B$6:$V$6</c:f>
              <c:numCache>
                <c:formatCode>_(* #,##0.00_);_(* \(#,##0.00\);_(* "-"??_);_(@_)</c:formatCode>
                <c:ptCount val="21"/>
                <c:pt idx="0">
                  <c:v>822980.08420133393</c:v>
                </c:pt>
                <c:pt idx="1">
                  <c:v>940251.653243365</c:v>
                </c:pt>
                <c:pt idx="2">
                  <c:v>1100897.6437529721</c:v>
                </c:pt>
                <c:pt idx="3">
                  <c:v>1329086.1060641096</c:v>
                </c:pt>
                <c:pt idx="4">
                  <c:v>1689346.451364646</c:v>
                </c:pt>
                <c:pt idx="5">
                  <c:v>1853896.9579295551</c:v>
                </c:pt>
                <c:pt idx="6">
                  <c:v>1944857.1330029857</c:v>
                </c:pt>
                <c:pt idx="7">
                  <c:v>2539236.7629822781</c:v>
                </c:pt>
                <c:pt idx="8">
                  <c:v>2820246.9619612526</c:v>
                </c:pt>
                <c:pt idx="9">
                  <c:v>3112499.831485407</c:v>
                </c:pt>
                <c:pt idx="10">
                  <c:v>3411675.5229490637</c:v>
                </c:pt>
                <c:pt idx="11">
                  <c:v>3651592.1146063944</c:v>
                </c:pt>
                <c:pt idx="12">
                  <c:v>3901298.7964615989</c:v>
                </c:pt>
                <c:pt idx="13">
                  <c:v>4158179.3497685585</c:v>
                </c:pt>
                <c:pt idx="14">
                  <c:v>4422122.8336058557</c:v>
                </c:pt>
                <c:pt idx="15">
                  <c:v>4692900.3036768641</c:v>
                </c:pt>
                <c:pt idx="16">
                  <c:v>4970779.0094769364</c:v>
                </c:pt>
                <c:pt idx="17">
                  <c:v>5255574.488063328</c:v>
                </c:pt>
                <c:pt idx="18">
                  <c:v>5547271.8156638993</c:v>
                </c:pt>
                <c:pt idx="19">
                  <c:v>5845865.686543378</c:v>
                </c:pt>
                <c:pt idx="20">
                  <c:v>5947866.4730863161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76208"/>
        <c:axId val="530076600"/>
      </c:lineChart>
      <c:catAx>
        <c:axId val="5300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6600"/>
        <c:crosses val="autoZero"/>
        <c:auto val="1"/>
        <c:lblAlgn val="ctr"/>
        <c:lblOffset val="100"/>
        <c:noMultiLvlLbl val="0"/>
      </c:catAx>
      <c:valAx>
        <c:axId val="5300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Rekap!$C$14</c:f>
              <c:strCache>
                <c:ptCount val="1"/>
                <c:pt idx="0">
                  <c:v>Limbah Padat Domestik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Rekap!$A$16:$A$35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Rekap!$C$16:$C$35</c:f>
              <c:numCache>
                <c:formatCode>_-* #,##0_-;\-* #,##0_-;_-* "-"??_-;_-@_-</c:formatCode>
                <c:ptCount val="20"/>
                <c:pt idx="0">
                  <c:v>323316.25106501346</c:v>
                </c:pt>
                <c:pt idx="1">
                  <c:v>339445.98286304506</c:v>
                </c:pt>
                <c:pt idx="2">
                  <c:v>353900.46668297925</c:v>
                </c:pt>
                <c:pt idx="3">
                  <c:v>367415.56175849482</c:v>
                </c:pt>
                <c:pt idx="4">
                  <c:v>380228.04783236579</c:v>
                </c:pt>
                <c:pt idx="5">
                  <c:v>392507.85385455075</c:v>
                </c:pt>
                <c:pt idx="6">
                  <c:v>399483.93238552584</c:v>
                </c:pt>
                <c:pt idx="7">
                  <c:v>405431.32857243391</c:v>
                </c:pt>
                <c:pt idx="8">
                  <c:v>413290.45221752219</c:v>
                </c:pt>
                <c:pt idx="9">
                  <c:v>418738.71062199445</c:v>
                </c:pt>
                <c:pt idx="10">
                  <c:v>426151.92468796711</c:v>
                </c:pt>
                <c:pt idx="11">
                  <c:v>436706.60720804887</c:v>
                </c:pt>
                <c:pt idx="12">
                  <c:v>447781.30064853688</c:v>
                </c:pt>
                <c:pt idx="13">
                  <c:v>459258.56803854695</c:v>
                </c:pt>
                <c:pt idx="14">
                  <c:v>471058.04152202618</c:v>
                </c:pt>
                <c:pt idx="15">
                  <c:v>483123.72908485716</c:v>
                </c:pt>
                <c:pt idx="16">
                  <c:v>495415.42766024836</c:v>
                </c:pt>
                <c:pt idx="17">
                  <c:v>507902.88727365888</c:v>
                </c:pt>
                <c:pt idx="18">
                  <c:v>520561.81674259098</c:v>
                </c:pt>
                <c:pt idx="19">
                  <c:v>533356.9126473997</c:v>
                </c:pt>
              </c:numCache>
            </c:numRef>
          </c:val>
        </c:ser>
        <c:ser>
          <c:idx val="1"/>
          <c:order val="1"/>
          <c:tx>
            <c:strRef>
              <c:f>Rekap!$D$14</c:f>
              <c:strCache>
                <c:ptCount val="1"/>
                <c:pt idx="0">
                  <c:v>Limbah Cair Domestik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Rekap!$A$16:$A$35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Rekap!$D$16:$D$35</c:f>
              <c:numCache>
                <c:formatCode>_-* #,##0_-;\-* #,##0_-;_-* "-"??_-;_-@_-</c:formatCode>
                <c:ptCount val="20"/>
                <c:pt idx="0">
                  <c:v>102630.87017835153</c:v>
                </c:pt>
                <c:pt idx="1">
                  <c:v>103603.64488992709</c:v>
                </c:pt>
                <c:pt idx="2">
                  <c:v>105591.9773811303</c:v>
                </c:pt>
                <c:pt idx="3">
                  <c:v>108802.259606151</c:v>
                </c:pt>
                <c:pt idx="4">
                  <c:v>111253.84209718951</c:v>
                </c:pt>
                <c:pt idx="5">
                  <c:v>113684.05114843522</c:v>
                </c:pt>
                <c:pt idx="6">
                  <c:v>116836.88804127276</c:v>
                </c:pt>
                <c:pt idx="7">
                  <c:v>119831.25637786972</c:v>
                </c:pt>
                <c:pt idx="8">
                  <c:v>122825.62471446668</c:v>
                </c:pt>
                <c:pt idx="9">
                  <c:v>125819.99305106366</c:v>
                </c:pt>
                <c:pt idx="10">
                  <c:v>128814.36138766061</c:v>
                </c:pt>
                <c:pt idx="11">
                  <c:v>131808.7297242576</c:v>
                </c:pt>
                <c:pt idx="12">
                  <c:v>134803.09806085457</c:v>
                </c:pt>
                <c:pt idx="13">
                  <c:v>137797.46639745153</c:v>
                </c:pt>
                <c:pt idx="14">
                  <c:v>140635.20494625423</c:v>
                </c:pt>
                <c:pt idx="15">
                  <c:v>143629.57328285114</c:v>
                </c:pt>
                <c:pt idx="16">
                  <c:v>146623.94161944816</c:v>
                </c:pt>
                <c:pt idx="17">
                  <c:v>149618.30995604512</c:v>
                </c:pt>
                <c:pt idx="18">
                  <c:v>152612.67829264209</c:v>
                </c:pt>
                <c:pt idx="19">
                  <c:v>155607.04662923905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077384"/>
        <c:axId val="530077776"/>
        <c:axId val="0"/>
      </c:bar3DChart>
      <c:catAx>
        <c:axId val="5300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7776"/>
        <c:crosses val="autoZero"/>
        <c:auto val="1"/>
        <c:lblAlgn val="ctr"/>
        <c:lblOffset val="100"/>
        <c:noMultiLvlLbl val="0"/>
      </c:catAx>
      <c:valAx>
        <c:axId val="530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223319</xdr:colOff>
      <xdr:row>34</xdr:row>
      <xdr:rowOff>29255</xdr:rowOff>
    </xdr:from>
    <xdr:to>
      <xdr:col>7</xdr:col>
      <xdr:colOff>123264</xdr:colOff>
      <xdr:row>49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22412</xdr:colOff>
      <xdr:row>15</xdr:row>
      <xdr:rowOff>78441</xdr:rowOff>
    </xdr:from>
    <xdr:to>
      <xdr:col>33</xdr:col>
      <xdr:colOff>291353</xdr:colOff>
      <xdr:row>27</xdr:row>
      <xdr:rowOff>163046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</xdr:colOff>
      <xdr:row>1</xdr:row>
      <xdr:rowOff>0</xdr:rowOff>
    </xdr:from>
    <xdr:to>
      <xdr:col>33</xdr:col>
      <xdr:colOff>235323</xdr:colOff>
      <xdr:row>12</xdr:row>
      <xdr:rowOff>168089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217715</xdr:colOff>
      <xdr:row>33</xdr:row>
      <xdr:rowOff>124384</xdr:rowOff>
    </xdr:from>
    <xdr:to>
      <xdr:col>18</xdr:col>
      <xdr:colOff>571500</xdr:colOff>
      <xdr:row>50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212912</xdr:colOff>
      <xdr:row>34</xdr:row>
      <xdr:rowOff>20729</xdr:rowOff>
    </xdr:from>
    <xdr:to>
      <xdr:col>12</xdr:col>
      <xdr:colOff>750794</xdr:colOff>
      <xdr:row>49</xdr:row>
      <xdr:rowOff>134471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224118</xdr:colOff>
      <xdr:row>16</xdr:row>
      <xdr:rowOff>12323</xdr:rowOff>
    </xdr:from>
    <xdr:to>
      <xdr:col>9</xdr:col>
      <xdr:colOff>437030</xdr:colOff>
      <xdr:row>29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156883</xdr:colOff>
      <xdr:row>12</xdr:row>
      <xdr:rowOff>163287</xdr:rowOff>
    </xdr:from>
    <xdr:to>
      <xdr:col>12</xdr:col>
      <xdr:colOff>176892</xdr:colOff>
      <xdr:row>25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201712</xdr:colOff>
      <xdr:row>26</xdr:row>
      <xdr:rowOff>68355</xdr:rowOff>
    </xdr:from>
    <xdr:to>
      <xdr:col>12</xdr:col>
      <xdr:colOff>717175</xdr:colOff>
      <xdr:row>40</xdr:row>
      <xdr:rowOff>144555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1_Rekap%20BAU%202011-2030/Rekap%20all%20Kab-Kota%202011-203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PPU/PPU_Hitungan%20Mitigasi_2011-20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Samarinda/SMD_Hitungan%20Mitigasi_2011-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alikpapan/BPP_Hitungan%20Mitigasi_2011-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erau/BERAU_Hitungan%20Mitigasi_2011-20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ontang/BONTANG_Hitungan%20Mitigasi_2011-20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bar/KUBAR_Hitungan%20Mitigasi_2011-20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kar/KUKAR_Hitungan%20Mitigasi_2011-20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tim/KUTIM_Hitungan%20Mitiga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Mahulu/MAHULU_Hitungan%20Mitigasi_2011-20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Paser/PASER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ah Padat - Cair Domestik"/>
      <sheetName val="Limbah Cair Industri Sawit"/>
      <sheetName val="Rekap"/>
    </sheetNames>
    <sheetDataSet>
      <sheetData sheetId="0">
        <row r="3">
          <cell r="B3">
            <v>22287.306960295729</v>
          </cell>
        </row>
        <row r="4">
          <cell r="B4">
            <v>25820.761956140726</v>
          </cell>
        </row>
        <row r="5">
          <cell r="B5">
            <v>20589.52232188746</v>
          </cell>
        </row>
        <row r="6">
          <cell r="B6">
            <v>24939.407147669794</v>
          </cell>
        </row>
        <row r="7">
          <cell r="B7">
            <v>82341.981948181652</v>
          </cell>
        </row>
        <row r="8">
          <cell r="B8">
            <v>29720.425275858332</v>
          </cell>
        </row>
        <row r="9">
          <cell r="B9">
            <v>0</v>
          </cell>
        </row>
        <row r="10">
          <cell r="B10">
            <v>29529.392670372017</v>
          </cell>
        </row>
        <row r="11">
          <cell r="B11">
            <v>19069.548350213074</v>
          </cell>
        </row>
        <row r="12">
          <cell r="B12">
            <v>94838.095189279993</v>
          </cell>
        </row>
        <row r="18">
          <cell r="B18">
            <v>18549.030552078406</v>
          </cell>
        </row>
        <row r="19">
          <cell r="B19">
            <v>5957.4371384784008</v>
          </cell>
        </row>
        <row r="20">
          <cell r="B20">
            <v>4779.9152349968008</v>
          </cell>
        </row>
        <row r="21">
          <cell r="B21">
            <v>5492.0970891536008</v>
          </cell>
        </row>
        <row r="22">
          <cell r="B22">
            <v>20847.819710528001</v>
          </cell>
        </row>
        <row r="23">
          <cell r="B23">
            <v>8504.2989840752016</v>
          </cell>
        </row>
        <row r="24">
          <cell r="B24">
            <v>0</v>
          </cell>
        </row>
        <row r="25">
          <cell r="B25">
            <v>7661.9430083136003</v>
          </cell>
        </row>
        <row r="26">
          <cell r="B26">
            <v>4754.5989798112005</v>
          </cell>
        </row>
        <row r="27">
          <cell r="B27">
            <v>24201.807684000003</v>
          </cell>
        </row>
      </sheetData>
      <sheetData sheetId="1">
        <row r="4">
          <cell r="B4">
            <v>0</v>
          </cell>
        </row>
        <row r="5">
          <cell r="B5">
            <v>32558.903999999999</v>
          </cell>
        </row>
        <row r="6">
          <cell r="B6">
            <v>0</v>
          </cell>
        </row>
        <row r="7">
          <cell r="B7">
            <v>18243.918000000001</v>
          </cell>
        </row>
        <row r="8">
          <cell r="B8">
            <v>36273.635999999999</v>
          </cell>
        </row>
        <row r="9">
          <cell r="B9">
            <v>138177.774</v>
          </cell>
        </row>
        <row r="10">
          <cell r="B10">
            <v>0</v>
          </cell>
        </row>
        <row r="11">
          <cell r="B11">
            <v>104661.648</v>
          </cell>
        </row>
        <row r="12">
          <cell r="B12">
            <v>43074.737999999998</v>
          </cell>
        </row>
        <row r="13">
          <cell r="B13">
            <v>104.07599999999999</v>
          </cell>
        </row>
      </sheetData>
      <sheetData sheetId="2">
        <row r="3">
          <cell r="B3">
            <v>349136.44181989873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15074.596676499363</v>
          </cell>
        </row>
        <row r="62">
          <cell r="J62">
            <v>15496.785311795848</v>
          </cell>
        </row>
        <row r="63">
          <cell r="J63">
            <v>15902.860556546928</v>
          </cell>
        </row>
        <row r="64">
          <cell r="J64">
            <v>16296.649995756181</v>
          </cell>
        </row>
        <row r="65">
          <cell r="J65">
            <v>16672.205117807949</v>
          </cell>
        </row>
        <row r="66">
          <cell r="J66">
            <v>17036.978977460618</v>
          </cell>
        </row>
        <row r="67">
          <cell r="J67">
            <v>17396.562074419184</v>
          </cell>
        </row>
        <row r="68">
          <cell r="J68">
            <v>17600.335179661379</v>
          </cell>
        </row>
        <row r="69">
          <cell r="J69">
            <v>17881.304868124804</v>
          </cell>
        </row>
        <row r="70">
          <cell r="J70">
            <v>18216.293699807389</v>
          </cell>
        </row>
        <row r="71">
          <cell r="J71">
            <v>18589.751662984745</v>
          </cell>
        </row>
        <row r="72">
          <cell r="J72">
            <v>18991.232824114177</v>
          </cell>
        </row>
        <row r="73">
          <cell r="J73">
            <v>19413.700903772133</v>
          </cell>
        </row>
        <row r="74">
          <cell r="J74">
            <v>19852.390586739675</v>
          </cell>
        </row>
        <row r="75">
          <cell r="J75">
            <v>20304.041391471947</v>
          </cell>
        </row>
        <row r="76">
          <cell r="J76">
            <v>20766.381269316</v>
          </cell>
        </row>
        <row r="77">
          <cell r="J77">
            <v>21237.777558250411</v>
          </cell>
        </row>
        <row r="78">
          <cell r="J78">
            <v>21717.000036330595</v>
          </cell>
        </row>
        <row r="79">
          <cell r="J79">
            <v>22203.059001649508</v>
          </cell>
        </row>
        <row r="80">
          <cell r="J80">
            <v>22695.038192544962</v>
          </cell>
        </row>
        <row r="90">
          <cell r="G90">
            <v>4809.3291932288002</v>
          </cell>
        </row>
        <row r="91">
          <cell r="G91">
            <v>4818.3647396235438</v>
          </cell>
        </row>
        <row r="92">
          <cell r="G92">
            <v>4866.4919494965716</v>
          </cell>
        </row>
        <row r="93">
          <cell r="G93">
            <v>4963.8263936414469</v>
          </cell>
        </row>
        <row r="94">
          <cell r="G94">
            <v>5032.8740250940955</v>
          </cell>
        </row>
        <row r="95">
          <cell r="G95">
            <v>5090.5007345200765</v>
          </cell>
        </row>
        <row r="96">
          <cell r="G96">
            <v>5290.2493976458973</v>
          </cell>
        </row>
        <row r="97">
          <cell r="G97">
            <v>5402.6769540764035</v>
          </cell>
        </row>
        <row r="98">
          <cell r="G98">
            <v>5515.1045105069115</v>
          </cell>
        </row>
        <row r="99">
          <cell r="G99">
            <v>5627.5320669374178</v>
          </cell>
        </row>
        <row r="100">
          <cell r="G100">
            <v>5739.9596233679231</v>
          </cell>
        </row>
        <row r="101">
          <cell r="G101">
            <v>5852.3871797984311</v>
          </cell>
        </row>
        <row r="102">
          <cell r="G102">
            <v>5964.8147362289374</v>
          </cell>
        </row>
        <row r="103">
          <cell r="G103">
            <v>6077.2422926594445</v>
          </cell>
        </row>
        <row r="104">
          <cell r="G104">
            <v>6189.6698490899516</v>
          </cell>
        </row>
        <row r="105">
          <cell r="G105">
            <v>6302.097405520457</v>
          </cell>
        </row>
        <row r="106">
          <cell r="G106">
            <v>6414.524961950965</v>
          </cell>
        </row>
        <row r="107">
          <cell r="G107">
            <v>6526.9525183814703</v>
          </cell>
        </row>
        <row r="108">
          <cell r="G108">
            <v>6639.3800748119784</v>
          </cell>
        </row>
        <row r="109">
          <cell r="G109">
            <v>6751.8076312424855</v>
          </cell>
        </row>
      </sheetData>
      <sheetData sheetId="3">
        <row r="5">
          <cell r="D5">
            <v>64718.64</v>
          </cell>
        </row>
        <row r="6">
          <cell r="D6">
            <v>59457.131999999998</v>
          </cell>
        </row>
        <row r="7">
          <cell r="D7">
            <v>46275.516000000003</v>
          </cell>
        </row>
        <row r="8">
          <cell r="D8">
            <v>56027.411999999997</v>
          </cell>
        </row>
        <row r="9">
          <cell r="D9">
            <v>58289.616000000002</v>
          </cell>
        </row>
        <row r="10">
          <cell r="D10">
            <v>57110.633999999998</v>
          </cell>
        </row>
        <row r="11">
          <cell r="D11">
            <v>97979.854139999996</v>
          </cell>
        </row>
        <row r="12">
          <cell r="D12">
            <v>104447.12140799998</v>
          </cell>
        </row>
        <row r="13">
          <cell r="D13">
            <v>111094.24460400001</v>
          </cell>
        </row>
        <row r="14">
          <cell r="D14">
            <v>117921.22372799997</v>
          </cell>
        </row>
        <row r="15">
          <cell r="D15">
            <v>117485.03717999996</v>
          </cell>
        </row>
        <row r="16">
          <cell r="D16">
            <v>116944.67231999998</v>
          </cell>
        </row>
        <row r="17">
          <cell r="D17">
            <v>116300.12914799998</v>
          </cell>
        </row>
        <row r="18">
          <cell r="D18">
            <v>115551.40766399998</v>
          </cell>
        </row>
        <row r="19">
          <cell r="D19">
            <v>114698.50786799997</v>
          </cell>
        </row>
        <row r="20">
          <cell r="D20">
            <v>113741.42975999997</v>
          </cell>
        </row>
        <row r="21">
          <cell r="D21">
            <v>112680.17333999998</v>
          </cell>
        </row>
        <row r="22">
          <cell r="D22">
            <v>111514.73860799997</v>
          </cell>
        </row>
        <row r="23">
          <cell r="D23">
            <v>110245.12556399996</v>
          </cell>
        </row>
        <row r="24">
          <cell r="D24">
            <v>112070.09419199996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76485.289362063893</v>
          </cell>
        </row>
        <row r="62">
          <cell r="J62">
            <v>81668.420026249631</v>
          </cell>
        </row>
        <row r="63">
          <cell r="J63">
            <v>85829.193020707404</v>
          </cell>
        </row>
        <row r="64">
          <cell r="J64">
            <v>89515.596199513791</v>
          </cell>
        </row>
        <row r="65">
          <cell r="J65">
            <v>92860.807515564069</v>
          </cell>
        </row>
        <row r="66">
          <cell r="J66">
            <v>95949.184803366108</v>
          </cell>
        </row>
        <row r="67">
          <cell r="J67">
            <v>98879.154740694445</v>
          </cell>
        </row>
        <row r="68">
          <cell r="J68">
            <v>100295.40309750402</v>
          </cell>
        </row>
        <row r="69">
          <cell r="J69">
            <v>102195.39460651121</v>
          </cell>
        </row>
        <row r="70">
          <cell r="J70">
            <v>101698.29877862173</v>
          </cell>
        </row>
        <row r="71">
          <cell r="J71">
            <v>104053.78653756999</v>
          </cell>
        </row>
        <row r="72">
          <cell r="J72">
            <v>106581.87257836298</v>
          </cell>
        </row>
        <row r="73">
          <cell r="J73">
            <v>109238.60622885058</v>
          </cell>
        </row>
        <row r="74">
          <cell r="J74">
            <v>111994.26958154907</v>
          </cell>
        </row>
        <row r="75">
          <cell r="J75">
            <v>114828.58221630978</v>
          </cell>
        </row>
        <row r="76">
          <cell r="J76">
            <v>117727.4691969656</v>
          </cell>
        </row>
        <row r="77">
          <cell r="J77">
            <v>120680.87667429345</v>
          </cell>
        </row>
        <row r="78">
          <cell r="J78">
            <v>123681.28920702833</v>
          </cell>
        </row>
        <row r="79">
          <cell r="J79">
            <v>126722.71673238846</v>
          </cell>
        </row>
        <row r="80">
          <cell r="J80">
            <v>129796.73424480626</v>
          </cell>
        </row>
        <row r="90">
          <cell r="G90">
            <v>24890.283313216911</v>
          </cell>
        </row>
        <row r="91">
          <cell r="G91">
            <v>24857.963025848228</v>
          </cell>
        </row>
        <row r="92">
          <cell r="G92">
            <v>25265.22698709543</v>
          </cell>
        </row>
        <row r="93">
          <cell r="G93">
            <v>25968.109355295695</v>
          </cell>
        </row>
        <row r="94">
          <cell r="G94">
            <v>26476.862484775011</v>
          </cell>
        </row>
        <row r="95">
          <cell r="G95">
            <v>26989.368202920228</v>
          </cell>
        </row>
        <row r="96">
          <cell r="G96">
            <v>27629.03773003093</v>
          </cell>
        </row>
        <row r="97">
          <cell r="G97">
            <v>28319.057207676342</v>
          </cell>
        </row>
        <row r="98">
          <cell r="G98">
            <v>29009.07668532175</v>
          </cell>
        </row>
        <row r="99">
          <cell r="G99">
            <v>29699.096162967166</v>
          </cell>
        </row>
        <row r="100">
          <cell r="G100">
            <v>30389.115640612574</v>
          </cell>
        </row>
        <row r="101">
          <cell r="G101">
            <v>31079.135118257982</v>
          </cell>
        </row>
        <row r="102">
          <cell r="G102">
            <v>31769.154595903387</v>
          </cell>
        </row>
        <row r="103">
          <cell r="G103">
            <v>32459.174073548802</v>
          </cell>
        </row>
        <row r="104">
          <cell r="G104">
            <v>33149.193551194214</v>
          </cell>
        </row>
        <row r="105">
          <cell r="G105">
            <v>33839.213028839615</v>
          </cell>
        </row>
        <row r="106">
          <cell r="G106">
            <v>34529.23250648503</v>
          </cell>
        </row>
        <row r="107">
          <cell r="G107">
            <v>35219.251984130438</v>
          </cell>
        </row>
        <row r="108">
          <cell r="G108">
            <v>35909.271461775847</v>
          </cell>
        </row>
        <row r="109">
          <cell r="G109">
            <v>36599.290939421269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Sheet1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61">
          <cell r="J61">
            <v>61497.40224649122</v>
          </cell>
        </row>
        <row r="62">
          <cell r="J62">
            <v>64448.601608968107</v>
          </cell>
        </row>
        <row r="63">
          <cell r="J63">
            <v>67066.617065871382</v>
          </cell>
        </row>
        <row r="64">
          <cell r="J64">
            <v>69444.372414131009</v>
          </cell>
        </row>
        <row r="65">
          <cell r="J65">
            <v>71638.62195627777</v>
          </cell>
        </row>
        <row r="66">
          <cell r="J66">
            <v>73688.760279529204</v>
          </cell>
        </row>
        <row r="67">
          <cell r="J67">
            <v>71114.141613502507</v>
          </cell>
        </row>
        <row r="68">
          <cell r="J68">
            <v>72075.03117066031</v>
          </cell>
        </row>
        <row r="69">
          <cell r="J69">
            <v>73331.49530772648</v>
          </cell>
        </row>
        <row r="70">
          <cell r="J70">
            <v>74794.121114316731</v>
          </cell>
        </row>
        <row r="71">
          <cell r="J71">
            <v>76402.979266750612</v>
          </cell>
        </row>
        <row r="72">
          <cell r="J72">
            <v>78117.858893364159</v>
          </cell>
        </row>
        <row r="73">
          <cell r="J73">
            <v>79911.710330086673</v>
          </cell>
        </row>
        <row r="74">
          <cell r="J74">
            <v>81766.238360435513</v>
          </cell>
        </row>
        <row r="75">
          <cell r="J75">
            <v>83668.93696349638</v>
          </cell>
        </row>
        <row r="76">
          <cell r="J76">
            <v>85611.090168158931</v>
          </cell>
        </row>
        <row r="77">
          <cell r="J77">
            <v>87586.420193755141</v>
          </cell>
        </row>
        <row r="78">
          <cell r="J78">
            <v>89590.169026340896</v>
          </cell>
        </row>
        <row r="79">
          <cell r="J79">
            <v>91618.469949290404</v>
          </cell>
        </row>
        <row r="80">
          <cell r="J80">
            <v>93662.140920327685</v>
          </cell>
        </row>
        <row r="90">
          <cell r="G90">
            <v>18455.584161857827</v>
          </cell>
        </row>
        <row r="91">
          <cell r="G91">
            <v>18594.355766474058</v>
          </cell>
        </row>
        <row r="92">
          <cell r="G92">
            <v>18866.65107695977</v>
          </cell>
        </row>
        <row r="93">
          <cell r="G93">
            <v>19353.437629508269</v>
          </cell>
        </row>
        <row r="94">
          <cell r="G94">
            <v>19695.347403780877</v>
          </cell>
        </row>
        <row r="95">
          <cell r="G95">
            <v>20034.516156767088</v>
          </cell>
        </row>
        <row r="96">
          <cell r="G96">
            <v>20818.350351060119</v>
          </cell>
        </row>
        <row r="97">
          <cell r="G97">
            <v>21311.048927290518</v>
          </cell>
        </row>
        <row r="98">
          <cell r="G98">
            <v>21803.747503520914</v>
          </cell>
        </row>
        <row r="99">
          <cell r="G99">
            <v>22296.446079751313</v>
          </cell>
        </row>
        <row r="100">
          <cell r="G100">
            <v>22789.144655981716</v>
          </cell>
        </row>
        <row r="101">
          <cell r="G101">
            <v>23281.843232212119</v>
          </cell>
        </row>
        <row r="102">
          <cell r="G102">
            <v>23774.541808442511</v>
          </cell>
        </row>
        <row r="103">
          <cell r="G103">
            <v>24267.24038467291</v>
          </cell>
        </row>
        <row r="104">
          <cell r="G104">
            <v>24759.938960903321</v>
          </cell>
        </row>
        <row r="105">
          <cell r="G105">
            <v>25252.637537133716</v>
          </cell>
        </row>
        <row r="106">
          <cell r="G106">
            <v>25745.336113364119</v>
          </cell>
        </row>
        <row r="107">
          <cell r="G107">
            <v>26238.034689594515</v>
          </cell>
        </row>
        <row r="108">
          <cell r="G108">
            <v>26730.733265824918</v>
          </cell>
        </row>
        <row r="109">
          <cell r="G109">
            <v>27223.431842055314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20072.102185773274</v>
          </cell>
        </row>
        <row r="62">
          <cell r="J62">
            <v>20444.350167027445</v>
          </cell>
        </row>
        <row r="63">
          <cell r="J63">
            <v>20932.927622787003</v>
          </cell>
        </row>
        <row r="64">
          <cell r="J64">
            <v>21505.216848314001</v>
          </cell>
        </row>
        <row r="65">
          <cell r="J65">
            <v>22133.530055041836</v>
          </cell>
        </row>
        <row r="66">
          <cell r="J66">
            <v>22795.417700532762</v>
          </cell>
        </row>
        <row r="67">
          <cell r="J67">
            <v>23494.552099462129</v>
          </cell>
        </row>
        <row r="68">
          <cell r="J68">
            <v>23895.041209132563</v>
          </cell>
        </row>
        <row r="69">
          <cell r="J69">
            <v>24405.293738748427</v>
          </cell>
        </row>
        <row r="70">
          <cell r="J70">
            <v>24993.397886305109</v>
          </cell>
        </row>
        <row r="71">
          <cell r="J71">
            <v>25637.874252229034</v>
          </cell>
        </row>
        <row r="72">
          <cell r="J72">
            <v>26324.236024061025</v>
          </cell>
        </row>
        <row r="73">
          <cell r="J73">
            <v>27042.676648083288</v>
          </cell>
        </row>
        <row r="74">
          <cell r="J74">
            <v>27786.513677403975</v>
          </cell>
        </row>
        <row r="75">
          <cell r="J75">
            <v>28551.139781486785</v>
          </cell>
        </row>
        <row r="76">
          <cell r="J76">
            <v>29333.313893018541</v>
          </cell>
        </row>
        <row r="77">
          <cell r="J77">
            <v>30130.680439423184</v>
          </cell>
        </row>
        <row r="78">
          <cell r="J78">
            <v>30941.441463873209</v>
          </cell>
        </row>
        <row r="79">
          <cell r="J79">
            <v>31764.131154239371</v>
          </cell>
        </row>
        <row r="80">
          <cell r="J80">
            <v>32597.378247102915</v>
          </cell>
        </row>
        <row r="90">
          <cell r="G90">
            <v>6127.4157704027439</v>
          </cell>
        </row>
        <row r="91">
          <cell r="G91">
            <v>6235.6150840896016</v>
          </cell>
        </row>
        <row r="92">
          <cell r="G92">
            <v>6395.1740150276564</v>
          </cell>
        </row>
        <row r="93">
          <cell r="G93">
            <v>6631.4115343579424</v>
          </cell>
        </row>
        <row r="94">
          <cell r="G94">
            <v>6816.430471189944</v>
          </cell>
        </row>
        <row r="95">
          <cell r="G95">
            <v>7010.0966775564193</v>
          </cell>
        </row>
        <row r="96">
          <cell r="G96">
            <v>7253.8909422582256</v>
          </cell>
        </row>
        <row r="97">
          <cell r="G97">
            <v>7453.0685592827122</v>
          </cell>
        </row>
        <row r="98">
          <cell r="G98">
            <v>7652.2461763071997</v>
          </cell>
        </row>
        <row r="99">
          <cell r="G99">
            <v>7851.4237933316872</v>
          </cell>
        </row>
        <row r="100">
          <cell r="G100">
            <v>8050.6014103561756</v>
          </cell>
        </row>
        <row r="101">
          <cell r="G101">
            <v>8249.7790273806622</v>
          </cell>
        </row>
        <row r="102">
          <cell r="G102">
            <v>8448.9566444051488</v>
          </cell>
        </row>
        <row r="103">
          <cell r="G103">
            <v>8648.1342614296373</v>
          </cell>
        </row>
        <row r="104">
          <cell r="G104">
            <v>8808.1544315055544</v>
          </cell>
        </row>
        <row r="105">
          <cell r="G105">
            <v>9007.3320485300428</v>
          </cell>
        </row>
        <row r="106">
          <cell r="G106">
            <v>9206.5096655545294</v>
          </cell>
        </row>
        <row r="107">
          <cell r="G107">
            <v>9405.687282579016</v>
          </cell>
        </row>
        <row r="108">
          <cell r="G108">
            <v>9604.8648996035045</v>
          </cell>
        </row>
        <row r="109">
          <cell r="G109">
            <v>9804.0425166279929</v>
          </cell>
        </row>
      </sheetData>
      <sheetData sheetId="3">
        <row r="5">
          <cell r="D5">
            <v>34769.826000000001</v>
          </cell>
        </row>
        <row r="6">
          <cell r="D6">
            <v>77598.611999999994</v>
          </cell>
        </row>
        <row r="7">
          <cell r="D7">
            <v>96577.361999999994</v>
          </cell>
        </row>
        <row r="8">
          <cell r="D8">
            <v>115859.772</v>
          </cell>
        </row>
        <row r="9">
          <cell r="D9">
            <v>157990.266</v>
          </cell>
        </row>
        <row r="10">
          <cell r="D10">
            <v>153864.01800000001</v>
          </cell>
        </row>
        <row r="11">
          <cell r="D11">
            <v>212415.45009299999</v>
          </cell>
        </row>
        <row r="12">
          <cell r="D12">
            <v>241084.593792</v>
          </cell>
        </row>
        <row r="13">
          <cell r="D13">
            <v>270736.59809699992</v>
          </cell>
        </row>
        <row r="14">
          <cell r="D14">
            <v>301371.46300799999</v>
          </cell>
        </row>
        <row r="15">
          <cell r="D15">
            <v>345018.03756000003</v>
          </cell>
        </row>
        <row r="16">
          <cell r="D16">
            <v>390106.507392</v>
          </cell>
        </row>
        <row r="17">
          <cell r="D17">
            <v>436636.87250400003</v>
          </cell>
        </row>
        <row r="18">
          <cell r="D18">
            <v>484609.13289600005</v>
          </cell>
        </row>
        <row r="19">
          <cell r="D19">
            <v>534023.28856800008</v>
          </cell>
        </row>
        <row r="20">
          <cell r="D20">
            <v>584879.33952000004</v>
          </cell>
        </row>
        <row r="21">
          <cell r="D21">
            <v>637177.28575200005</v>
          </cell>
        </row>
        <row r="22">
          <cell r="D22">
            <v>690917.12726399989</v>
          </cell>
        </row>
        <row r="23">
          <cell r="D23">
            <v>746098.86405600014</v>
          </cell>
        </row>
        <row r="24">
          <cell r="D24">
            <v>758449.58716800017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16101.270944879388</v>
          </cell>
        </row>
        <row r="62">
          <cell r="J62">
            <v>16393.7105300519</v>
          </cell>
        </row>
        <row r="63">
          <cell r="J63">
            <v>16755.451697914235</v>
          </cell>
        </row>
        <row r="64">
          <cell r="J64">
            <v>17165.419225759633</v>
          </cell>
        </row>
        <row r="65">
          <cell r="J65">
            <v>17605.153806205264</v>
          </cell>
        </row>
        <row r="66">
          <cell r="J66">
            <v>18062.791006763255</v>
          </cell>
        </row>
        <row r="67">
          <cell r="J67">
            <v>18095.864165928782</v>
          </cell>
        </row>
        <row r="68">
          <cell r="J68">
            <v>18341.962742914904</v>
          </cell>
        </row>
        <row r="69">
          <cell r="J69">
            <v>18671.564245710964</v>
          </cell>
        </row>
        <row r="70">
          <cell r="J70">
            <v>19060.030804996368</v>
          </cell>
        </row>
        <row r="71">
          <cell r="J71">
            <v>19490.778607541644</v>
          </cell>
        </row>
        <row r="72">
          <cell r="J72">
            <v>19952.621901120372</v>
          </cell>
        </row>
        <row r="73">
          <cell r="J73">
            <v>20437.987977769615</v>
          </cell>
        </row>
        <row r="74">
          <cell r="J74">
            <v>20941.716281688376</v>
          </cell>
        </row>
        <row r="75">
          <cell r="J75">
            <v>21460.24927329001</v>
          </cell>
        </row>
        <row r="76">
          <cell r="J76">
            <v>21991.086026262728</v>
          </cell>
        </row>
        <row r="77">
          <cell r="J77">
            <v>22532.412004314589</v>
          </cell>
        </row>
        <row r="78">
          <cell r="J78">
            <v>23082.846939264407</v>
          </cell>
        </row>
        <row r="79">
          <cell r="J79">
            <v>23641.271824765299</v>
          </cell>
        </row>
        <row r="80">
          <cell r="J80">
            <v>24206.105185621058</v>
          </cell>
        </row>
        <row r="90">
          <cell r="G90">
            <v>4770.8817068370281</v>
          </cell>
        </row>
        <row r="91">
          <cell r="G91">
            <v>4833.1745532915438</v>
          </cell>
        </row>
        <row r="92">
          <cell r="G92">
            <v>4933.7198766308566</v>
          </cell>
        </row>
        <row r="93">
          <cell r="G93">
            <v>5090.924940195353</v>
          </cell>
        </row>
        <row r="94">
          <cell r="G94">
            <v>5212.0519760896004</v>
          </cell>
        </row>
        <row r="95">
          <cell r="G95">
            <v>5327.6317069994675</v>
          </cell>
        </row>
        <row r="96">
          <cell r="G96">
            <v>5524.9591346556354</v>
          </cell>
        </row>
        <row r="97">
          <cell r="G97">
            <v>5664.7805883472447</v>
          </cell>
        </row>
        <row r="98">
          <cell r="G98">
            <v>5804.6020420388568</v>
          </cell>
        </row>
        <row r="99">
          <cell r="G99">
            <v>5944.4234957304698</v>
          </cell>
        </row>
        <row r="100">
          <cell r="G100">
            <v>6084.2449494220791</v>
          </cell>
        </row>
        <row r="101">
          <cell r="G101">
            <v>6224.0664031136921</v>
          </cell>
        </row>
        <row r="102">
          <cell r="G102">
            <v>6363.8878568053024</v>
          </cell>
        </row>
        <row r="103">
          <cell r="G103">
            <v>6503.7093104969144</v>
          </cell>
        </row>
        <row r="104">
          <cell r="G104">
            <v>6643.5307641885238</v>
          </cell>
        </row>
        <row r="105">
          <cell r="G105">
            <v>6783.3522178801377</v>
          </cell>
        </row>
        <row r="106">
          <cell r="G106">
            <v>6923.1736715717479</v>
          </cell>
        </row>
        <row r="107">
          <cell r="G107">
            <v>7062.99512526336</v>
          </cell>
        </row>
        <row r="108">
          <cell r="G108">
            <v>7202.8165789549721</v>
          </cell>
        </row>
        <row r="109">
          <cell r="G109">
            <v>7342.6380326465833</v>
          </cell>
        </row>
      </sheetData>
      <sheetData sheetId="3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187.01285147999999</v>
          </cell>
        </row>
        <row r="12">
          <cell r="D12">
            <v>233.25048294911997</v>
          </cell>
        </row>
        <row r="13">
          <cell r="D13">
            <v>290.80088141818896</v>
          </cell>
        </row>
        <row r="14">
          <cell r="D14">
            <v>362.40814000585999</v>
          </cell>
        </row>
        <row r="15">
          <cell r="D15">
            <v>451.4771907666431</v>
          </cell>
        </row>
        <row r="16">
          <cell r="D16">
            <v>562.23197729316507</v>
          </cell>
        </row>
        <row r="17">
          <cell r="D17">
            <v>699.91128716771948</v>
          </cell>
        </row>
        <row r="18">
          <cell r="D18">
            <v>871.01116985765987</v>
          </cell>
        </row>
        <row r="19">
          <cell r="D19">
            <v>1083.5849725851597</v>
          </cell>
        </row>
        <row r="20">
          <cell r="D20">
            <v>1347.6146292284045</v>
          </cell>
        </row>
        <row r="21">
          <cell r="D21">
            <v>1675.470051632363</v>
          </cell>
        </row>
        <row r="22">
          <cell r="D22">
            <v>2082.4774421967868</v>
          </cell>
        </row>
        <row r="23">
          <cell r="D23">
            <v>2587.6222481471655</v>
          </cell>
        </row>
        <row r="24">
          <cell r="D24">
            <v>3214.4185296782853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19072.561662750766</v>
          </cell>
        </row>
        <row r="62">
          <cell r="J62">
            <v>18371.016198895071</v>
          </cell>
        </row>
        <row r="63">
          <cell r="J63">
            <v>17953.002999346259</v>
          </cell>
        </row>
        <row r="64">
          <cell r="J64">
            <v>17720.306048091163</v>
          </cell>
        </row>
        <row r="65">
          <cell r="J65">
            <v>17610.628732279656</v>
          </cell>
        </row>
        <row r="66">
          <cell r="J66">
            <v>17583.785879473086</v>
          </cell>
        </row>
        <row r="67">
          <cell r="J67">
            <v>17613.61787708832</v>
          </cell>
        </row>
        <row r="68">
          <cell r="J68">
            <v>17547.406807705767</v>
          </cell>
        </row>
        <row r="69">
          <cell r="J69">
            <v>17530.933251835813</v>
          </cell>
        </row>
        <row r="70">
          <cell r="J70">
            <v>17548.987826718567</v>
          </cell>
        </row>
        <row r="71">
          <cell r="J71">
            <v>17591.321636312645</v>
          </cell>
        </row>
        <row r="72">
          <cell r="J72">
            <v>17651.004310396729</v>
          </cell>
        </row>
        <row r="73">
          <cell r="J73">
            <v>17723.322013803685</v>
          </cell>
        </row>
        <row r="74">
          <cell r="J74">
            <v>17805.037484804405</v>
          </cell>
        </row>
        <row r="75">
          <cell r="J75">
            <v>17893.892798340526</v>
          </cell>
        </row>
        <row r="76">
          <cell r="J76">
            <v>17988.274858529927</v>
          </cell>
        </row>
        <row r="77">
          <cell r="J77">
            <v>18086.989977064404</v>
          </cell>
        </row>
        <row r="78">
          <cell r="J78">
            <v>18189.111560773559</v>
          </cell>
        </row>
        <row r="79">
          <cell r="J79">
            <v>18293.87677574627</v>
          </cell>
        </row>
        <row r="80">
          <cell r="J80">
            <v>18400.574583712441</v>
          </cell>
        </row>
        <row r="90">
          <cell r="G90">
            <v>4678.7988238335993</v>
          </cell>
        </row>
        <row r="91">
          <cell r="G91">
            <v>4657.8003202296004</v>
          </cell>
        </row>
        <row r="92">
          <cell r="G92">
            <v>4666.0393301328004</v>
          </cell>
        </row>
        <row r="93">
          <cell r="G93">
            <v>4728.0006693936766</v>
          </cell>
        </row>
        <row r="94">
          <cell r="G94">
            <v>4758.8697900714669</v>
          </cell>
        </row>
        <row r="95">
          <cell r="G95">
            <v>4774.1738255872006</v>
          </cell>
        </row>
        <row r="96">
          <cell r="G96">
            <v>4936.9219644671994</v>
          </cell>
        </row>
        <row r="97">
          <cell r="G97">
            <v>4946.0831754928759</v>
          </cell>
        </row>
        <row r="98">
          <cell r="G98">
            <v>4955.2443865185523</v>
          </cell>
        </row>
        <row r="99">
          <cell r="G99">
            <v>4964.4055975442288</v>
          </cell>
        </row>
        <row r="100">
          <cell r="G100">
            <v>4973.5668085699044</v>
          </cell>
        </row>
        <row r="101">
          <cell r="G101">
            <v>4982.7280195955818</v>
          </cell>
        </row>
        <row r="102">
          <cell r="G102">
            <v>4991.8892306212574</v>
          </cell>
        </row>
        <row r="103">
          <cell r="G103">
            <v>5001.0504416469339</v>
          </cell>
        </row>
        <row r="104">
          <cell r="G104">
            <v>5010.2116526726104</v>
          </cell>
        </row>
        <row r="105">
          <cell r="G105">
            <v>5019.372863698286</v>
          </cell>
        </row>
        <row r="106">
          <cell r="G106">
            <v>5028.5340747239625</v>
          </cell>
        </row>
        <row r="107">
          <cell r="G107">
            <v>5037.6952857496381</v>
          </cell>
        </row>
        <row r="108">
          <cell r="G108">
            <v>5046.8564967753146</v>
          </cell>
        </row>
        <row r="109">
          <cell r="G109">
            <v>5056.0177078009901</v>
          </cell>
        </row>
      </sheetData>
      <sheetData sheetId="3">
        <row r="5">
          <cell r="D5">
            <v>20109.725999999999</v>
          </cell>
        </row>
        <row r="6">
          <cell r="D6">
            <v>19065.941999999999</v>
          </cell>
        </row>
        <row r="7">
          <cell r="D7">
            <v>25666.83</v>
          </cell>
        </row>
        <row r="8">
          <cell r="D8">
            <v>58489.074000000001</v>
          </cell>
        </row>
        <row r="9">
          <cell r="D9">
            <v>65941.47</v>
          </cell>
        </row>
        <row r="10">
          <cell r="D10">
            <v>73790.892000000007</v>
          </cell>
        </row>
        <row r="11">
          <cell r="D11">
            <v>152802.8964</v>
          </cell>
        </row>
        <row r="12">
          <cell r="D12">
            <v>206082.64857599998</v>
          </cell>
        </row>
        <row r="13">
          <cell r="D13">
            <v>261391.300128</v>
          </cell>
        </row>
        <row r="14">
          <cell r="D14">
            <v>318728.85105599998</v>
          </cell>
        </row>
        <row r="15">
          <cell r="D15">
            <v>374521.91462</v>
          </cell>
        </row>
        <row r="16">
          <cell r="D16">
            <v>432207.51302399993</v>
          </cell>
        </row>
        <row r="17">
          <cell r="D17">
            <v>491785.64626800001</v>
          </cell>
        </row>
        <row r="18">
          <cell r="D18">
            <v>553256.31435200013</v>
          </cell>
        </row>
        <row r="19">
          <cell r="D19">
            <v>616619.517276</v>
          </cell>
        </row>
        <row r="20">
          <cell r="D20">
            <v>681875.25503999996</v>
          </cell>
        </row>
        <row r="21">
          <cell r="D21">
            <v>749023.5276439999</v>
          </cell>
        </row>
        <row r="22">
          <cell r="D22">
            <v>818064.33508799993</v>
          </cell>
        </row>
        <row r="23">
          <cell r="D23">
            <v>888997.67737199995</v>
          </cell>
        </row>
        <row r="24">
          <cell r="D24">
            <v>903713.9096159999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66135.307572722799</v>
          </cell>
        </row>
        <row r="62">
          <cell r="J62">
            <v>70416.402215218681</v>
          </cell>
        </row>
        <row r="63">
          <cell r="J63">
            <v>74199.94302338596</v>
          </cell>
        </row>
        <row r="64">
          <cell r="J64">
            <v>77645.492278780934</v>
          </cell>
        </row>
        <row r="65">
          <cell r="J65">
            <v>80841.958991773849</v>
          </cell>
        </row>
        <row r="66">
          <cell r="J66">
            <v>83861.260851583473</v>
          </cell>
        </row>
        <row r="67">
          <cell r="J67">
            <v>86763.167489071275</v>
          </cell>
        </row>
        <row r="68">
          <cell r="J68">
            <v>88269.406013466476</v>
          </cell>
        </row>
        <row r="69">
          <cell r="J69">
            <v>90198.281535698668</v>
          </cell>
        </row>
        <row r="70">
          <cell r="J70">
            <v>92424.240484352442</v>
          </cell>
        </row>
        <row r="71">
          <cell r="J71">
            <v>92297.823624205572</v>
          </cell>
        </row>
        <row r="72">
          <cell r="J72">
            <v>94772.418555430952</v>
          </cell>
        </row>
        <row r="73">
          <cell r="J73">
            <v>97361.836495432974</v>
          </cell>
        </row>
        <row r="74">
          <cell r="J74">
            <v>100040.34255068676</v>
          </cell>
        </row>
        <row r="75">
          <cell r="J75">
            <v>102790.36845830214</v>
          </cell>
        </row>
        <row r="76">
          <cell r="J76">
            <v>105599.70984774909</v>
          </cell>
        </row>
        <row r="77">
          <cell r="J77">
            <v>108459.63026582035</v>
          </cell>
        </row>
        <row r="78">
          <cell r="J78">
            <v>111363.57256266127</v>
          </cell>
        </row>
        <row r="79">
          <cell r="J79">
            <v>114306.27673761721</v>
          </cell>
        </row>
        <row r="80">
          <cell r="J80">
            <v>117280.19910775953</v>
          </cell>
        </row>
        <row r="90">
          <cell r="G90">
            <v>21355.816102349712</v>
          </cell>
        </row>
        <row r="91">
          <cell r="G91">
            <v>21661.028765062973</v>
          </cell>
        </row>
        <row r="92">
          <cell r="G92">
            <v>22132.76197164903</v>
          </cell>
        </row>
        <row r="93">
          <cell r="G93">
            <v>22856.169152675353</v>
          </cell>
        </row>
        <row r="94">
          <cell r="G94">
            <v>23422.320573140118</v>
          </cell>
        </row>
        <row r="95">
          <cell r="G95">
            <v>23984.458355292649</v>
          </cell>
        </row>
        <row r="96">
          <cell r="G96">
            <v>24583.208350342098</v>
          </cell>
        </row>
        <row r="97">
          <cell r="G97">
            <v>25259.131147086024</v>
          </cell>
        </row>
        <row r="98">
          <cell r="G98">
            <v>25935.053943829942</v>
          </cell>
        </row>
        <row r="99">
          <cell r="G99">
            <v>26610.976740573868</v>
          </cell>
        </row>
        <row r="100">
          <cell r="G100">
            <v>27286.89953731779</v>
          </cell>
        </row>
        <row r="101">
          <cell r="G101">
            <v>27962.822334061719</v>
          </cell>
        </row>
        <row r="102">
          <cell r="G102">
            <v>28638.745130805644</v>
          </cell>
        </row>
        <row r="103">
          <cell r="G103">
            <v>29314.667927549563</v>
          </cell>
        </row>
        <row r="104">
          <cell r="G104">
            <v>29951.433277344913</v>
          </cell>
        </row>
        <row r="105">
          <cell r="G105">
            <v>30627.356074088839</v>
          </cell>
        </row>
        <row r="106">
          <cell r="G106">
            <v>31303.278870832768</v>
          </cell>
        </row>
        <row r="107">
          <cell r="G107">
            <v>31979.201667576686</v>
          </cell>
        </row>
        <row r="108">
          <cell r="G108">
            <v>32655.124464320608</v>
          </cell>
        </row>
        <row r="109">
          <cell r="G109">
            <v>33331.04726106453</v>
          </cell>
        </row>
      </sheetData>
      <sheetData sheetId="3">
        <row r="5">
          <cell r="D5">
            <v>40729.248</v>
          </cell>
        </row>
        <row r="6">
          <cell r="D6">
            <v>59678.135999999999</v>
          </cell>
        </row>
        <row r="7">
          <cell r="D7">
            <v>140167.69200000001</v>
          </cell>
        </row>
        <row r="8">
          <cell r="D8">
            <v>155154.76199999999</v>
          </cell>
        </row>
        <row r="9">
          <cell r="D9">
            <v>189871.038</v>
          </cell>
        </row>
        <row r="10">
          <cell r="D10">
            <v>244646.514</v>
          </cell>
        </row>
        <row r="11">
          <cell r="D11">
            <v>389672.10739800002</v>
          </cell>
        </row>
        <row r="12">
          <cell r="D12">
            <v>426345.8250239999</v>
          </cell>
        </row>
        <row r="13">
          <cell r="D13">
            <v>464178.19807799993</v>
          </cell>
        </row>
        <row r="14">
          <cell r="D14">
            <v>503169.22655999998</v>
          </cell>
        </row>
        <row r="15">
          <cell r="D15">
            <v>527179.76037999999</v>
          </cell>
        </row>
        <row r="16">
          <cell r="D16">
            <v>551733.06115199986</v>
          </cell>
        </row>
        <row r="17">
          <cell r="D17">
            <v>576829.12887599971</v>
          </cell>
        </row>
        <row r="18">
          <cell r="D18">
            <v>602467.96355199965</v>
          </cell>
        </row>
        <row r="19">
          <cell r="D19">
            <v>628649.56517999957</v>
          </cell>
        </row>
        <row r="20">
          <cell r="D20">
            <v>655373.93375999958</v>
          </cell>
        </row>
        <row r="21">
          <cell r="D21">
            <v>682641.06929199956</v>
          </cell>
        </row>
        <row r="22">
          <cell r="D22">
            <v>710450.97177599941</v>
          </cell>
        </row>
        <row r="23">
          <cell r="D23">
            <v>738803.64121199946</v>
          </cell>
        </row>
        <row r="24">
          <cell r="D24">
            <v>751033.6011359992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24794.656551247845</v>
          </cell>
        </row>
        <row r="62">
          <cell r="J62">
            <v>26442.807806414698</v>
          </cell>
        </row>
        <row r="63">
          <cell r="J63">
            <v>28053.974344295872</v>
          </cell>
        </row>
        <row r="64">
          <cell r="J64">
            <v>29651.436387079695</v>
          </cell>
        </row>
        <row r="65">
          <cell r="J65">
            <v>31244.6018211146</v>
          </cell>
        </row>
        <row r="66">
          <cell r="J66">
            <v>32846.782191040715</v>
          </cell>
        </row>
        <row r="67">
          <cell r="J67">
            <v>34436.010029717283</v>
          </cell>
        </row>
        <row r="68">
          <cell r="J68">
            <v>35167.624469706701</v>
          </cell>
        </row>
        <row r="69">
          <cell r="J69">
            <v>36136.41653730056</v>
          </cell>
        </row>
        <row r="70">
          <cell r="J70">
            <v>36255.420073735528</v>
          </cell>
        </row>
        <row r="71">
          <cell r="J71">
            <v>37454.179869718704</v>
          </cell>
        </row>
        <row r="72">
          <cell r="J72">
            <v>38739.3346045457</v>
          </cell>
        </row>
        <row r="73">
          <cell r="J73">
            <v>40089.411985228711</v>
          </cell>
        </row>
        <row r="74">
          <cell r="J74">
            <v>41489.835369135297</v>
          </cell>
        </row>
        <row r="75">
          <cell r="J75">
            <v>42930.624309033992</v>
          </cell>
        </row>
        <row r="76">
          <cell r="J76">
            <v>44404.842036564791</v>
          </cell>
        </row>
        <row r="77">
          <cell r="J77">
            <v>45907.543897343632</v>
          </cell>
        </row>
        <row r="78">
          <cell r="J78">
            <v>47435.061678078746</v>
          </cell>
        </row>
        <row r="79">
          <cell r="J79">
            <v>48984.513028718182</v>
          </cell>
        </row>
        <row r="80">
          <cell r="J80">
            <v>50552.147714974533</v>
          </cell>
        </row>
        <row r="90">
          <cell r="G90">
            <v>8874.7143502857143</v>
          </cell>
        </row>
        <row r="91">
          <cell r="G91">
            <v>9165.6146593995436</v>
          </cell>
        </row>
        <row r="92">
          <cell r="G92">
            <v>9532.3044866221735</v>
          </cell>
        </row>
        <row r="93">
          <cell r="G93">
            <v>10016.931766325637</v>
          </cell>
        </row>
        <row r="94">
          <cell r="G94">
            <v>10445.738441618287</v>
          </cell>
        </row>
        <row r="95">
          <cell r="G95">
            <v>10885.476570850742</v>
          </cell>
        </row>
        <row r="96">
          <cell r="G96">
            <v>10935.565471739124</v>
          </cell>
        </row>
        <row r="97">
          <cell r="G97">
            <v>11343.357650502705</v>
          </cell>
        </row>
        <row r="98">
          <cell r="G98">
            <v>11751.149829266285</v>
          </cell>
        </row>
        <row r="99">
          <cell r="G99">
            <v>12158.942008029868</v>
          </cell>
        </row>
        <row r="100">
          <cell r="G100">
            <v>12566.73418679345</v>
          </cell>
        </row>
        <row r="101">
          <cell r="G101">
            <v>12974.526365557029</v>
          </cell>
        </row>
        <row r="102">
          <cell r="G102">
            <v>13382.318544320609</v>
          </cell>
        </row>
        <row r="103">
          <cell r="G103">
            <v>13790.110723084194</v>
          </cell>
        </row>
        <row r="104">
          <cell r="G104">
            <v>14158.745454899205</v>
          </cell>
        </row>
        <row r="105">
          <cell r="G105">
            <v>14566.53763366278</v>
          </cell>
        </row>
        <row r="106">
          <cell r="G106">
            <v>14974.329812426362</v>
          </cell>
        </row>
        <row r="107">
          <cell r="G107">
            <v>15382.121991189944</v>
          </cell>
        </row>
        <row r="108">
          <cell r="G108">
            <v>15789.914169953523</v>
          </cell>
        </row>
        <row r="109">
          <cell r="G109">
            <v>16197.706348717109</v>
          </cell>
        </row>
      </sheetData>
      <sheetData sheetId="3"/>
      <sheetData sheetId="4">
        <row r="5">
          <cell r="D5">
            <v>238089.47399999999</v>
          </cell>
        </row>
        <row r="6">
          <cell r="D6">
            <v>314814.78000000003</v>
          </cell>
        </row>
        <row r="7">
          <cell r="D7">
            <v>428703.408</v>
          </cell>
        </row>
        <row r="8">
          <cell r="D8">
            <v>655587.95400000003</v>
          </cell>
        </row>
        <row r="9">
          <cell r="D9">
            <v>717510.65399999998</v>
          </cell>
        </row>
        <row r="10">
          <cell r="D10">
            <v>640376.60400000005</v>
          </cell>
        </row>
        <row r="11">
          <cell r="D11">
            <v>794522.08646999998</v>
          </cell>
        </row>
        <row r="12">
          <cell r="D12">
            <v>901288.97510399995</v>
          </cell>
        </row>
        <row r="13">
          <cell r="D13">
            <v>1011713.2423019999</v>
          </cell>
        </row>
        <row r="14">
          <cell r="D14">
            <v>1125794.8880639998</v>
          </cell>
        </row>
        <row r="15">
          <cell r="D15">
            <v>1186458.70994</v>
          </cell>
        </row>
        <row r="16">
          <cell r="D16">
            <v>1248601.8551999999</v>
          </cell>
        </row>
        <row r="17">
          <cell r="D17">
            <v>1312224.3238439998</v>
          </cell>
        </row>
        <row r="18">
          <cell r="D18">
            <v>1377326.1158719996</v>
          </cell>
        </row>
        <row r="19">
          <cell r="D19">
            <v>1443907.2312839997</v>
          </cell>
        </row>
        <row r="20">
          <cell r="D20">
            <v>1511967.6700800001</v>
          </cell>
        </row>
        <row r="21">
          <cell r="D21">
            <v>1581507.4322599997</v>
          </cell>
        </row>
        <row r="22">
          <cell r="D22">
            <v>1652526.517824</v>
          </cell>
        </row>
        <row r="23">
          <cell r="D23">
            <v>1725024.9267719996</v>
          </cell>
        </row>
        <row r="24">
          <cell r="D24">
            <v>1753580.5328159998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67.726774211250003</v>
          </cell>
        </row>
      </sheetData>
      <sheetData sheetId="3"/>
      <sheetData sheetId="4">
        <row r="3">
          <cell r="B3">
            <v>67.726774211250003</v>
          </cell>
          <cell r="C3">
            <v>788.07082787008153</v>
          </cell>
          <cell r="D3">
            <v>1303.5029416620382</v>
          </cell>
          <cell r="E3">
            <v>1677.4034793023307</v>
          </cell>
          <cell r="F3">
            <v>1954.9524396479485</v>
          </cell>
          <cell r="G3">
            <v>2162.0325132083535</v>
          </cell>
          <cell r="H3">
            <v>2321.4630734126704</v>
          </cell>
          <cell r="I3">
            <v>2408.4310787581576</v>
          </cell>
          <cell r="J3">
            <v>2483.9946551975963</v>
          </cell>
          <cell r="K3">
            <v>2551.0602059909429</v>
          </cell>
          <cell r="L3">
            <v>2611.7155202506765</v>
          </cell>
          <cell r="M3">
            <v>2667.4770150977138</v>
          </cell>
          <cell r="N3">
            <v>2719.458455378377</v>
          </cell>
          <cell r="O3">
            <v>2768.4865481673137</v>
          </cell>
          <cell r="P3">
            <v>2815.1805094035476</v>
          </cell>
          <cell r="Q3">
            <v>2860.0071248425515</v>
          </cell>
          <cell r="R3">
            <v>2903.3190805643326</v>
          </cell>
          <cell r="S3">
            <v>2945.3818183388926</v>
          </cell>
          <cell r="T3">
            <v>2986.3924749702878</v>
          </cell>
          <cell r="U3">
            <v>3026.4861373402755</v>
          </cell>
        </row>
        <row r="4">
          <cell r="B4">
            <v>834.14902138240006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11869.300485000002</v>
          </cell>
          <cell r="I5">
            <v>24228.973440000002</v>
          </cell>
          <cell r="J5">
            <v>37079.018865000005</v>
          </cell>
          <cell r="K5">
            <v>50419.43675999999</v>
          </cell>
          <cell r="L5">
            <v>75333.971019999997</v>
          </cell>
          <cell r="M5">
            <v>101161.84612799999</v>
          </cell>
          <cell r="N5">
            <v>127903.06208399998</v>
          </cell>
          <cell r="O5">
            <v>155557.61888799997</v>
          </cell>
          <cell r="P5">
            <v>184125.51653999995</v>
          </cell>
          <cell r="Q5">
            <v>213606.75503999996</v>
          </cell>
          <cell r="R5">
            <v>244001.33438799999</v>
          </cell>
          <cell r="S5">
            <v>275309.25458399998</v>
          </cell>
          <cell r="T5">
            <v>307530.51562799996</v>
          </cell>
          <cell r="U5">
            <v>312621.29438399995</v>
          </cell>
        </row>
      </sheetData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24015.337088373672</v>
          </cell>
        </row>
        <row r="62">
          <cell r="J62">
            <v>24975.818170553608</v>
          </cell>
        </row>
        <row r="63">
          <cell r="J63">
            <v>25902.993410462157</v>
          </cell>
        </row>
        <row r="64">
          <cell r="J64">
            <v>26793.668881766032</v>
          </cell>
        </row>
        <row r="65">
          <cell r="J65">
            <v>27665.587396652842</v>
          </cell>
        </row>
        <row r="66">
          <cell r="J66">
            <v>28520.859651593204</v>
          </cell>
        </row>
        <row r="67">
          <cell r="J67">
            <v>29369.399222229233</v>
          </cell>
        </row>
        <row r="68">
          <cell r="J68">
            <v>29830.686802923672</v>
          </cell>
        </row>
        <row r="69">
          <cell r="J69">
            <v>30455.773470667584</v>
          </cell>
        </row>
        <row r="70">
          <cell r="J70">
            <v>31196.859747149767</v>
          </cell>
        </row>
        <row r="71">
          <cell r="J71">
            <v>32021.713710403503</v>
          </cell>
        </row>
        <row r="72">
          <cell r="J72">
            <v>32908.550501555015</v>
          </cell>
        </row>
        <row r="73">
          <cell r="J73">
            <v>33842.589610130875</v>
          </cell>
        </row>
        <row r="74">
          <cell r="J74">
            <v>34813.737597936553</v>
          </cell>
        </row>
        <row r="75">
          <cell r="J75">
            <v>35815.02582089114</v>
          </cell>
        </row>
        <row r="76">
          <cell r="J76">
            <v>36841.554663449017</v>
          </cell>
        </row>
        <row r="77">
          <cell r="J77">
            <v>37889.777569418948</v>
          </cell>
        </row>
        <row r="78">
          <cell r="J78">
            <v>38957.012980968982</v>
          </cell>
        </row>
        <row r="79">
          <cell r="J79">
            <v>40041.109063205928</v>
          </cell>
        </row>
        <row r="80">
          <cell r="J80">
            <v>41140.108313210141</v>
          </cell>
        </row>
        <row r="90">
          <cell r="G90">
            <v>7833.8977349568004</v>
          </cell>
        </row>
        <row r="91">
          <cell r="G91">
            <v>7945.5789545255993</v>
          </cell>
        </row>
        <row r="92">
          <cell r="G92">
            <v>8099.4586661336016</v>
          </cell>
        </row>
        <row r="93">
          <cell r="G93">
            <v>8359.2991433752395</v>
          </cell>
        </row>
        <row r="94">
          <cell r="G94">
            <v>8559.1979100476965</v>
          </cell>
        </row>
        <row r="95">
          <cell r="G95">
            <v>8753.6798965589333</v>
          </cell>
        </row>
        <row r="96">
          <cell r="G96">
            <v>9030.5556776911235</v>
          </cell>
        </row>
        <row r="97">
          <cell r="G97">
            <v>9297.9031467324967</v>
          </cell>
        </row>
        <row r="98">
          <cell r="G98">
            <v>9565.250615773868</v>
          </cell>
        </row>
        <row r="99">
          <cell r="G99">
            <v>9832.5980848152394</v>
          </cell>
        </row>
        <row r="100">
          <cell r="G100">
            <v>10099.945553856611</v>
          </cell>
        </row>
        <row r="101">
          <cell r="G101">
            <v>10367.293022897979</v>
          </cell>
        </row>
        <row r="102">
          <cell r="G102">
            <v>10634.640491939352</v>
          </cell>
        </row>
        <row r="103">
          <cell r="G103">
            <v>10901.987960980725</v>
          </cell>
        </row>
        <row r="104">
          <cell r="G104">
            <v>11130.177983073525</v>
          </cell>
        </row>
        <row r="105">
          <cell r="G105">
            <v>11397.525452114895</v>
          </cell>
        </row>
        <row r="106">
          <cell r="G106">
            <v>11664.872921156266</v>
          </cell>
        </row>
        <row r="107">
          <cell r="G107">
            <v>11932.220390197639</v>
          </cell>
        </row>
        <row r="108">
          <cell r="G108">
            <v>12199.56785923901</v>
          </cell>
        </row>
        <row r="109">
          <cell r="G109">
            <v>12466.91532828038</v>
          </cell>
        </row>
      </sheetData>
      <sheetData sheetId="3">
        <row r="5">
          <cell r="D5">
            <v>115753.554</v>
          </cell>
        </row>
        <row r="6">
          <cell r="D6">
            <v>126572.67</v>
          </cell>
        </row>
        <row r="7">
          <cell r="D7">
            <v>131458.068</v>
          </cell>
        </row>
        <row r="8">
          <cell r="D8">
            <v>171295.992</v>
          </cell>
        </row>
        <row r="9">
          <cell r="D9">
            <v>171918.18</v>
          </cell>
        </row>
        <row r="10">
          <cell r="D10">
            <v>268126.86599999998</v>
          </cell>
        </row>
        <row r="11">
          <cell r="D11">
            <v>363467.23471799993</v>
          </cell>
        </row>
        <row r="12">
          <cell r="D12">
            <v>391272.98918399995</v>
          </cell>
        </row>
        <row r="13">
          <cell r="D13">
            <v>419900.35159799998</v>
          </cell>
        </row>
        <row r="14">
          <cell r="D14">
            <v>449349.32195999997</v>
          </cell>
        </row>
        <row r="15">
          <cell r="D15">
            <v>470176.92063999985</v>
          </cell>
        </row>
        <row r="16">
          <cell r="D16">
            <v>491465.7723359997</v>
          </cell>
        </row>
        <row r="17">
          <cell r="D17">
            <v>513215.87704799976</v>
          </cell>
        </row>
        <row r="18">
          <cell r="D18">
            <v>535427.23477599968</v>
          </cell>
        </row>
        <row r="19">
          <cell r="D19">
            <v>558099.84551999974</v>
          </cell>
        </row>
        <row r="20">
          <cell r="D20">
            <v>581233.70927999972</v>
          </cell>
        </row>
        <row r="21">
          <cell r="D21">
            <v>604828.8260559995</v>
          </cell>
        </row>
        <row r="22">
          <cell r="D22">
            <v>628885.1958479993</v>
          </cell>
        </row>
        <row r="23">
          <cell r="D23">
            <v>653402.81865599938</v>
          </cell>
        </row>
        <row r="24">
          <cell r="D24">
            <v>664219.07596799929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70" zoomScaleNormal="70" workbookViewId="0">
      <selection activeCell="E8" sqref="E8"/>
    </sheetView>
  </sheetViews>
  <sheetFormatPr defaultRowHeight="15" x14ac:dyDescent="0.25"/>
  <cols>
    <col min="1" max="1" width="13.140625" style="1" bestFit="1" customWidth="1"/>
    <col min="2" max="2" width="14" style="16" bestFit="1" customWidth="1"/>
    <col min="3" max="4" width="14" style="1" bestFit="1" customWidth="1"/>
    <col min="5" max="7" width="14.42578125" style="1" bestFit="1" customWidth="1"/>
    <col min="8" max="8" width="14" style="1" customWidth="1"/>
    <col min="9" max="12" width="14.42578125" style="1" bestFit="1" customWidth="1"/>
    <col min="13" max="13" width="15" style="1" bestFit="1" customWidth="1"/>
    <col min="14" max="14" width="15.85546875" style="1" bestFit="1" customWidth="1"/>
    <col min="15" max="16" width="15.42578125" style="1" bestFit="1" customWidth="1"/>
    <col min="17" max="17" width="15" style="1" bestFit="1" customWidth="1"/>
    <col min="18" max="18" width="15.42578125" style="1" bestFit="1" customWidth="1"/>
    <col min="19" max="20" width="15.85546875" style="1" bestFit="1" customWidth="1"/>
    <col min="21" max="22" width="15.42578125" style="1" bestFit="1" customWidth="1"/>
    <col min="23" max="23" width="19.140625" style="1" bestFit="1" customWidth="1"/>
    <col min="24" max="24" width="15.7109375" style="1" bestFit="1" customWidth="1"/>
    <col min="25" max="25" width="9.140625" style="1"/>
    <col min="26" max="26" width="11.42578125" style="1" customWidth="1"/>
    <col min="27" max="16384" width="9.140625" style="1"/>
  </cols>
  <sheetData>
    <row r="1" spans="1:26" x14ac:dyDescent="0.25">
      <c r="A1" s="30" t="s">
        <v>11</v>
      </c>
      <c r="C1" s="32" t="s">
        <v>14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31" t="s">
        <v>12</v>
      </c>
      <c r="X1" s="31" t="s">
        <v>13</v>
      </c>
    </row>
    <row r="2" spans="1:26" x14ac:dyDescent="0.25">
      <c r="A2" s="30"/>
      <c r="B2" s="16">
        <v>2010</v>
      </c>
      <c r="C2" s="13">
        <v>2011</v>
      </c>
      <c r="D2" s="13">
        <v>2012</v>
      </c>
      <c r="E2" s="13">
        <v>2013</v>
      </c>
      <c r="F2" s="13">
        <v>2014</v>
      </c>
      <c r="G2" s="13">
        <v>2015</v>
      </c>
      <c r="H2" s="13">
        <v>2016</v>
      </c>
      <c r="I2" s="13">
        <v>2017</v>
      </c>
      <c r="J2" s="13">
        <v>2018</v>
      </c>
      <c r="K2" s="13">
        <v>2019</v>
      </c>
      <c r="L2" s="13">
        <v>2020</v>
      </c>
      <c r="M2" s="13">
        <v>2021</v>
      </c>
      <c r="N2" s="13">
        <v>2022</v>
      </c>
      <c r="O2" s="13">
        <v>2023</v>
      </c>
      <c r="P2" s="13">
        <v>2024</v>
      </c>
      <c r="Q2" s="13">
        <v>2025</v>
      </c>
      <c r="R2" s="13">
        <v>2026</v>
      </c>
      <c r="S2" s="13">
        <v>2027</v>
      </c>
      <c r="T2" s="13">
        <v>2028</v>
      </c>
      <c r="U2" s="13">
        <v>2029</v>
      </c>
      <c r="V2" s="13">
        <v>2030</v>
      </c>
      <c r="W2" s="31"/>
      <c r="X2" s="31"/>
    </row>
    <row r="3" spans="1:26" x14ac:dyDescent="0.25">
      <c r="A3" s="3" t="s">
        <v>1</v>
      </c>
      <c r="B3" s="22">
        <f>'[1]Limbah Padat - Cair Domestik'!B3</f>
        <v>22287.306960295729</v>
      </c>
      <c r="C3" s="5">
        <f>'[2]Rekapitulasi BaU Emisi GRK'!J61</f>
        <v>61497.40224649122</v>
      </c>
      <c r="D3" s="5">
        <f>'[2]Rekapitulasi BaU Emisi GRK'!J62</f>
        <v>64448.601608968107</v>
      </c>
      <c r="E3" s="5">
        <f>'[2]Rekapitulasi BaU Emisi GRK'!J63</f>
        <v>67066.617065871382</v>
      </c>
      <c r="F3" s="5">
        <f>'[2]Rekapitulasi BaU Emisi GRK'!J64</f>
        <v>69444.372414131009</v>
      </c>
      <c r="G3" s="5">
        <f>'[2]Rekapitulasi BaU Emisi GRK'!J65</f>
        <v>71638.62195627777</v>
      </c>
      <c r="H3" s="5">
        <f>'[2]Rekapitulasi BaU Emisi GRK'!J66</f>
        <v>73688.760279529204</v>
      </c>
      <c r="I3" s="5">
        <f>'[2]Rekapitulasi BaU Emisi GRK'!J67</f>
        <v>71114.141613502507</v>
      </c>
      <c r="J3" s="5">
        <f>'[2]Rekapitulasi BaU Emisi GRK'!J68</f>
        <v>72075.03117066031</v>
      </c>
      <c r="K3" s="5">
        <f>'[2]Rekapitulasi BaU Emisi GRK'!J69</f>
        <v>73331.49530772648</v>
      </c>
      <c r="L3" s="5">
        <f>'[2]Rekapitulasi BaU Emisi GRK'!J70</f>
        <v>74794.121114316731</v>
      </c>
      <c r="M3" s="5">
        <f>'[2]Rekapitulasi BaU Emisi GRK'!J71</f>
        <v>76402.979266750612</v>
      </c>
      <c r="N3" s="5">
        <f>'[2]Rekapitulasi BaU Emisi GRK'!J72</f>
        <v>78117.858893364159</v>
      </c>
      <c r="O3" s="5">
        <f>'[2]Rekapitulasi BaU Emisi GRK'!J73</f>
        <v>79911.710330086673</v>
      </c>
      <c r="P3" s="5">
        <f>'[2]Rekapitulasi BaU Emisi GRK'!J74</f>
        <v>81766.238360435513</v>
      </c>
      <c r="Q3" s="5">
        <f>'[2]Rekapitulasi BaU Emisi GRK'!J75</f>
        <v>83668.93696349638</v>
      </c>
      <c r="R3" s="5">
        <f>'[2]Rekapitulasi BaU Emisi GRK'!J76</f>
        <v>85611.090168158931</v>
      </c>
      <c r="S3" s="5">
        <f>'[2]Rekapitulasi BaU Emisi GRK'!J77</f>
        <v>87586.420193755141</v>
      </c>
      <c r="T3" s="5">
        <f>'[2]Rekapitulasi BaU Emisi GRK'!J78</f>
        <v>89590.169026340896</v>
      </c>
      <c r="U3" s="5">
        <f>'[2]Rekapitulasi BaU Emisi GRK'!J79</f>
        <v>91618.469949290404</v>
      </c>
      <c r="V3" s="5">
        <f>'[2]Rekapitulasi BaU Emisi GRK'!J80</f>
        <v>93662.140920327685</v>
      </c>
      <c r="W3" s="5">
        <f t="shared" ref="W3:W5" si="0">SUM(C3:V3)</f>
        <v>1547035.178849481</v>
      </c>
      <c r="X3" s="6">
        <f>W3/$W$13</f>
        <v>0.18041067091697227</v>
      </c>
    </row>
    <row r="4" spans="1:26" x14ac:dyDescent="0.25">
      <c r="A4" s="3" t="s">
        <v>2</v>
      </c>
      <c r="B4" s="22">
        <f>'[1]Limbah Padat - Cair Domestik'!B4</f>
        <v>25820.761956140726</v>
      </c>
      <c r="C4" s="5">
        <f>'[3]Rekapitulasi BaU Emisi GRK'!J61</f>
        <v>20072.102185773274</v>
      </c>
      <c r="D4" s="5">
        <f>'[3]Rekapitulasi BaU Emisi GRK'!J62</f>
        <v>20444.350167027445</v>
      </c>
      <c r="E4" s="5">
        <f>'[3]Rekapitulasi BaU Emisi GRK'!J63</f>
        <v>20932.927622787003</v>
      </c>
      <c r="F4" s="5">
        <f>'[3]Rekapitulasi BaU Emisi GRK'!J64</f>
        <v>21505.216848314001</v>
      </c>
      <c r="G4" s="5">
        <f>'[3]Rekapitulasi BaU Emisi GRK'!J65</f>
        <v>22133.530055041836</v>
      </c>
      <c r="H4" s="5">
        <f>'[3]Rekapitulasi BaU Emisi GRK'!J66</f>
        <v>22795.417700532762</v>
      </c>
      <c r="I4" s="5">
        <f>'[3]Rekapitulasi BaU Emisi GRK'!J67</f>
        <v>23494.552099462129</v>
      </c>
      <c r="J4" s="5">
        <f>'[3]Rekapitulasi BaU Emisi GRK'!J68</f>
        <v>23895.041209132563</v>
      </c>
      <c r="K4" s="5">
        <f>'[3]Rekapitulasi BaU Emisi GRK'!J69</f>
        <v>24405.293738748427</v>
      </c>
      <c r="L4" s="5">
        <f>'[3]Rekapitulasi BaU Emisi GRK'!J70</f>
        <v>24993.397886305109</v>
      </c>
      <c r="M4" s="5">
        <f>'[3]Rekapitulasi BaU Emisi GRK'!J71</f>
        <v>25637.874252229034</v>
      </c>
      <c r="N4" s="5">
        <f>'[3]Rekapitulasi BaU Emisi GRK'!J72</f>
        <v>26324.236024061025</v>
      </c>
      <c r="O4" s="5">
        <f>'[3]Rekapitulasi BaU Emisi GRK'!J73</f>
        <v>27042.676648083288</v>
      </c>
      <c r="P4" s="5">
        <f>'[3]Rekapitulasi BaU Emisi GRK'!J74</f>
        <v>27786.513677403975</v>
      </c>
      <c r="Q4" s="5">
        <f>'[3]Rekapitulasi BaU Emisi GRK'!J75</f>
        <v>28551.139781486785</v>
      </c>
      <c r="R4" s="5">
        <f>'[3]Rekapitulasi BaU Emisi GRK'!J76</f>
        <v>29333.313893018541</v>
      </c>
      <c r="S4" s="5">
        <f>'[3]Rekapitulasi BaU Emisi GRK'!J77</f>
        <v>30130.680439423184</v>
      </c>
      <c r="T4" s="5">
        <f>'[3]Rekapitulasi BaU Emisi GRK'!J78</f>
        <v>30941.441463873209</v>
      </c>
      <c r="U4" s="5">
        <f>'[3]Rekapitulasi BaU Emisi GRK'!J79</f>
        <v>31764.131154239371</v>
      </c>
      <c r="V4" s="5">
        <f>'[3]Rekapitulasi BaU Emisi GRK'!J80</f>
        <v>32597.378247102915</v>
      </c>
      <c r="W4" s="5">
        <f t="shared" si="0"/>
        <v>514781.21509404579</v>
      </c>
      <c r="X4" s="6">
        <f t="shared" ref="X4:X12" si="1">W4/$W$13</f>
        <v>6.0032264075364647E-2</v>
      </c>
    </row>
    <row r="5" spans="1:26" x14ac:dyDescent="0.25">
      <c r="A5" s="3" t="s">
        <v>3</v>
      </c>
      <c r="B5" s="22">
        <f>'[1]Limbah Padat - Cair Domestik'!B5</f>
        <v>20589.52232188746</v>
      </c>
      <c r="C5" s="5">
        <f>'[4]Rekapitulasi BaU Emisi GRK'!J61</f>
        <v>16101.270944879388</v>
      </c>
      <c r="D5" s="5">
        <f>'[4]Rekapitulasi BaU Emisi GRK'!J62</f>
        <v>16393.7105300519</v>
      </c>
      <c r="E5" s="5">
        <f>'[4]Rekapitulasi BaU Emisi GRK'!J63</f>
        <v>16755.451697914235</v>
      </c>
      <c r="F5" s="5">
        <f>'[4]Rekapitulasi BaU Emisi GRK'!J64</f>
        <v>17165.419225759633</v>
      </c>
      <c r="G5" s="5">
        <f>'[4]Rekapitulasi BaU Emisi GRK'!J65</f>
        <v>17605.153806205264</v>
      </c>
      <c r="H5" s="5">
        <f>'[4]Rekapitulasi BaU Emisi GRK'!J66</f>
        <v>18062.791006763255</v>
      </c>
      <c r="I5" s="5">
        <f>'[4]Rekapitulasi BaU Emisi GRK'!J67</f>
        <v>18095.864165928782</v>
      </c>
      <c r="J5" s="5">
        <f>'[4]Rekapitulasi BaU Emisi GRK'!J68</f>
        <v>18341.962742914904</v>
      </c>
      <c r="K5" s="5">
        <f>'[4]Rekapitulasi BaU Emisi GRK'!J69</f>
        <v>18671.564245710964</v>
      </c>
      <c r="L5" s="5">
        <f>'[4]Rekapitulasi BaU Emisi GRK'!J70</f>
        <v>19060.030804996368</v>
      </c>
      <c r="M5" s="5">
        <f>'[4]Rekapitulasi BaU Emisi GRK'!J71</f>
        <v>19490.778607541644</v>
      </c>
      <c r="N5" s="5">
        <f>'[4]Rekapitulasi BaU Emisi GRK'!J72</f>
        <v>19952.621901120372</v>
      </c>
      <c r="O5" s="5">
        <f>'[4]Rekapitulasi BaU Emisi GRK'!J73</f>
        <v>20437.987977769615</v>
      </c>
      <c r="P5" s="5">
        <f>'[4]Rekapitulasi BaU Emisi GRK'!J74</f>
        <v>20941.716281688376</v>
      </c>
      <c r="Q5" s="5">
        <f>'[4]Rekapitulasi BaU Emisi GRK'!J75</f>
        <v>21460.24927329001</v>
      </c>
      <c r="R5" s="5">
        <f>'[4]Rekapitulasi BaU Emisi GRK'!J76</f>
        <v>21991.086026262728</v>
      </c>
      <c r="S5" s="5">
        <f>'[4]Rekapitulasi BaU Emisi GRK'!J77</f>
        <v>22532.412004314589</v>
      </c>
      <c r="T5" s="5">
        <f>'[4]Rekapitulasi BaU Emisi GRK'!J78</f>
        <v>23082.846939264407</v>
      </c>
      <c r="U5" s="5">
        <f>'[4]Rekapitulasi BaU Emisi GRK'!J79</f>
        <v>23641.271824765299</v>
      </c>
      <c r="V5" s="5">
        <f>'[4]Rekapitulasi BaU Emisi GRK'!J80</f>
        <v>24206.105185621058</v>
      </c>
      <c r="W5" s="5">
        <f t="shared" si="0"/>
        <v>393990.2951927628</v>
      </c>
      <c r="X5" s="6">
        <f t="shared" si="1"/>
        <v>4.5945983945474347E-2</v>
      </c>
    </row>
    <row r="6" spans="1:26" x14ac:dyDescent="0.25">
      <c r="A6" s="3" t="s">
        <v>4</v>
      </c>
      <c r="B6" s="22">
        <f>'[1]Limbah Padat - Cair Domestik'!B6</f>
        <v>24939.407147669794</v>
      </c>
      <c r="C6" s="5">
        <f>'[5]Rekapitulasi BaU Emisi GRK'!J61</f>
        <v>19072.561662750766</v>
      </c>
      <c r="D6" s="5">
        <f>'[5]Rekapitulasi BaU Emisi GRK'!J62</f>
        <v>18371.016198895071</v>
      </c>
      <c r="E6" s="5">
        <f>'[5]Rekapitulasi BaU Emisi GRK'!J63</f>
        <v>17953.002999346259</v>
      </c>
      <c r="F6" s="5">
        <f>'[5]Rekapitulasi BaU Emisi GRK'!J64</f>
        <v>17720.306048091163</v>
      </c>
      <c r="G6" s="5">
        <f>'[5]Rekapitulasi BaU Emisi GRK'!J65</f>
        <v>17610.628732279656</v>
      </c>
      <c r="H6" s="5">
        <f>'[5]Rekapitulasi BaU Emisi GRK'!J66</f>
        <v>17583.785879473086</v>
      </c>
      <c r="I6" s="5">
        <f>'[5]Rekapitulasi BaU Emisi GRK'!J67</f>
        <v>17613.61787708832</v>
      </c>
      <c r="J6" s="5">
        <f>'[5]Rekapitulasi BaU Emisi GRK'!J68</f>
        <v>17547.406807705767</v>
      </c>
      <c r="K6" s="5">
        <f>'[5]Rekapitulasi BaU Emisi GRK'!J69</f>
        <v>17530.933251835813</v>
      </c>
      <c r="L6" s="5">
        <f>'[5]Rekapitulasi BaU Emisi GRK'!J70</f>
        <v>17548.987826718567</v>
      </c>
      <c r="M6" s="5">
        <f>'[5]Rekapitulasi BaU Emisi GRK'!J71</f>
        <v>17591.321636312645</v>
      </c>
      <c r="N6" s="5">
        <f>'[5]Rekapitulasi BaU Emisi GRK'!J72</f>
        <v>17651.004310396729</v>
      </c>
      <c r="O6" s="5">
        <f>'[5]Rekapitulasi BaU Emisi GRK'!J73</f>
        <v>17723.322013803685</v>
      </c>
      <c r="P6" s="5">
        <f>'[5]Rekapitulasi BaU Emisi GRK'!J74</f>
        <v>17805.037484804405</v>
      </c>
      <c r="Q6" s="5">
        <f>'[5]Rekapitulasi BaU Emisi GRK'!J75</f>
        <v>17893.892798340526</v>
      </c>
      <c r="R6" s="5">
        <f>'[5]Rekapitulasi BaU Emisi GRK'!J76</f>
        <v>17988.274858529927</v>
      </c>
      <c r="S6" s="5">
        <f>'[5]Rekapitulasi BaU Emisi GRK'!J77</f>
        <v>18086.989977064404</v>
      </c>
      <c r="T6" s="5">
        <f>'[5]Rekapitulasi BaU Emisi GRK'!J78</f>
        <v>18189.111560773559</v>
      </c>
      <c r="U6" s="5">
        <f>'[5]Rekapitulasi BaU Emisi GRK'!J79</f>
        <v>18293.87677574627</v>
      </c>
      <c r="V6" s="5">
        <f>'[5]Rekapitulasi BaU Emisi GRK'!J80</f>
        <v>18400.574583712441</v>
      </c>
      <c r="W6" s="5">
        <f t="shared" ref="W6:W9" si="2">SUM(C6:V6)</f>
        <v>358175.65328366909</v>
      </c>
      <c r="X6" s="6">
        <f t="shared" si="1"/>
        <v>4.1769386241810001E-2</v>
      </c>
    </row>
    <row r="7" spans="1:26" x14ac:dyDescent="0.25">
      <c r="A7" s="3" t="s">
        <v>5</v>
      </c>
      <c r="B7" s="22">
        <f>'[1]Limbah Padat - Cair Domestik'!B7</f>
        <v>82341.981948181652</v>
      </c>
      <c r="C7" s="5">
        <f>'[6]Rekapitulasi BaU Emisi GRK'!J61</f>
        <v>66135.307572722799</v>
      </c>
      <c r="D7" s="5">
        <f>'[6]Rekapitulasi BaU Emisi GRK'!J62</f>
        <v>70416.402215218681</v>
      </c>
      <c r="E7" s="5">
        <f>'[6]Rekapitulasi BaU Emisi GRK'!J63</f>
        <v>74199.94302338596</v>
      </c>
      <c r="F7" s="5">
        <f>'[6]Rekapitulasi BaU Emisi GRK'!J64</f>
        <v>77645.492278780934</v>
      </c>
      <c r="G7" s="5">
        <f>'[6]Rekapitulasi BaU Emisi GRK'!J65</f>
        <v>80841.958991773849</v>
      </c>
      <c r="H7" s="5">
        <f>'[6]Rekapitulasi BaU Emisi GRK'!J66</f>
        <v>83861.260851583473</v>
      </c>
      <c r="I7" s="5">
        <f>'[6]Rekapitulasi BaU Emisi GRK'!J67</f>
        <v>86763.167489071275</v>
      </c>
      <c r="J7" s="5">
        <f>'[6]Rekapitulasi BaU Emisi GRK'!J68</f>
        <v>88269.406013466476</v>
      </c>
      <c r="K7" s="5">
        <f>'[6]Rekapitulasi BaU Emisi GRK'!J69</f>
        <v>90198.281535698668</v>
      </c>
      <c r="L7" s="5">
        <f>'[6]Rekapitulasi BaU Emisi GRK'!J70</f>
        <v>92424.240484352442</v>
      </c>
      <c r="M7" s="5">
        <f>'[6]Rekapitulasi BaU Emisi GRK'!J71</f>
        <v>92297.823624205572</v>
      </c>
      <c r="N7" s="5">
        <f>'[6]Rekapitulasi BaU Emisi GRK'!J72</f>
        <v>94772.418555430952</v>
      </c>
      <c r="O7" s="5">
        <f>'[6]Rekapitulasi BaU Emisi GRK'!J73</f>
        <v>97361.836495432974</v>
      </c>
      <c r="P7" s="5">
        <f>'[6]Rekapitulasi BaU Emisi GRK'!J74</f>
        <v>100040.34255068676</v>
      </c>
      <c r="Q7" s="5">
        <f>'[6]Rekapitulasi BaU Emisi GRK'!J75</f>
        <v>102790.36845830214</v>
      </c>
      <c r="R7" s="5">
        <f>'[6]Rekapitulasi BaU Emisi GRK'!J76</f>
        <v>105599.70984774909</v>
      </c>
      <c r="S7" s="5">
        <f>'[6]Rekapitulasi BaU Emisi GRK'!J77</f>
        <v>108459.63026582035</v>
      </c>
      <c r="T7" s="5">
        <f>'[6]Rekapitulasi BaU Emisi GRK'!J78</f>
        <v>111363.57256266127</v>
      </c>
      <c r="U7" s="5">
        <f>'[6]Rekapitulasi BaU Emisi GRK'!J79</f>
        <v>114306.27673761721</v>
      </c>
      <c r="V7" s="5">
        <f>'[6]Rekapitulasi BaU Emisi GRK'!J80</f>
        <v>117280.19910775953</v>
      </c>
      <c r="W7" s="5">
        <f t="shared" si="2"/>
        <v>1855027.6386617203</v>
      </c>
      <c r="X7" s="6">
        <f t="shared" si="1"/>
        <v>0.21632784143239528</v>
      </c>
    </row>
    <row r="8" spans="1:26" x14ac:dyDescent="0.25">
      <c r="A8" s="3" t="s">
        <v>6</v>
      </c>
      <c r="B8" s="22">
        <f>'[1]Limbah Padat - Cair Domestik'!B8</f>
        <v>29720.425275858332</v>
      </c>
      <c r="C8" s="5">
        <f>'[7]Rekapitulasi BaU Emisi GRK'!J61</f>
        <v>24794.656551247845</v>
      </c>
      <c r="D8" s="5">
        <f>'[7]Rekapitulasi BaU Emisi GRK'!J62</f>
        <v>26442.807806414698</v>
      </c>
      <c r="E8" s="5">
        <f>'[7]Rekapitulasi BaU Emisi GRK'!J63</f>
        <v>28053.974344295872</v>
      </c>
      <c r="F8" s="5">
        <f>'[7]Rekapitulasi BaU Emisi GRK'!J64</f>
        <v>29651.436387079695</v>
      </c>
      <c r="G8" s="5">
        <f>'[7]Rekapitulasi BaU Emisi GRK'!J65</f>
        <v>31244.6018211146</v>
      </c>
      <c r="H8" s="5">
        <f>'[7]Rekapitulasi BaU Emisi GRK'!J66</f>
        <v>32846.782191040715</v>
      </c>
      <c r="I8" s="5">
        <f>'[7]Rekapitulasi BaU Emisi GRK'!J67</f>
        <v>34436.010029717283</v>
      </c>
      <c r="J8" s="5">
        <f>'[7]Rekapitulasi BaU Emisi GRK'!J68</f>
        <v>35167.624469706701</v>
      </c>
      <c r="K8" s="5">
        <f>'[7]Rekapitulasi BaU Emisi GRK'!J69</f>
        <v>36136.41653730056</v>
      </c>
      <c r="L8" s="5">
        <f>'[7]Rekapitulasi BaU Emisi GRK'!J70</f>
        <v>36255.420073735528</v>
      </c>
      <c r="M8" s="5">
        <f>'[7]Rekapitulasi BaU Emisi GRK'!J71</f>
        <v>37454.179869718704</v>
      </c>
      <c r="N8" s="5">
        <f>'[7]Rekapitulasi BaU Emisi GRK'!J72</f>
        <v>38739.3346045457</v>
      </c>
      <c r="O8" s="5">
        <f>'[7]Rekapitulasi BaU Emisi GRK'!J73</f>
        <v>40089.411985228711</v>
      </c>
      <c r="P8" s="5">
        <f>'[7]Rekapitulasi BaU Emisi GRK'!J74</f>
        <v>41489.835369135297</v>
      </c>
      <c r="Q8" s="5">
        <f>'[7]Rekapitulasi BaU Emisi GRK'!J75</f>
        <v>42930.624309033992</v>
      </c>
      <c r="R8" s="5">
        <f>'[7]Rekapitulasi BaU Emisi GRK'!J76</f>
        <v>44404.842036564791</v>
      </c>
      <c r="S8" s="5">
        <f>'[7]Rekapitulasi BaU Emisi GRK'!J77</f>
        <v>45907.543897343632</v>
      </c>
      <c r="T8" s="5">
        <f>'[7]Rekapitulasi BaU Emisi GRK'!J78</f>
        <v>47435.061678078746</v>
      </c>
      <c r="U8" s="5">
        <f>'[7]Rekapitulasi BaU Emisi GRK'!J79</f>
        <v>48984.513028718182</v>
      </c>
      <c r="V8" s="5">
        <f>'[7]Rekapitulasi BaU Emisi GRK'!J80</f>
        <v>50552.147714974533</v>
      </c>
      <c r="W8" s="5">
        <f t="shared" si="2"/>
        <v>753017.22470499598</v>
      </c>
      <c r="X8" s="6">
        <f t="shared" si="1"/>
        <v>8.781464350545487E-2</v>
      </c>
    </row>
    <row r="9" spans="1:26" x14ac:dyDescent="0.25">
      <c r="A9" s="3" t="s">
        <v>7</v>
      </c>
      <c r="B9" s="22">
        <f>'[1]Limbah Padat - Cair Domestik'!B9</f>
        <v>0</v>
      </c>
      <c r="C9" s="4">
        <f>'[8]Rekap BAU_Gabung'!B3</f>
        <v>67.726774211250003</v>
      </c>
      <c r="D9" s="4">
        <f>'[8]Rekap BAU_Gabung'!C3</f>
        <v>788.07082787008153</v>
      </c>
      <c r="E9" s="4">
        <f>'[8]Rekap BAU_Gabung'!D3</f>
        <v>1303.5029416620382</v>
      </c>
      <c r="F9" s="4">
        <f>'[8]Rekap BAU_Gabung'!E3</f>
        <v>1677.4034793023307</v>
      </c>
      <c r="G9" s="4">
        <f>'[8]Rekap BAU_Gabung'!F3</f>
        <v>1954.9524396479485</v>
      </c>
      <c r="H9" s="4">
        <f>'[8]Rekap BAU_Gabung'!G3</f>
        <v>2162.0325132083535</v>
      </c>
      <c r="I9" s="4">
        <f>'[8]Rekap BAU_Gabung'!H3</f>
        <v>2321.4630734126704</v>
      </c>
      <c r="J9" s="4">
        <f>'[8]Rekap BAU_Gabung'!I3</f>
        <v>2408.4310787581576</v>
      </c>
      <c r="K9" s="4">
        <f>'[8]Rekap BAU_Gabung'!J3</f>
        <v>2483.9946551975963</v>
      </c>
      <c r="L9" s="4">
        <f>'[8]Rekap BAU_Gabung'!K3</f>
        <v>2551.0602059909429</v>
      </c>
      <c r="M9" s="4">
        <f>'[8]Rekap BAU_Gabung'!L3</f>
        <v>2611.7155202506765</v>
      </c>
      <c r="N9" s="4">
        <f>'[8]Rekap BAU_Gabung'!M3</f>
        <v>2667.4770150977138</v>
      </c>
      <c r="O9" s="4">
        <f>'[8]Rekap BAU_Gabung'!N3</f>
        <v>2719.458455378377</v>
      </c>
      <c r="P9" s="4">
        <f>'[8]Rekap BAU_Gabung'!O3</f>
        <v>2768.4865481673137</v>
      </c>
      <c r="Q9" s="4">
        <f>'[8]Rekap BAU_Gabung'!P3</f>
        <v>2815.1805094035476</v>
      </c>
      <c r="R9" s="4">
        <f>'[8]Rekap BAU_Gabung'!Q3</f>
        <v>2860.0071248425515</v>
      </c>
      <c r="S9" s="4">
        <f>'[8]Rekap BAU_Gabung'!R3</f>
        <v>2903.3190805643326</v>
      </c>
      <c r="T9" s="4">
        <f>'[8]Rekap BAU_Gabung'!S3</f>
        <v>2945.3818183388926</v>
      </c>
      <c r="U9" s="4">
        <f>'[8]Rekap BAU_Gabung'!T3</f>
        <v>2986.3924749702878</v>
      </c>
      <c r="V9" s="4">
        <f>'[8]Rekap BAU_Gabung'!U3</f>
        <v>3026.4861373402755</v>
      </c>
      <c r="W9" s="5">
        <f t="shared" si="2"/>
        <v>46022.542673615339</v>
      </c>
      <c r="X9" s="6">
        <f>W9/$W$13</f>
        <v>5.3670129254764463E-3</v>
      </c>
    </row>
    <row r="10" spans="1:26" x14ac:dyDescent="0.25">
      <c r="A10" s="3" t="s">
        <v>8</v>
      </c>
      <c r="B10" s="22">
        <f>'[1]Limbah Padat - Cair Domestik'!B10</f>
        <v>29529.392670372017</v>
      </c>
      <c r="C10" s="5">
        <f>'[9]Rekapitulasi BaU Emisi GRK'!J61</f>
        <v>24015.337088373672</v>
      </c>
      <c r="D10" s="5">
        <f>'[9]Rekapitulasi BaU Emisi GRK'!J62</f>
        <v>24975.818170553608</v>
      </c>
      <c r="E10" s="5">
        <f>'[9]Rekapitulasi BaU Emisi GRK'!J63</f>
        <v>25902.993410462157</v>
      </c>
      <c r="F10" s="5">
        <f>'[9]Rekapitulasi BaU Emisi GRK'!J64</f>
        <v>26793.668881766032</v>
      </c>
      <c r="G10" s="5">
        <f>'[9]Rekapitulasi BaU Emisi GRK'!J65</f>
        <v>27665.587396652842</v>
      </c>
      <c r="H10" s="5">
        <f>'[9]Rekapitulasi BaU Emisi GRK'!J66</f>
        <v>28520.859651593204</v>
      </c>
      <c r="I10" s="5">
        <f>'[9]Rekapitulasi BaU Emisi GRK'!J67</f>
        <v>29369.399222229233</v>
      </c>
      <c r="J10" s="5">
        <f>'[9]Rekapitulasi BaU Emisi GRK'!J68</f>
        <v>29830.686802923672</v>
      </c>
      <c r="K10" s="5">
        <f>'[9]Rekapitulasi BaU Emisi GRK'!J69</f>
        <v>30455.773470667584</v>
      </c>
      <c r="L10" s="5">
        <f>'[9]Rekapitulasi BaU Emisi GRK'!J70</f>
        <v>31196.859747149767</v>
      </c>
      <c r="M10" s="5">
        <f>'[9]Rekapitulasi BaU Emisi GRK'!J71</f>
        <v>32021.713710403503</v>
      </c>
      <c r="N10" s="5">
        <f>'[9]Rekapitulasi BaU Emisi GRK'!J72</f>
        <v>32908.550501555015</v>
      </c>
      <c r="O10" s="5">
        <f>'[9]Rekapitulasi BaU Emisi GRK'!J73</f>
        <v>33842.589610130875</v>
      </c>
      <c r="P10" s="5">
        <f>'[9]Rekapitulasi BaU Emisi GRK'!J74</f>
        <v>34813.737597936553</v>
      </c>
      <c r="Q10" s="5">
        <f>'[9]Rekapitulasi BaU Emisi GRK'!J75</f>
        <v>35815.02582089114</v>
      </c>
      <c r="R10" s="5">
        <f>'[9]Rekapitulasi BaU Emisi GRK'!J76</f>
        <v>36841.554663449017</v>
      </c>
      <c r="S10" s="5">
        <f>'[9]Rekapitulasi BaU Emisi GRK'!J77</f>
        <v>37889.777569418948</v>
      </c>
      <c r="T10" s="5">
        <f>'[9]Rekapitulasi BaU Emisi GRK'!J78</f>
        <v>38957.012980968982</v>
      </c>
      <c r="U10" s="5">
        <f>'[9]Rekapitulasi BaU Emisi GRK'!J79</f>
        <v>40041.109063205928</v>
      </c>
      <c r="V10" s="5">
        <f>'[9]Rekapitulasi BaU Emisi GRK'!J80</f>
        <v>41140.108313210141</v>
      </c>
      <c r="W10" s="5">
        <f>SUM(C10:V10)</f>
        <v>642998.16367354174</v>
      </c>
      <c r="X10" s="6">
        <f>W10/$W$13</f>
        <v>7.498454572506616E-2</v>
      </c>
    </row>
    <row r="11" spans="1:26" x14ac:dyDescent="0.25">
      <c r="A11" s="3" t="s">
        <v>9</v>
      </c>
      <c r="B11" s="22">
        <f>'[1]Limbah Padat - Cair Domestik'!B11</f>
        <v>19069.548350213074</v>
      </c>
      <c r="C11" s="5">
        <f>'[10]Rekapitulasi BaU Emisi GRK'!J61</f>
        <v>15074.596676499363</v>
      </c>
      <c r="D11" s="5">
        <f>'[10]Rekapitulasi BaU Emisi GRK'!J62</f>
        <v>15496.785311795848</v>
      </c>
      <c r="E11" s="5">
        <f>'[10]Rekapitulasi BaU Emisi GRK'!J63</f>
        <v>15902.860556546928</v>
      </c>
      <c r="F11" s="5">
        <f>'[10]Rekapitulasi BaU Emisi GRK'!J64</f>
        <v>16296.649995756181</v>
      </c>
      <c r="G11" s="5">
        <f>'[10]Rekapitulasi BaU Emisi GRK'!J65</f>
        <v>16672.205117807949</v>
      </c>
      <c r="H11" s="5">
        <f>'[10]Rekapitulasi BaU Emisi GRK'!J66</f>
        <v>17036.978977460618</v>
      </c>
      <c r="I11" s="5">
        <f>'[10]Rekapitulasi BaU Emisi GRK'!J67</f>
        <v>17396.562074419184</v>
      </c>
      <c r="J11" s="5">
        <f>'[10]Rekapitulasi BaU Emisi GRK'!J68</f>
        <v>17600.335179661379</v>
      </c>
      <c r="K11" s="5">
        <f>'[10]Rekapitulasi BaU Emisi GRK'!J69</f>
        <v>17881.304868124804</v>
      </c>
      <c r="L11" s="5">
        <f>'[10]Rekapitulasi BaU Emisi GRK'!J70</f>
        <v>18216.293699807389</v>
      </c>
      <c r="M11" s="5">
        <f>'[10]Rekapitulasi BaU Emisi GRK'!J71</f>
        <v>18589.751662984745</v>
      </c>
      <c r="N11" s="5">
        <f>'[10]Rekapitulasi BaU Emisi GRK'!J72</f>
        <v>18991.232824114177</v>
      </c>
      <c r="O11" s="5">
        <f>'[10]Rekapitulasi BaU Emisi GRK'!J73</f>
        <v>19413.700903772133</v>
      </c>
      <c r="P11" s="5">
        <f>'[10]Rekapitulasi BaU Emisi GRK'!J74</f>
        <v>19852.390586739675</v>
      </c>
      <c r="Q11" s="5">
        <f>'[10]Rekapitulasi BaU Emisi GRK'!J75</f>
        <v>20304.041391471947</v>
      </c>
      <c r="R11" s="5">
        <f>'[10]Rekapitulasi BaU Emisi GRK'!J76</f>
        <v>20766.381269316</v>
      </c>
      <c r="S11" s="5">
        <f>'[10]Rekapitulasi BaU Emisi GRK'!J77</f>
        <v>21237.777558250411</v>
      </c>
      <c r="T11" s="5">
        <f>'[10]Rekapitulasi BaU Emisi GRK'!J78</f>
        <v>21717.000036330595</v>
      </c>
      <c r="U11" s="5">
        <f>'[10]Rekapitulasi BaU Emisi GRK'!J79</f>
        <v>22203.059001649508</v>
      </c>
      <c r="V11" s="5">
        <f>'[10]Rekapitulasi BaU Emisi GRK'!J80</f>
        <v>22695.038192544962</v>
      </c>
      <c r="W11" s="5">
        <f>SUM(C11:V11)</f>
        <v>373344.94588505384</v>
      </c>
      <c r="X11" s="6">
        <f t="shared" si="1"/>
        <v>4.3538384318238324E-2</v>
      </c>
    </row>
    <row r="12" spans="1:26" x14ac:dyDescent="0.25">
      <c r="A12" s="3" t="s">
        <v>10</v>
      </c>
      <c r="B12" s="22">
        <f>'[1]Limbah Padat - Cair Domestik'!B12</f>
        <v>94838.095189279993</v>
      </c>
      <c r="C12" s="5">
        <f>'[11]Rekapitulasi BaU Emisi GRK'!$J$61</f>
        <v>76485.289362063893</v>
      </c>
      <c r="D12" s="5">
        <f>'[11]Rekapitulasi BaU Emisi GRK'!J$62</f>
        <v>81668.420026249631</v>
      </c>
      <c r="E12" s="5">
        <f>'[11]Rekapitulasi BaU Emisi GRK'!$J63</f>
        <v>85829.193020707404</v>
      </c>
      <c r="F12" s="5">
        <f>'[11]Rekapitulasi BaU Emisi GRK'!$J64</f>
        <v>89515.596199513791</v>
      </c>
      <c r="G12" s="5">
        <f>'[11]Rekapitulasi BaU Emisi GRK'!$J65</f>
        <v>92860.807515564069</v>
      </c>
      <c r="H12" s="5">
        <f>'[11]Rekapitulasi BaU Emisi GRK'!$J66</f>
        <v>95949.184803366108</v>
      </c>
      <c r="I12" s="5">
        <f>'[11]Rekapitulasi BaU Emisi GRK'!$J67</f>
        <v>98879.154740694445</v>
      </c>
      <c r="J12" s="5">
        <f>'[11]Rekapitulasi BaU Emisi GRK'!$J68</f>
        <v>100295.40309750402</v>
      </c>
      <c r="K12" s="5">
        <f>'[11]Rekapitulasi BaU Emisi GRK'!$J69</f>
        <v>102195.39460651121</v>
      </c>
      <c r="L12" s="5">
        <f>'[11]Rekapitulasi BaU Emisi GRK'!$J70</f>
        <v>101698.29877862173</v>
      </c>
      <c r="M12" s="5">
        <f>'[11]Rekapitulasi BaU Emisi GRK'!$J71</f>
        <v>104053.78653756999</v>
      </c>
      <c r="N12" s="5">
        <f>'[11]Rekapitulasi BaU Emisi GRK'!$J72</f>
        <v>106581.87257836298</v>
      </c>
      <c r="O12" s="5">
        <f>'[11]Rekapitulasi BaU Emisi GRK'!$J73</f>
        <v>109238.60622885058</v>
      </c>
      <c r="P12" s="5">
        <f>'[11]Rekapitulasi BaU Emisi GRK'!$J74</f>
        <v>111994.26958154907</v>
      </c>
      <c r="Q12" s="5">
        <f>'[11]Rekapitulasi BaU Emisi GRK'!$J75</f>
        <v>114828.58221630978</v>
      </c>
      <c r="R12" s="5">
        <f>'[11]Rekapitulasi BaU Emisi GRK'!$J76</f>
        <v>117727.4691969656</v>
      </c>
      <c r="S12" s="5">
        <f>'[11]Rekapitulasi BaU Emisi GRK'!$J77</f>
        <v>120680.87667429345</v>
      </c>
      <c r="T12" s="5">
        <f>'[11]Rekapitulasi BaU Emisi GRK'!$J78</f>
        <v>123681.28920702833</v>
      </c>
      <c r="U12" s="5">
        <f>'[11]Rekapitulasi BaU Emisi GRK'!$J79</f>
        <v>126722.71673238846</v>
      </c>
      <c r="V12" s="5">
        <f>'[11]Rekapitulasi BaU Emisi GRK'!$J80</f>
        <v>129796.73424480626</v>
      </c>
      <c r="W12" s="5">
        <f>SUM(C12:V12)</f>
        <v>2090682.9453489208</v>
      </c>
      <c r="X12" s="6">
        <f t="shared" si="1"/>
        <v>0.24380926691374766</v>
      </c>
    </row>
    <row r="13" spans="1:26" x14ac:dyDescent="0.25">
      <c r="A13" s="3"/>
      <c r="B13" s="22">
        <f>SUM(B3:B12)</f>
        <v>349136.44181989873</v>
      </c>
      <c r="C13" s="5">
        <f>SUM(C3:C12)</f>
        <v>323316.25106501346</v>
      </c>
      <c r="D13" s="5">
        <f>SUM(D3:D12)</f>
        <v>339445.98286304506</v>
      </c>
      <c r="E13" s="5">
        <f t="shared" ref="E13:V13" si="3">SUM(E3:E12)</f>
        <v>353900.46668297925</v>
      </c>
      <c r="F13" s="5">
        <f t="shared" si="3"/>
        <v>367415.56175849482</v>
      </c>
      <c r="G13" s="5">
        <f t="shared" si="3"/>
        <v>380228.04783236579</v>
      </c>
      <c r="H13" s="5">
        <f t="shared" si="3"/>
        <v>392507.85385455075</v>
      </c>
      <c r="I13" s="5">
        <f t="shared" si="3"/>
        <v>399483.93238552584</v>
      </c>
      <c r="J13" s="5">
        <f t="shared" si="3"/>
        <v>405431.32857243391</v>
      </c>
      <c r="K13" s="5">
        <f t="shared" si="3"/>
        <v>413290.45221752219</v>
      </c>
      <c r="L13" s="5">
        <f t="shared" si="3"/>
        <v>418738.71062199445</v>
      </c>
      <c r="M13" s="5">
        <f t="shared" si="3"/>
        <v>426151.92468796711</v>
      </c>
      <c r="N13" s="5">
        <f t="shared" si="3"/>
        <v>436706.60720804887</v>
      </c>
      <c r="O13" s="5">
        <f t="shared" si="3"/>
        <v>447781.30064853688</v>
      </c>
      <c r="P13" s="5">
        <f t="shared" si="3"/>
        <v>459258.56803854695</v>
      </c>
      <c r="Q13" s="5">
        <f t="shared" si="3"/>
        <v>471058.04152202618</v>
      </c>
      <c r="R13" s="5">
        <f t="shared" si="3"/>
        <v>483123.72908485716</v>
      </c>
      <c r="S13" s="5">
        <f t="shared" si="3"/>
        <v>495415.42766024836</v>
      </c>
      <c r="T13" s="5">
        <f t="shared" si="3"/>
        <v>507902.88727365888</v>
      </c>
      <c r="U13" s="5">
        <f t="shared" si="3"/>
        <v>520561.81674259098</v>
      </c>
      <c r="V13" s="5">
        <f t="shared" si="3"/>
        <v>533356.9126473997</v>
      </c>
      <c r="W13" s="5">
        <f t="shared" ref="W13" si="4">SUM(W3:W12)</f>
        <v>8575075.8033678066</v>
      </c>
      <c r="X13" s="7">
        <f t="shared" ref="X13" si="5">SUM(X3:X12)</f>
        <v>1</v>
      </c>
    </row>
    <row r="14" spans="1:26" x14ac:dyDescent="0.25">
      <c r="Z14" s="2">
        <v>18128.230918348952</v>
      </c>
    </row>
    <row r="15" spans="1:26" x14ac:dyDescent="0.25">
      <c r="X15" s="2"/>
      <c r="Z15" s="2"/>
    </row>
    <row r="16" spans="1:26" x14ac:dyDescent="0.25">
      <c r="A16" s="30" t="s">
        <v>11</v>
      </c>
      <c r="C16" s="32" t="s">
        <v>15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4"/>
      <c r="W16" s="31" t="s">
        <v>12</v>
      </c>
      <c r="X16" s="31" t="s">
        <v>13</v>
      </c>
    </row>
    <row r="17" spans="1:26" x14ac:dyDescent="0.25">
      <c r="A17" s="30"/>
      <c r="B17" s="16">
        <v>2010</v>
      </c>
      <c r="C17" s="13">
        <v>2011</v>
      </c>
      <c r="D17" s="13">
        <v>2012</v>
      </c>
      <c r="E17" s="13">
        <v>2013</v>
      </c>
      <c r="F17" s="13">
        <v>2014</v>
      </c>
      <c r="G17" s="13">
        <v>2015</v>
      </c>
      <c r="H17" s="13">
        <v>2016</v>
      </c>
      <c r="I17" s="13">
        <v>2017</v>
      </c>
      <c r="J17" s="13">
        <v>2018</v>
      </c>
      <c r="K17" s="13">
        <v>2019</v>
      </c>
      <c r="L17" s="13">
        <v>2020</v>
      </c>
      <c r="M17" s="13">
        <v>2021</v>
      </c>
      <c r="N17" s="13">
        <v>2022</v>
      </c>
      <c r="O17" s="13">
        <v>2023</v>
      </c>
      <c r="P17" s="13">
        <v>2024</v>
      </c>
      <c r="Q17" s="13">
        <v>2025</v>
      </c>
      <c r="R17" s="13">
        <v>2026</v>
      </c>
      <c r="S17" s="13">
        <v>2027</v>
      </c>
      <c r="T17" s="13">
        <v>2028</v>
      </c>
      <c r="U17" s="13">
        <v>2029</v>
      </c>
      <c r="V17" s="13">
        <v>2030</v>
      </c>
      <c r="W17" s="31"/>
      <c r="X17" s="31"/>
    </row>
    <row r="18" spans="1:26" x14ac:dyDescent="0.25">
      <c r="A18" s="3" t="s">
        <v>1</v>
      </c>
      <c r="B18" s="22">
        <f>'[1]Limbah Padat - Cair Domestik'!B18</f>
        <v>18549.030552078406</v>
      </c>
      <c r="C18" s="5">
        <f>'[2]Rekapitulasi BaU Emisi GRK'!G90</f>
        <v>18455.584161857827</v>
      </c>
      <c r="D18" s="5">
        <f>'[2]Rekapitulasi BaU Emisi GRK'!G91</f>
        <v>18594.355766474058</v>
      </c>
      <c r="E18" s="5">
        <f>'[2]Rekapitulasi BaU Emisi GRK'!G92</f>
        <v>18866.65107695977</v>
      </c>
      <c r="F18" s="5">
        <f>'[2]Rekapitulasi BaU Emisi GRK'!G93</f>
        <v>19353.437629508269</v>
      </c>
      <c r="G18" s="5">
        <f>'[2]Rekapitulasi BaU Emisi GRK'!G94</f>
        <v>19695.347403780877</v>
      </c>
      <c r="H18" s="5">
        <f>'[2]Rekapitulasi BaU Emisi GRK'!G95</f>
        <v>20034.516156767088</v>
      </c>
      <c r="I18" s="5">
        <f>'[2]Rekapitulasi BaU Emisi GRK'!G96</f>
        <v>20818.350351060119</v>
      </c>
      <c r="J18" s="5">
        <f>'[2]Rekapitulasi BaU Emisi GRK'!G97</f>
        <v>21311.048927290518</v>
      </c>
      <c r="K18" s="5">
        <f>'[2]Rekapitulasi BaU Emisi GRK'!G98</f>
        <v>21803.747503520914</v>
      </c>
      <c r="L18" s="5">
        <f>'[2]Rekapitulasi BaU Emisi GRK'!G99</f>
        <v>22296.446079751313</v>
      </c>
      <c r="M18" s="5">
        <f>'[2]Rekapitulasi BaU Emisi GRK'!G100</f>
        <v>22789.144655981716</v>
      </c>
      <c r="N18" s="5">
        <f>'[2]Rekapitulasi BaU Emisi GRK'!G101</f>
        <v>23281.843232212119</v>
      </c>
      <c r="O18" s="5">
        <f>'[2]Rekapitulasi BaU Emisi GRK'!G102</f>
        <v>23774.541808442511</v>
      </c>
      <c r="P18" s="5">
        <f>'[2]Rekapitulasi BaU Emisi GRK'!G103</f>
        <v>24267.24038467291</v>
      </c>
      <c r="Q18" s="5">
        <f>'[2]Rekapitulasi BaU Emisi GRK'!G104</f>
        <v>24759.938960903321</v>
      </c>
      <c r="R18" s="5">
        <f>'[2]Rekapitulasi BaU Emisi GRK'!G105</f>
        <v>25252.637537133716</v>
      </c>
      <c r="S18" s="5">
        <f>'[2]Rekapitulasi BaU Emisi GRK'!G106</f>
        <v>25745.336113364119</v>
      </c>
      <c r="T18" s="5">
        <f>'[2]Rekapitulasi BaU Emisi GRK'!G107</f>
        <v>26238.034689594515</v>
      </c>
      <c r="U18" s="5">
        <f>'[2]Rekapitulasi BaU Emisi GRK'!G108</f>
        <v>26730.733265824918</v>
      </c>
      <c r="V18" s="5">
        <f>'[2]Rekapitulasi BaU Emisi GRK'!G109</f>
        <v>27223.431842055314</v>
      </c>
      <c r="W18" s="5">
        <f>SUM(C18:V18)</f>
        <v>451292.36754715588</v>
      </c>
      <c r="X18" s="6">
        <f>W18/$W$28</f>
        <v>0.17678114993110164</v>
      </c>
    </row>
    <row r="19" spans="1:26" x14ac:dyDescent="0.25">
      <c r="A19" s="3" t="s">
        <v>2</v>
      </c>
      <c r="B19" s="22">
        <f>'[1]Limbah Padat - Cair Domestik'!B19</f>
        <v>5957.4371384784008</v>
      </c>
      <c r="C19" s="5">
        <f>'[3]Rekapitulasi BaU Emisi GRK'!G90</f>
        <v>6127.4157704027439</v>
      </c>
      <c r="D19" s="5">
        <f>'[3]Rekapitulasi BaU Emisi GRK'!G91</f>
        <v>6235.6150840896016</v>
      </c>
      <c r="E19" s="5">
        <f>'[3]Rekapitulasi BaU Emisi GRK'!G92</f>
        <v>6395.1740150276564</v>
      </c>
      <c r="F19" s="5">
        <f>'[3]Rekapitulasi BaU Emisi GRK'!G93</f>
        <v>6631.4115343579424</v>
      </c>
      <c r="G19" s="5">
        <f>'[3]Rekapitulasi BaU Emisi GRK'!G94</f>
        <v>6816.430471189944</v>
      </c>
      <c r="H19" s="5">
        <f>'[3]Rekapitulasi BaU Emisi GRK'!G95</f>
        <v>7010.0966775564193</v>
      </c>
      <c r="I19" s="5">
        <f>'[3]Rekapitulasi BaU Emisi GRK'!G96</f>
        <v>7253.8909422582256</v>
      </c>
      <c r="J19" s="5">
        <f>'[3]Rekapitulasi BaU Emisi GRK'!G97</f>
        <v>7453.0685592827122</v>
      </c>
      <c r="K19" s="5">
        <f>'[3]Rekapitulasi BaU Emisi GRK'!G98</f>
        <v>7652.2461763071997</v>
      </c>
      <c r="L19" s="5">
        <f>'[3]Rekapitulasi BaU Emisi GRK'!G99</f>
        <v>7851.4237933316872</v>
      </c>
      <c r="M19" s="5">
        <f>'[3]Rekapitulasi BaU Emisi GRK'!G100</f>
        <v>8050.6014103561756</v>
      </c>
      <c r="N19" s="5">
        <f>'[3]Rekapitulasi BaU Emisi GRK'!G101</f>
        <v>8249.7790273806622</v>
      </c>
      <c r="O19" s="5">
        <f>'[3]Rekapitulasi BaU Emisi GRK'!G102</f>
        <v>8448.9566444051488</v>
      </c>
      <c r="P19" s="5">
        <f>'[3]Rekapitulasi BaU Emisi GRK'!G103</f>
        <v>8648.1342614296373</v>
      </c>
      <c r="Q19" s="5">
        <f>'[3]Rekapitulasi BaU Emisi GRK'!G104</f>
        <v>8808.1544315055544</v>
      </c>
      <c r="R19" s="5">
        <f>'[3]Rekapitulasi BaU Emisi GRK'!G105</f>
        <v>9007.3320485300428</v>
      </c>
      <c r="S19" s="5">
        <f>'[3]Rekapitulasi BaU Emisi GRK'!G106</f>
        <v>9206.5096655545294</v>
      </c>
      <c r="T19" s="5">
        <f>'[3]Rekapitulasi BaU Emisi GRK'!G107</f>
        <v>9405.687282579016</v>
      </c>
      <c r="U19" s="5">
        <f>'[3]Rekapitulasi BaU Emisi GRK'!G108</f>
        <v>9604.8648996035045</v>
      </c>
      <c r="V19" s="5">
        <f>'[3]Rekapitulasi BaU Emisi GRK'!G109</f>
        <v>9804.0425166279929</v>
      </c>
      <c r="W19" s="5">
        <f t="shared" ref="W19:W20" si="6">SUM(C19:V19)</f>
        <v>158660.8352117764</v>
      </c>
      <c r="X19" s="6">
        <f t="shared" ref="X19:X27" si="7">W19/$W$28</f>
        <v>6.2150940088380895E-2</v>
      </c>
    </row>
    <row r="20" spans="1:26" x14ac:dyDescent="0.25">
      <c r="A20" s="3" t="s">
        <v>3</v>
      </c>
      <c r="B20" s="22">
        <f>'[1]Limbah Padat - Cair Domestik'!B20</f>
        <v>4779.9152349968008</v>
      </c>
      <c r="C20" s="5">
        <f>'[4]Rekapitulasi BaU Emisi GRK'!G90</f>
        <v>4770.8817068370281</v>
      </c>
      <c r="D20" s="5">
        <f>'[4]Rekapitulasi BaU Emisi GRK'!G91</f>
        <v>4833.1745532915438</v>
      </c>
      <c r="E20" s="5">
        <f>'[4]Rekapitulasi BaU Emisi GRK'!G92</f>
        <v>4933.7198766308566</v>
      </c>
      <c r="F20" s="5">
        <f>'[4]Rekapitulasi BaU Emisi GRK'!G93</f>
        <v>5090.924940195353</v>
      </c>
      <c r="G20" s="5">
        <f>'[4]Rekapitulasi BaU Emisi GRK'!G94</f>
        <v>5212.0519760896004</v>
      </c>
      <c r="H20" s="5">
        <f>'[4]Rekapitulasi BaU Emisi GRK'!G95</f>
        <v>5327.6317069994675</v>
      </c>
      <c r="I20" s="5">
        <f>'[4]Rekapitulasi BaU Emisi GRK'!G96</f>
        <v>5524.9591346556354</v>
      </c>
      <c r="J20" s="5">
        <f>'[4]Rekapitulasi BaU Emisi GRK'!G97</f>
        <v>5664.7805883472447</v>
      </c>
      <c r="K20" s="5">
        <f>'[4]Rekapitulasi BaU Emisi GRK'!G98</f>
        <v>5804.6020420388568</v>
      </c>
      <c r="L20" s="5">
        <f>'[4]Rekapitulasi BaU Emisi GRK'!G99</f>
        <v>5944.4234957304698</v>
      </c>
      <c r="M20" s="5">
        <f>'[4]Rekapitulasi BaU Emisi GRK'!G100</f>
        <v>6084.2449494220791</v>
      </c>
      <c r="N20" s="5">
        <f>'[4]Rekapitulasi BaU Emisi GRK'!G101</f>
        <v>6224.0664031136921</v>
      </c>
      <c r="O20" s="5">
        <f>'[4]Rekapitulasi BaU Emisi GRK'!G102</f>
        <v>6363.8878568053024</v>
      </c>
      <c r="P20" s="5">
        <f>'[4]Rekapitulasi BaU Emisi GRK'!G103</f>
        <v>6503.7093104969144</v>
      </c>
      <c r="Q20" s="5">
        <f>'[4]Rekapitulasi BaU Emisi GRK'!G104</f>
        <v>6643.5307641885238</v>
      </c>
      <c r="R20" s="5">
        <f>'[4]Rekapitulasi BaU Emisi GRK'!G105</f>
        <v>6783.3522178801377</v>
      </c>
      <c r="S20" s="5">
        <f>'[4]Rekapitulasi BaU Emisi GRK'!G106</f>
        <v>6923.1736715717479</v>
      </c>
      <c r="T20" s="5">
        <f>'[4]Rekapitulasi BaU Emisi GRK'!G107</f>
        <v>7062.99512526336</v>
      </c>
      <c r="U20" s="5">
        <f>'[4]Rekapitulasi BaU Emisi GRK'!G108</f>
        <v>7202.8165789549721</v>
      </c>
      <c r="V20" s="5">
        <f>'[4]Rekapitulasi BaU Emisi GRK'!G109</f>
        <v>7342.6380326465833</v>
      </c>
      <c r="W20" s="5">
        <f t="shared" si="6"/>
        <v>120241.56493115937</v>
      </c>
      <c r="X20" s="6">
        <f t="shared" si="7"/>
        <v>4.7101266599250603E-2</v>
      </c>
    </row>
    <row r="21" spans="1:26" x14ac:dyDescent="0.25">
      <c r="A21" s="3" t="s">
        <v>4</v>
      </c>
      <c r="B21" s="22">
        <f>'[1]Limbah Padat - Cair Domestik'!B21</f>
        <v>5492.0970891536008</v>
      </c>
      <c r="C21" s="5">
        <f>'[5]Rekapitulasi BaU Emisi GRK'!G90</f>
        <v>4678.7988238335993</v>
      </c>
      <c r="D21" s="5">
        <f>'[5]Rekapitulasi BaU Emisi GRK'!G91</f>
        <v>4657.8003202296004</v>
      </c>
      <c r="E21" s="5">
        <f>'[5]Rekapitulasi BaU Emisi GRK'!G92</f>
        <v>4666.0393301328004</v>
      </c>
      <c r="F21" s="5">
        <f>'[5]Rekapitulasi BaU Emisi GRK'!G93</f>
        <v>4728.0006693936766</v>
      </c>
      <c r="G21" s="5">
        <f>'[5]Rekapitulasi BaU Emisi GRK'!G94</f>
        <v>4758.8697900714669</v>
      </c>
      <c r="H21" s="5">
        <f>'[5]Rekapitulasi BaU Emisi GRK'!G95</f>
        <v>4774.1738255872006</v>
      </c>
      <c r="I21" s="5">
        <f>'[5]Rekapitulasi BaU Emisi GRK'!G96</f>
        <v>4936.9219644671994</v>
      </c>
      <c r="J21" s="5">
        <f>'[5]Rekapitulasi BaU Emisi GRK'!G97</f>
        <v>4946.0831754928759</v>
      </c>
      <c r="K21" s="5">
        <f>'[5]Rekapitulasi BaU Emisi GRK'!G98</f>
        <v>4955.2443865185523</v>
      </c>
      <c r="L21" s="5">
        <f>'[5]Rekapitulasi BaU Emisi GRK'!G99</f>
        <v>4964.4055975442288</v>
      </c>
      <c r="M21" s="5">
        <f>'[5]Rekapitulasi BaU Emisi GRK'!G100</f>
        <v>4973.5668085699044</v>
      </c>
      <c r="N21" s="5">
        <f>'[5]Rekapitulasi BaU Emisi GRK'!G101</f>
        <v>4982.7280195955818</v>
      </c>
      <c r="O21" s="5">
        <f>'[5]Rekapitulasi BaU Emisi GRK'!G102</f>
        <v>4991.8892306212574</v>
      </c>
      <c r="P21" s="5">
        <f>'[5]Rekapitulasi BaU Emisi GRK'!G103</f>
        <v>5001.0504416469339</v>
      </c>
      <c r="Q21" s="5">
        <f>'[5]Rekapitulasi BaU Emisi GRK'!G104</f>
        <v>5010.2116526726104</v>
      </c>
      <c r="R21" s="5">
        <f>'[5]Rekapitulasi BaU Emisi GRK'!G105</f>
        <v>5019.372863698286</v>
      </c>
      <c r="S21" s="5">
        <f>'[5]Rekapitulasi BaU Emisi GRK'!G106</f>
        <v>5028.5340747239625</v>
      </c>
      <c r="T21" s="5">
        <f>'[5]Rekapitulasi BaU Emisi GRK'!G107</f>
        <v>5037.6952857496381</v>
      </c>
      <c r="U21" s="5">
        <f>'[5]Rekapitulasi BaU Emisi GRK'!G108</f>
        <v>5046.8564967753146</v>
      </c>
      <c r="V21" s="5">
        <f>'[5]Rekapitulasi BaU Emisi GRK'!G109</f>
        <v>5056.0177078009901</v>
      </c>
      <c r="W21" s="5">
        <f t="shared" ref="W21:W24" si="8">SUM(C21:V21)</f>
        <v>98214.260465125699</v>
      </c>
      <c r="X21" s="6">
        <f t="shared" si="7"/>
        <v>3.8472686784013561E-2</v>
      </c>
    </row>
    <row r="22" spans="1:26" x14ac:dyDescent="0.25">
      <c r="A22" s="3" t="s">
        <v>5</v>
      </c>
      <c r="B22" s="22">
        <f>'[1]Limbah Padat - Cair Domestik'!B22</f>
        <v>20847.819710528001</v>
      </c>
      <c r="C22" s="5">
        <f>'[6]Rekapitulasi BaU Emisi GRK'!G90</f>
        <v>21355.816102349712</v>
      </c>
      <c r="D22" s="5">
        <f>'[6]Rekapitulasi BaU Emisi GRK'!G91</f>
        <v>21661.028765062973</v>
      </c>
      <c r="E22" s="5">
        <f>'[6]Rekapitulasi BaU Emisi GRK'!G92</f>
        <v>22132.76197164903</v>
      </c>
      <c r="F22" s="5">
        <f>'[6]Rekapitulasi BaU Emisi GRK'!G93</f>
        <v>22856.169152675353</v>
      </c>
      <c r="G22" s="5">
        <f>'[6]Rekapitulasi BaU Emisi GRK'!G94</f>
        <v>23422.320573140118</v>
      </c>
      <c r="H22" s="5">
        <f>'[6]Rekapitulasi BaU Emisi GRK'!G95</f>
        <v>23984.458355292649</v>
      </c>
      <c r="I22" s="5">
        <f>'[6]Rekapitulasi BaU Emisi GRK'!G96</f>
        <v>24583.208350342098</v>
      </c>
      <c r="J22" s="5">
        <f>'[6]Rekapitulasi BaU Emisi GRK'!G97</f>
        <v>25259.131147086024</v>
      </c>
      <c r="K22" s="5">
        <f>'[6]Rekapitulasi BaU Emisi GRK'!G98</f>
        <v>25935.053943829942</v>
      </c>
      <c r="L22" s="5">
        <f>'[6]Rekapitulasi BaU Emisi GRK'!G99</f>
        <v>26610.976740573868</v>
      </c>
      <c r="M22" s="5">
        <f>'[6]Rekapitulasi BaU Emisi GRK'!G100</f>
        <v>27286.89953731779</v>
      </c>
      <c r="N22" s="5">
        <f>'[6]Rekapitulasi BaU Emisi GRK'!G101</f>
        <v>27962.822334061719</v>
      </c>
      <c r="O22" s="5">
        <f>'[6]Rekapitulasi BaU Emisi GRK'!G102</f>
        <v>28638.745130805644</v>
      </c>
      <c r="P22" s="5">
        <f>'[6]Rekapitulasi BaU Emisi GRK'!G103</f>
        <v>29314.667927549563</v>
      </c>
      <c r="Q22" s="5">
        <f>'[6]Rekapitulasi BaU Emisi GRK'!G104</f>
        <v>29951.433277344913</v>
      </c>
      <c r="R22" s="5">
        <f>'[6]Rekapitulasi BaU Emisi GRK'!G105</f>
        <v>30627.356074088839</v>
      </c>
      <c r="S22" s="5">
        <f>'[6]Rekapitulasi BaU Emisi GRK'!G106</f>
        <v>31303.278870832768</v>
      </c>
      <c r="T22" s="5">
        <f>'[6]Rekapitulasi BaU Emisi GRK'!G107</f>
        <v>31979.201667576686</v>
      </c>
      <c r="U22" s="5">
        <f>'[6]Rekapitulasi BaU Emisi GRK'!G108</f>
        <v>32655.124464320608</v>
      </c>
      <c r="V22" s="5">
        <f>'[6]Rekapitulasi BaU Emisi GRK'!G109</f>
        <v>33331.04726106453</v>
      </c>
      <c r="W22" s="5">
        <f t="shared" si="8"/>
        <v>540851.50164696481</v>
      </c>
      <c r="X22" s="6">
        <f t="shared" si="7"/>
        <v>0.21186343328335361</v>
      </c>
    </row>
    <row r="23" spans="1:26" x14ac:dyDescent="0.25">
      <c r="A23" s="3" t="s">
        <v>6</v>
      </c>
      <c r="B23" s="22">
        <f>'[1]Limbah Padat - Cair Domestik'!B23</f>
        <v>8504.2989840752016</v>
      </c>
      <c r="C23" s="5">
        <f>'[7]Rekapitulasi BaU Emisi GRK'!G90</f>
        <v>8874.7143502857143</v>
      </c>
      <c r="D23" s="5">
        <f>'[7]Rekapitulasi BaU Emisi GRK'!G91</f>
        <v>9165.6146593995436</v>
      </c>
      <c r="E23" s="5">
        <f>'[7]Rekapitulasi BaU Emisi GRK'!G92</f>
        <v>9532.3044866221735</v>
      </c>
      <c r="F23" s="5">
        <f>'[7]Rekapitulasi BaU Emisi GRK'!G93</f>
        <v>10016.931766325637</v>
      </c>
      <c r="G23" s="5">
        <f>'[7]Rekapitulasi BaU Emisi GRK'!G94</f>
        <v>10445.738441618287</v>
      </c>
      <c r="H23" s="5">
        <f>'[7]Rekapitulasi BaU Emisi GRK'!G95</f>
        <v>10885.476570850742</v>
      </c>
      <c r="I23" s="5">
        <f>'[7]Rekapitulasi BaU Emisi GRK'!G96</f>
        <v>10935.565471739124</v>
      </c>
      <c r="J23" s="5">
        <f>'[7]Rekapitulasi BaU Emisi GRK'!G97</f>
        <v>11343.357650502705</v>
      </c>
      <c r="K23" s="5">
        <f>'[7]Rekapitulasi BaU Emisi GRK'!G98</f>
        <v>11751.149829266285</v>
      </c>
      <c r="L23" s="5">
        <f>'[7]Rekapitulasi BaU Emisi GRK'!G99</f>
        <v>12158.942008029868</v>
      </c>
      <c r="M23" s="5">
        <f>'[7]Rekapitulasi BaU Emisi GRK'!G100</f>
        <v>12566.73418679345</v>
      </c>
      <c r="N23" s="5">
        <f>'[7]Rekapitulasi BaU Emisi GRK'!G101</f>
        <v>12974.526365557029</v>
      </c>
      <c r="O23" s="5">
        <f>'[7]Rekapitulasi BaU Emisi GRK'!G102</f>
        <v>13382.318544320609</v>
      </c>
      <c r="P23" s="5">
        <f>'[7]Rekapitulasi BaU Emisi GRK'!G103</f>
        <v>13790.110723084194</v>
      </c>
      <c r="Q23" s="5">
        <f>'[7]Rekapitulasi BaU Emisi GRK'!G104</f>
        <v>14158.745454899205</v>
      </c>
      <c r="R23" s="5">
        <f>'[7]Rekapitulasi BaU Emisi GRK'!G105</f>
        <v>14566.53763366278</v>
      </c>
      <c r="S23" s="5">
        <f>'[7]Rekapitulasi BaU Emisi GRK'!G106</f>
        <v>14974.329812426362</v>
      </c>
      <c r="T23" s="5">
        <f>'[7]Rekapitulasi BaU Emisi GRK'!G107</f>
        <v>15382.121991189944</v>
      </c>
      <c r="U23" s="5">
        <f>'[7]Rekapitulasi BaU Emisi GRK'!G108</f>
        <v>15789.914169953523</v>
      </c>
      <c r="V23" s="5">
        <f>'[7]Rekapitulasi BaU Emisi GRK'!G109</f>
        <v>16197.706348717109</v>
      </c>
      <c r="W23" s="5">
        <f t="shared" si="8"/>
        <v>248892.84046524428</v>
      </c>
      <c r="X23" s="6">
        <f t="shared" si="7"/>
        <v>9.7496801876372455E-2</v>
      </c>
    </row>
    <row r="24" spans="1:26" x14ac:dyDescent="0.25">
      <c r="A24" s="3" t="s">
        <v>7</v>
      </c>
      <c r="B24" s="22">
        <f>'[1]Limbah Padat - Cair Domestik'!B24</f>
        <v>0</v>
      </c>
      <c r="C24" s="4">
        <f>'[8]Rekap BAU_Gabung'!$B$4</f>
        <v>834.14902138240006</v>
      </c>
      <c r="D24" s="4">
        <f>'[8]Rekap BAU_Gabung'!$B$4</f>
        <v>834.14902138240006</v>
      </c>
      <c r="E24" s="4">
        <f>'[8]Rekap BAU_Gabung'!$B$4</f>
        <v>834.14902138240006</v>
      </c>
      <c r="F24" s="4">
        <f>'[8]Rekap BAU_Gabung'!$B$4</f>
        <v>834.14902138240006</v>
      </c>
      <c r="G24" s="4">
        <f>'[8]Rekap BAU_Gabung'!$B$4</f>
        <v>834.14902138240006</v>
      </c>
      <c r="H24" s="4">
        <f>'[8]Rekap BAU_Gabung'!$B$4</f>
        <v>834.14902138240006</v>
      </c>
      <c r="I24" s="4">
        <f>'[8]Rekap BAU_Gabung'!$B$4</f>
        <v>834.14902138240006</v>
      </c>
      <c r="J24" s="4">
        <f>'[8]Rekap BAU_Gabung'!$B$4</f>
        <v>834.14902138240006</v>
      </c>
      <c r="K24" s="4">
        <f>'[8]Rekap BAU_Gabung'!$B$4</f>
        <v>834.14902138240006</v>
      </c>
      <c r="L24" s="4">
        <f>'[8]Rekap BAU_Gabung'!$B$4</f>
        <v>834.14902138240006</v>
      </c>
      <c r="M24" s="4">
        <f>'[8]Rekap BAU_Gabung'!$B$4</f>
        <v>834.14902138240006</v>
      </c>
      <c r="N24" s="4">
        <f>'[8]Rekap BAU_Gabung'!$B$4</f>
        <v>834.14902138240006</v>
      </c>
      <c r="O24" s="4">
        <f>'[8]Rekap BAU_Gabung'!$B$4</f>
        <v>834.14902138240006</v>
      </c>
      <c r="P24" s="4">
        <f>'[8]Rekap BAU_Gabung'!$B$4</f>
        <v>834.14902138240006</v>
      </c>
      <c r="Q24" s="4">
        <f>'[8]Rekap BAU_Gabung'!$B$4</f>
        <v>834.14902138240006</v>
      </c>
      <c r="R24" s="4">
        <f>'[8]Rekap BAU_Gabung'!$B$4</f>
        <v>834.14902138240006</v>
      </c>
      <c r="S24" s="4">
        <f>'[8]Rekap BAU_Gabung'!$B$4</f>
        <v>834.14902138240006</v>
      </c>
      <c r="T24" s="4">
        <f>'[8]Rekap BAU_Gabung'!$B$4</f>
        <v>834.14902138240006</v>
      </c>
      <c r="U24" s="4">
        <f>'[8]Rekap BAU_Gabung'!$B$4</f>
        <v>834.14902138240006</v>
      </c>
      <c r="V24" s="4">
        <f>'[8]Rekap BAU_Gabung'!$B$4</f>
        <v>834.14902138240006</v>
      </c>
      <c r="W24" s="5">
        <f t="shared" si="8"/>
        <v>16682.980427648003</v>
      </c>
      <c r="X24" s="6">
        <f>W24/$W$28</f>
        <v>6.5350905008813558E-3</v>
      </c>
    </row>
    <row r="25" spans="1:26" x14ac:dyDescent="0.25">
      <c r="A25" s="3" t="s">
        <v>8</v>
      </c>
      <c r="B25" s="22">
        <f>'[1]Limbah Padat - Cair Domestik'!B25</f>
        <v>7661.9430083136003</v>
      </c>
      <c r="C25" s="5">
        <f>'[9]Rekapitulasi BaU Emisi GRK'!G90</f>
        <v>7833.8977349568004</v>
      </c>
      <c r="D25" s="5">
        <f>'[9]Rekapitulasi BaU Emisi GRK'!G91</f>
        <v>7945.5789545255993</v>
      </c>
      <c r="E25" s="5">
        <f>'[9]Rekapitulasi BaU Emisi GRK'!G92</f>
        <v>8099.4586661336016</v>
      </c>
      <c r="F25" s="5">
        <f>'[9]Rekapitulasi BaU Emisi GRK'!G93</f>
        <v>8359.2991433752395</v>
      </c>
      <c r="G25" s="5">
        <f>'[9]Rekapitulasi BaU Emisi GRK'!G94</f>
        <v>8559.1979100476965</v>
      </c>
      <c r="H25" s="5">
        <f>'[9]Rekapitulasi BaU Emisi GRK'!G95</f>
        <v>8753.6798965589333</v>
      </c>
      <c r="I25" s="5">
        <f>'[9]Rekapitulasi BaU Emisi GRK'!G96</f>
        <v>9030.5556776911235</v>
      </c>
      <c r="J25" s="5">
        <f>'[9]Rekapitulasi BaU Emisi GRK'!G97</f>
        <v>9297.9031467324967</v>
      </c>
      <c r="K25" s="5">
        <f>'[9]Rekapitulasi BaU Emisi GRK'!G98</f>
        <v>9565.250615773868</v>
      </c>
      <c r="L25" s="5">
        <f>'[9]Rekapitulasi BaU Emisi GRK'!G99</f>
        <v>9832.5980848152394</v>
      </c>
      <c r="M25" s="5">
        <f>'[9]Rekapitulasi BaU Emisi GRK'!G100</f>
        <v>10099.945553856611</v>
      </c>
      <c r="N25" s="5">
        <f>'[9]Rekapitulasi BaU Emisi GRK'!G101</f>
        <v>10367.293022897979</v>
      </c>
      <c r="O25" s="5">
        <f>'[9]Rekapitulasi BaU Emisi GRK'!G102</f>
        <v>10634.640491939352</v>
      </c>
      <c r="P25" s="5">
        <f>'[9]Rekapitulasi BaU Emisi GRK'!G103</f>
        <v>10901.987960980725</v>
      </c>
      <c r="Q25" s="5">
        <f>'[9]Rekapitulasi BaU Emisi GRK'!G104</f>
        <v>11130.177983073525</v>
      </c>
      <c r="R25" s="5">
        <f>'[9]Rekapitulasi BaU Emisi GRK'!G105</f>
        <v>11397.525452114895</v>
      </c>
      <c r="S25" s="5">
        <f>'[9]Rekapitulasi BaU Emisi GRK'!G106</f>
        <v>11664.872921156266</v>
      </c>
      <c r="T25" s="5">
        <f>'[9]Rekapitulasi BaU Emisi GRK'!G107</f>
        <v>11932.220390197639</v>
      </c>
      <c r="U25" s="5">
        <f>'[9]Rekapitulasi BaU Emisi GRK'!G108</f>
        <v>12199.56785923901</v>
      </c>
      <c r="V25" s="5">
        <f>'[9]Rekapitulasi BaU Emisi GRK'!G109</f>
        <v>12466.91532828038</v>
      </c>
      <c r="W25" s="5">
        <f>SUM(C25:V25)</f>
        <v>200072.56679434699</v>
      </c>
      <c r="X25" s="6">
        <f t="shared" si="7"/>
        <v>7.8372826511133198E-2</v>
      </c>
    </row>
    <row r="26" spans="1:26" x14ac:dyDescent="0.25">
      <c r="A26" s="3" t="s">
        <v>9</v>
      </c>
      <c r="B26" s="22">
        <f>'[1]Limbah Padat - Cair Domestik'!B26</f>
        <v>4754.5989798112005</v>
      </c>
      <c r="C26" s="5">
        <f>'[10]Rekapitulasi BaU Emisi GRK'!G90</f>
        <v>4809.3291932288002</v>
      </c>
      <c r="D26" s="5">
        <f>'[10]Rekapitulasi BaU Emisi GRK'!G91</f>
        <v>4818.3647396235438</v>
      </c>
      <c r="E26" s="5">
        <f>'[10]Rekapitulasi BaU Emisi GRK'!G92</f>
        <v>4866.4919494965716</v>
      </c>
      <c r="F26" s="5">
        <f>'[10]Rekapitulasi BaU Emisi GRK'!G93</f>
        <v>4963.8263936414469</v>
      </c>
      <c r="G26" s="5">
        <f>'[10]Rekapitulasi BaU Emisi GRK'!G94</f>
        <v>5032.8740250940955</v>
      </c>
      <c r="H26" s="5">
        <f>'[10]Rekapitulasi BaU Emisi GRK'!G95</f>
        <v>5090.5007345200765</v>
      </c>
      <c r="I26" s="5">
        <f>'[10]Rekapitulasi BaU Emisi GRK'!G96</f>
        <v>5290.2493976458973</v>
      </c>
      <c r="J26" s="5">
        <f>'[10]Rekapitulasi BaU Emisi GRK'!G97</f>
        <v>5402.6769540764035</v>
      </c>
      <c r="K26" s="5">
        <f>'[10]Rekapitulasi BaU Emisi GRK'!G98</f>
        <v>5515.1045105069115</v>
      </c>
      <c r="L26" s="5">
        <f>'[10]Rekapitulasi BaU Emisi GRK'!G99</f>
        <v>5627.5320669374178</v>
      </c>
      <c r="M26" s="5">
        <f>'[10]Rekapitulasi BaU Emisi GRK'!G100</f>
        <v>5739.9596233679231</v>
      </c>
      <c r="N26" s="5">
        <f>'[10]Rekapitulasi BaU Emisi GRK'!G101</f>
        <v>5852.3871797984311</v>
      </c>
      <c r="O26" s="5">
        <f>'[10]Rekapitulasi BaU Emisi GRK'!G102</f>
        <v>5964.8147362289374</v>
      </c>
      <c r="P26" s="5">
        <f>'[10]Rekapitulasi BaU Emisi GRK'!G103</f>
        <v>6077.2422926594445</v>
      </c>
      <c r="Q26" s="5">
        <f>'[10]Rekapitulasi BaU Emisi GRK'!G104</f>
        <v>6189.6698490899516</v>
      </c>
      <c r="R26" s="5">
        <f>'[10]Rekapitulasi BaU Emisi GRK'!G105</f>
        <v>6302.097405520457</v>
      </c>
      <c r="S26" s="5">
        <f>'[10]Rekapitulasi BaU Emisi GRK'!G106</f>
        <v>6414.524961950965</v>
      </c>
      <c r="T26" s="5">
        <f>'[10]Rekapitulasi BaU Emisi GRK'!G107</f>
        <v>6526.9525183814703</v>
      </c>
      <c r="U26" s="5">
        <f>'[10]Rekapitulasi BaU Emisi GRK'!G108</f>
        <v>6639.3800748119784</v>
      </c>
      <c r="V26" s="5">
        <f>'[10]Rekapitulasi BaU Emisi GRK'!G109</f>
        <v>6751.8076312424855</v>
      </c>
      <c r="W26" s="5">
        <f>SUM(C26:V26)</f>
        <v>113875.78623782322</v>
      </c>
      <c r="X26" s="6">
        <f t="shared" si="7"/>
        <v>4.4607651021988971E-2</v>
      </c>
    </row>
    <row r="27" spans="1:26" x14ac:dyDescent="0.25">
      <c r="A27" s="3" t="s">
        <v>10</v>
      </c>
      <c r="B27" s="22">
        <f>'[1]Limbah Padat - Cair Domestik'!B27</f>
        <v>24201.807684000003</v>
      </c>
      <c r="C27" s="5">
        <f>'[11]Rekapitulasi BaU Emisi GRK'!$G90</f>
        <v>24890.283313216911</v>
      </c>
      <c r="D27" s="5">
        <f>'[11]Rekapitulasi BaU Emisi GRK'!$G91</f>
        <v>24857.963025848228</v>
      </c>
      <c r="E27" s="5">
        <f>'[11]Rekapitulasi BaU Emisi GRK'!$G92</f>
        <v>25265.22698709543</v>
      </c>
      <c r="F27" s="5">
        <f>'[11]Rekapitulasi BaU Emisi GRK'!$G93</f>
        <v>25968.109355295695</v>
      </c>
      <c r="G27" s="5">
        <f>'[11]Rekapitulasi BaU Emisi GRK'!$G94</f>
        <v>26476.862484775011</v>
      </c>
      <c r="H27" s="5">
        <f>'[11]Rekapitulasi BaU Emisi GRK'!$G95</f>
        <v>26989.368202920228</v>
      </c>
      <c r="I27" s="5">
        <f>'[11]Rekapitulasi BaU Emisi GRK'!$G96</f>
        <v>27629.03773003093</v>
      </c>
      <c r="J27" s="5">
        <f>'[11]Rekapitulasi BaU Emisi GRK'!$G97</f>
        <v>28319.057207676342</v>
      </c>
      <c r="K27" s="5">
        <f>'[11]Rekapitulasi BaU Emisi GRK'!$G98</f>
        <v>29009.07668532175</v>
      </c>
      <c r="L27" s="5">
        <f>'[11]Rekapitulasi BaU Emisi GRK'!$G99</f>
        <v>29699.096162967166</v>
      </c>
      <c r="M27" s="5">
        <f>'[11]Rekapitulasi BaU Emisi GRK'!$G100</f>
        <v>30389.115640612574</v>
      </c>
      <c r="N27" s="5">
        <f>'[11]Rekapitulasi BaU Emisi GRK'!$G101</f>
        <v>31079.135118257982</v>
      </c>
      <c r="O27" s="5">
        <f>'[11]Rekapitulasi BaU Emisi GRK'!$G102</f>
        <v>31769.154595903387</v>
      </c>
      <c r="P27" s="5">
        <f>'[11]Rekapitulasi BaU Emisi GRK'!$G103</f>
        <v>32459.174073548802</v>
      </c>
      <c r="Q27" s="5">
        <f>'[11]Rekapitulasi BaU Emisi GRK'!$G104</f>
        <v>33149.193551194214</v>
      </c>
      <c r="R27" s="5">
        <f>'[11]Rekapitulasi BaU Emisi GRK'!$G105</f>
        <v>33839.213028839615</v>
      </c>
      <c r="S27" s="5">
        <f>'[11]Rekapitulasi BaU Emisi GRK'!$G106</f>
        <v>34529.23250648503</v>
      </c>
      <c r="T27" s="5">
        <f>'[11]Rekapitulasi BaU Emisi GRK'!$G107</f>
        <v>35219.251984130438</v>
      </c>
      <c r="U27" s="5">
        <f>'[11]Rekapitulasi BaU Emisi GRK'!$G108</f>
        <v>35909.271461775847</v>
      </c>
      <c r="V27" s="5">
        <f>'[11]Rekapitulasi BaU Emisi GRK'!$G109</f>
        <v>36599.290939421269</v>
      </c>
      <c r="W27" s="5">
        <f>SUM(C27:V27)</f>
        <v>604046.1140553169</v>
      </c>
      <c r="X27" s="6">
        <f t="shared" si="7"/>
        <v>0.23661815340352363</v>
      </c>
    </row>
    <row r="28" spans="1:26" x14ac:dyDescent="0.25">
      <c r="A28" s="3"/>
      <c r="B28" s="5">
        <f t="shared" ref="B28:V28" si="9">SUM(B18:B27)</f>
        <v>100748.9483814352</v>
      </c>
      <c r="C28" s="5">
        <f t="shared" si="9"/>
        <v>102630.87017835153</v>
      </c>
      <c r="D28" s="5">
        <f t="shared" si="9"/>
        <v>103603.64488992709</v>
      </c>
      <c r="E28" s="5">
        <f t="shared" si="9"/>
        <v>105591.9773811303</v>
      </c>
      <c r="F28" s="5">
        <f t="shared" si="9"/>
        <v>108802.259606151</v>
      </c>
      <c r="G28" s="5">
        <f t="shared" si="9"/>
        <v>111253.84209718951</v>
      </c>
      <c r="H28" s="5">
        <f t="shared" si="9"/>
        <v>113684.05114843522</v>
      </c>
      <c r="I28" s="5">
        <f t="shared" si="9"/>
        <v>116836.88804127276</v>
      </c>
      <c r="J28" s="5">
        <f t="shared" si="9"/>
        <v>119831.25637786972</v>
      </c>
      <c r="K28" s="5">
        <f t="shared" si="9"/>
        <v>122825.62471446668</v>
      </c>
      <c r="L28" s="5">
        <f t="shared" si="9"/>
        <v>125819.99305106366</v>
      </c>
      <c r="M28" s="5">
        <f t="shared" si="9"/>
        <v>128814.36138766061</v>
      </c>
      <c r="N28" s="5">
        <f t="shared" si="9"/>
        <v>131808.7297242576</v>
      </c>
      <c r="O28" s="5">
        <f t="shared" si="9"/>
        <v>134803.09806085457</v>
      </c>
      <c r="P28" s="5">
        <f t="shared" si="9"/>
        <v>137797.46639745153</v>
      </c>
      <c r="Q28" s="5">
        <f t="shared" si="9"/>
        <v>140635.20494625423</v>
      </c>
      <c r="R28" s="5">
        <f t="shared" si="9"/>
        <v>143629.57328285114</v>
      </c>
      <c r="S28" s="5">
        <f t="shared" si="9"/>
        <v>146623.94161944816</v>
      </c>
      <c r="T28" s="5">
        <f t="shared" si="9"/>
        <v>149618.30995604512</v>
      </c>
      <c r="U28" s="5">
        <f t="shared" si="9"/>
        <v>152612.67829264209</v>
      </c>
      <c r="V28" s="5">
        <f t="shared" si="9"/>
        <v>155607.04662923905</v>
      </c>
      <c r="W28" s="5">
        <f t="shared" ref="W28" si="10">SUM(W18:W27)</f>
        <v>2552830.8177825618</v>
      </c>
      <c r="X28" s="7">
        <f>SUM(X18:X27)</f>
        <v>0.99999999999999978</v>
      </c>
    </row>
    <row r="29" spans="1:26" x14ac:dyDescent="0.25">
      <c r="C29" s="2"/>
      <c r="X29" s="2"/>
      <c r="Z29" s="2"/>
    </row>
    <row r="30" spans="1:26" x14ac:dyDescent="0.25">
      <c r="C30" s="2"/>
      <c r="Z30" s="2"/>
    </row>
    <row r="31" spans="1:26" x14ac:dyDescent="0.25">
      <c r="B31" s="17">
        <f>B13+B28</f>
        <v>449885.39020133391</v>
      </c>
      <c r="C31" s="17">
        <f>C13+C28</f>
        <v>425947.12124336499</v>
      </c>
      <c r="D31" s="17">
        <f t="shared" ref="D31:V31" si="11">D13+D28</f>
        <v>443049.62775297218</v>
      </c>
      <c r="E31" s="17">
        <f>E13+E28</f>
        <v>459492.44406410959</v>
      </c>
      <c r="F31" s="17">
        <f>F13+F28</f>
        <v>476217.82136464585</v>
      </c>
      <c r="G31" s="17">
        <f>G13+G28</f>
        <v>491481.8899295553</v>
      </c>
      <c r="H31" s="17">
        <f t="shared" si="11"/>
        <v>506191.90500298596</v>
      </c>
      <c r="I31" s="17">
        <f t="shared" si="11"/>
        <v>516320.8204267986</v>
      </c>
      <c r="J31" s="17">
        <f t="shared" si="11"/>
        <v>525262.58495030366</v>
      </c>
      <c r="K31" s="17">
        <f t="shared" si="11"/>
        <v>536116.07693198882</v>
      </c>
      <c r="L31" s="17">
        <f t="shared" si="11"/>
        <v>544558.70367305807</v>
      </c>
      <c r="M31" s="17">
        <f t="shared" si="11"/>
        <v>554966.28607562766</v>
      </c>
      <c r="N31" s="17">
        <f t="shared" si="11"/>
        <v>568515.33693230641</v>
      </c>
      <c r="O31" s="17">
        <f t="shared" si="11"/>
        <v>582584.39870939148</v>
      </c>
      <c r="P31" s="17">
        <f t="shared" si="11"/>
        <v>597056.03443599842</v>
      </c>
      <c r="Q31" s="17">
        <f t="shared" si="11"/>
        <v>611693.24646828044</v>
      </c>
      <c r="R31" s="17">
        <f t="shared" si="11"/>
        <v>626753.3023677083</v>
      </c>
      <c r="S31" s="17">
        <f t="shared" si="11"/>
        <v>642039.36927969649</v>
      </c>
      <c r="T31" s="17">
        <f t="shared" si="11"/>
        <v>657521.197229704</v>
      </c>
      <c r="U31" s="17">
        <f t="shared" si="11"/>
        <v>673174.49503523309</v>
      </c>
      <c r="V31" s="17">
        <f t="shared" si="11"/>
        <v>688963.95927663869</v>
      </c>
    </row>
    <row r="32" spans="1:26" x14ac:dyDescent="0.25">
      <c r="B32" s="23">
        <f>B31</f>
        <v>449885.39020133391</v>
      </c>
      <c r="C32" s="17">
        <f>C31+B32</f>
        <v>875832.5114446989</v>
      </c>
      <c r="D32" s="17">
        <f t="shared" ref="D32:V32" si="12">D31+C32</f>
        <v>1318882.1391976711</v>
      </c>
      <c r="E32" s="17">
        <f t="shared" si="12"/>
        <v>1778374.5832617807</v>
      </c>
      <c r="F32" s="17">
        <f t="shared" si="12"/>
        <v>2254592.4046264263</v>
      </c>
      <c r="G32" s="17">
        <f t="shared" si="12"/>
        <v>2746074.2945559816</v>
      </c>
      <c r="H32" s="17">
        <f t="shared" si="12"/>
        <v>3252266.1995589677</v>
      </c>
      <c r="I32" s="17">
        <f t="shared" si="12"/>
        <v>3768587.0199857662</v>
      </c>
      <c r="J32" s="17">
        <f t="shared" si="12"/>
        <v>4293849.6049360698</v>
      </c>
      <c r="K32" s="17">
        <f t="shared" si="12"/>
        <v>4829965.6818680586</v>
      </c>
      <c r="L32" s="17">
        <f t="shared" si="12"/>
        <v>5374524.3855411168</v>
      </c>
      <c r="M32" s="17">
        <f t="shared" si="12"/>
        <v>5929490.6716167443</v>
      </c>
      <c r="N32" s="17">
        <f t="shared" si="12"/>
        <v>6498006.0085490504</v>
      </c>
      <c r="O32" s="17">
        <f t="shared" si="12"/>
        <v>7080590.4072584417</v>
      </c>
      <c r="P32" s="17">
        <f t="shared" si="12"/>
        <v>7677646.4416944403</v>
      </c>
      <c r="Q32" s="17">
        <f t="shared" si="12"/>
        <v>8289339.6881627208</v>
      </c>
      <c r="R32" s="17">
        <f t="shared" si="12"/>
        <v>8916092.9905304294</v>
      </c>
      <c r="S32" s="17">
        <f t="shared" si="12"/>
        <v>9558132.3598101251</v>
      </c>
      <c r="T32" s="17">
        <f t="shared" si="12"/>
        <v>10215653.557039829</v>
      </c>
      <c r="U32" s="17">
        <f t="shared" si="12"/>
        <v>10888828.052075062</v>
      </c>
      <c r="V32" s="17">
        <f t="shared" si="12"/>
        <v>11577792.011351701</v>
      </c>
    </row>
    <row r="33" spans="1:2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C34" s="2"/>
    </row>
    <row r="39" spans="1:22" x14ac:dyDescent="0.25">
      <c r="A39" s="2">
        <v>0</v>
      </c>
    </row>
    <row r="40" spans="1:22" x14ac:dyDescent="0.25">
      <c r="A40" s="2">
        <v>0</v>
      </c>
    </row>
    <row r="41" spans="1:22" x14ac:dyDescent="0.25">
      <c r="A41" s="2">
        <v>0</v>
      </c>
    </row>
    <row r="42" spans="1:22" x14ac:dyDescent="0.25">
      <c r="A42" s="2">
        <f>'[10]Rekapitulasi BaU Emisi GRK'!G113</f>
        <v>0</v>
      </c>
    </row>
  </sheetData>
  <mergeCells count="8">
    <mergeCell ref="A16:A17"/>
    <mergeCell ref="A1:A2"/>
    <mergeCell ref="W1:W2"/>
    <mergeCell ref="X1:X2"/>
    <mergeCell ref="W16:W17"/>
    <mergeCell ref="X16:X17"/>
    <mergeCell ref="C1:V1"/>
    <mergeCell ref="C16:V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zoomScale="85" zoomScaleNormal="85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V15" sqref="V15"/>
    </sheetView>
  </sheetViews>
  <sheetFormatPr defaultRowHeight="15" x14ac:dyDescent="0.25"/>
  <cols>
    <col min="1" max="1" width="23" bestFit="1" customWidth="1"/>
    <col min="2" max="2" width="11.7109375" style="16" bestFit="1" customWidth="1"/>
    <col min="3" max="3" width="13.28515625" bestFit="1" customWidth="1"/>
    <col min="4" max="4" width="11.5703125" bestFit="1" customWidth="1"/>
    <col min="5" max="7" width="13.28515625" bestFit="1" customWidth="1"/>
    <col min="8" max="8" width="14.140625" customWidth="1"/>
    <col min="9" max="13" width="13.28515625" bestFit="1" customWidth="1"/>
    <col min="14" max="22" width="13.28515625" customWidth="1"/>
    <col min="23" max="23" width="14" customWidth="1"/>
    <col min="24" max="24" width="11.42578125" customWidth="1"/>
    <col min="26" max="26" width="10.5703125" bestFit="1" customWidth="1"/>
  </cols>
  <sheetData>
    <row r="2" spans="1:26" x14ac:dyDescent="0.25">
      <c r="A2" s="30" t="s">
        <v>11</v>
      </c>
      <c r="C2" s="35" t="s">
        <v>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15"/>
      <c r="O2" s="15"/>
      <c r="P2" s="15"/>
      <c r="Q2" s="15"/>
      <c r="R2" s="15"/>
      <c r="S2" s="15"/>
      <c r="T2" s="15"/>
      <c r="U2" s="15"/>
      <c r="V2" s="15"/>
      <c r="W2" s="31" t="s">
        <v>12</v>
      </c>
      <c r="X2" s="31" t="s">
        <v>13</v>
      </c>
    </row>
    <row r="3" spans="1:26" x14ac:dyDescent="0.25">
      <c r="A3" s="30"/>
      <c r="B3" s="16">
        <v>2010</v>
      </c>
      <c r="C3" s="8">
        <v>2011</v>
      </c>
      <c r="D3" s="8">
        <v>2012</v>
      </c>
      <c r="E3" s="8">
        <v>2013</v>
      </c>
      <c r="F3" s="8">
        <v>2014</v>
      </c>
      <c r="G3" s="14">
        <v>2015</v>
      </c>
      <c r="H3" s="14">
        <v>2016</v>
      </c>
      <c r="I3" s="14">
        <v>2017</v>
      </c>
      <c r="J3" s="14">
        <v>2018</v>
      </c>
      <c r="K3" s="14">
        <v>2019</v>
      </c>
      <c r="L3" s="14">
        <v>2020</v>
      </c>
      <c r="M3" s="14">
        <v>2021</v>
      </c>
      <c r="N3" s="15">
        <v>2022</v>
      </c>
      <c r="O3" s="15">
        <v>2023</v>
      </c>
      <c r="P3" s="15">
        <v>2024</v>
      </c>
      <c r="Q3" s="15">
        <v>2025</v>
      </c>
      <c r="R3" s="15">
        <v>2026</v>
      </c>
      <c r="S3" s="15">
        <v>2027</v>
      </c>
      <c r="T3" s="15">
        <v>2028</v>
      </c>
      <c r="U3" s="15">
        <v>2029</v>
      </c>
      <c r="V3" s="15">
        <v>2030</v>
      </c>
      <c r="W3" s="31"/>
      <c r="X3" s="31"/>
    </row>
    <row r="4" spans="1:26" x14ac:dyDescent="0.25">
      <c r="A4" s="3" t="s">
        <v>1</v>
      </c>
      <c r="B4" s="24">
        <f>'[1]Limbah Cair Industri Sawit'!B4</f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4">
        <f>SUM(B4:V4)</f>
        <v>0</v>
      </c>
      <c r="X4" s="11">
        <f>W4/$W$14</f>
        <v>0</v>
      </c>
    </row>
    <row r="5" spans="1:26" x14ac:dyDescent="0.25">
      <c r="A5" s="3" t="s">
        <v>2</v>
      </c>
      <c r="B5" s="24">
        <f>'[1]Limbah Cair Industri Sawit'!B5</f>
        <v>32558.903999999999</v>
      </c>
      <c r="C5" s="18">
        <f>'[3]Rekap BAU Emisi Industri Sawitt'!$D$5</f>
        <v>34769.826000000001</v>
      </c>
      <c r="D5" s="18">
        <f>'[3]Rekap BAU Emisi Industri Sawitt'!$D$6</f>
        <v>77598.611999999994</v>
      </c>
      <c r="E5" s="18">
        <f>'[3]Rekap BAU Emisi Industri Sawitt'!$D$7</f>
        <v>96577.361999999994</v>
      </c>
      <c r="F5" s="18">
        <f>'[3]Rekap BAU Emisi Industri Sawitt'!$D$8</f>
        <v>115859.772</v>
      </c>
      <c r="G5" s="18">
        <f>'[3]Rekap BAU Emisi Industri Sawitt'!$D$9</f>
        <v>157990.266</v>
      </c>
      <c r="H5" s="18">
        <f>'[3]Rekap BAU Emisi Industri Sawitt'!$D$10</f>
        <v>153864.01800000001</v>
      </c>
      <c r="I5" s="18">
        <f>'[3]Rekap BAU Emisi Industri Sawitt'!$D$11</f>
        <v>212415.45009299999</v>
      </c>
      <c r="J5" s="18">
        <f>'[3]Rekap BAU Emisi Industri Sawitt'!$D$12</f>
        <v>241084.593792</v>
      </c>
      <c r="K5" s="18">
        <f>'[3]Rekap BAU Emisi Industri Sawitt'!$D$13</f>
        <v>270736.59809699992</v>
      </c>
      <c r="L5" s="18">
        <f>'[3]Rekap BAU Emisi Industri Sawitt'!$D$14</f>
        <v>301371.46300799999</v>
      </c>
      <c r="M5" s="18">
        <f>'[3]Rekap BAU Emisi Industri Sawitt'!$D$15</f>
        <v>345018.03756000003</v>
      </c>
      <c r="N5" s="18">
        <f>'[3]Rekap BAU Emisi Industri Sawitt'!$D$16</f>
        <v>390106.507392</v>
      </c>
      <c r="O5" s="18">
        <f>'[3]Rekap BAU Emisi Industri Sawitt'!$D$17</f>
        <v>436636.87250400003</v>
      </c>
      <c r="P5" s="18">
        <f>'[3]Rekap BAU Emisi Industri Sawitt'!$D$18</f>
        <v>484609.13289600005</v>
      </c>
      <c r="Q5" s="18">
        <f>'[3]Rekap BAU Emisi Industri Sawitt'!$D$19</f>
        <v>534023.28856800008</v>
      </c>
      <c r="R5" s="18">
        <f>'[3]Rekap BAU Emisi Industri Sawitt'!$D$20</f>
        <v>584879.33952000004</v>
      </c>
      <c r="S5" s="18">
        <f>'[3]Rekap BAU Emisi Industri Sawitt'!$D$21</f>
        <v>637177.28575200005</v>
      </c>
      <c r="T5" s="18">
        <f>'[3]Rekap BAU Emisi Industri Sawitt'!$D$22</f>
        <v>690917.12726399989</v>
      </c>
      <c r="U5" s="18">
        <f>'[3]Rekap BAU Emisi Industri Sawitt'!$D$23</f>
        <v>746098.86405600014</v>
      </c>
      <c r="V5" s="18">
        <f>'[3]Rekap BAU Emisi Industri Sawitt'!$D$24</f>
        <v>758449.58716800017</v>
      </c>
      <c r="W5" s="4">
        <f t="shared" ref="W5:W13" si="0">SUM(B5:V5)</f>
        <v>7302742.9076700006</v>
      </c>
      <c r="X5" s="11">
        <f t="shared" ref="X5:X13" si="1">W5/$W$14</f>
        <v>0.12508844819337667</v>
      </c>
    </row>
    <row r="6" spans="1:26" x14ac:dyDescent="0.25">
      <c r="A6" s="3" t="s">
        <v>3</v>
      </c>
      <c r="B6" s="24">
        <f>'[1]Limbah Cair Industri Sawit'!B6</f>
        <v>0</v>
      </c>
      <c r="C6" s="18">
        <f>'[4]Rekap BAU Emisi Industri Sawitt'!$D$5</f>
        <v>0</v>
      </c>
      <c r="D6" s="18">
        <f>'[4]Rekap BAU Emisi Industri Sawitt'!$D$6</f>
        <v>0</v>
      </c>
      <c r="E6" s="18">
        <f>'[4]Rekap BAU Emisi Industri Sawitt'!$D$7</f>
        <v>0</v>
      </c>
      <c r="F6" s="18">
        <f>'[4]Rekap BAU Emisi Industri Sawitt'!$D$8</f>
        <v>0</v>
      </c>
      <c r="G6" s="18">
        <f>'[4]Rekap BAU Emisi Industri Sawitt'!$D$9</f>
        <v>0</v>
      </c>
      <c r="H6" s="18">
        <f>'[4]Rekap BAU Emisi Industri Sawitt'!$D$10</f>
        <v>0</v>
      </c>
      <c r="I6" s="18">
        <f>'[4]Rekap BAU Emisi Industri Sawitt'!$D$11</f>
        <v>187.01285147999999</v>
      </c>
      <c r="J6" s="18">
        <f>'[4]Rekap BAU Emisi Industri Sawitt'!$D$12</f>
        <v>233.25048294911997</v>
      </c>
      <c r="K6" s="18">
        <f>'[4]Rekap BAU Emisi Industri Sawitt'!$D$13</f>
        <v>290.80088141818896</v>
      </c>
      <c r="L6" s="18">
        <f>'[4]Rekap BAU Emisi Industri Sawitt'!$D$14</f>
        <v>362.40814000585999</v>
      </c>
      <c r="M6" s="18">
        <f>'[4]Rekap BAU Emisi Industri Sawitt'!$D$15</f>
        <v>451.4771907666431</v>
      </c>
      <c r="N6" s="18">
        <f>'[4]Rekap BAU Emisi Industri Sawitt'!$D$16</f>
        <v>562.23197729316507</v>
      </c>
      <c r="O6" s="18">
        <f>'[4]Rekap BAU Emisi Industri Sawitt'!$D$17</f>
        <v>699.91128716771948</v>
      </c>
      <c r="P6" s="18">
        <f>'[4]Rekap BAU Emisi Industri Sawitt'!$D$18</f>
        <v>871.01116985765987</v>
      </c>
      <c r="Q6" s="18">
        <f>'[4]Rekap BAU Emisi Industri Sawitt'!$D$19</f>
        <v>1083.5849725851597</v>
      </c>
      <c r="R6" s="18">
        <f>'[4]Rekap BAU Emisi Industri Sawitt'!$D$20</f>
        <v>1347.6146292284045</v>
      </c>
      <c r="S6" s="18">
        <f>'[4]Rekap BAU Emisi Industri Sawitt'!$D$21</f>
        <v>1675.470051632363</v>
      </c>
      <c r="T6" s="18">
        <f>'[4]Rekap BAU Emisi Industri Sawitt'!$D$22</f>
        <v>2082.4774421967868</v>
      </c>
      <c r="U6" s="18">
        <f>'[4]Rekap BAU Emisi Industri Sawitt'!$D$23</f>
        <v>2587.6222481471655</v>
      </c>
      <c r="V6" s="18">
        <f>'[4]Rekap BAU Emisi Industri Sawitt'!$D$24</f>
        <v>3214.4185296782853</v>
      </c>
      <c r="W6" s="4">
        <f t="shared" si="0"/>
        <v>15649.29185440652</v>
      </c>
      <c r="X6" s="11">
        <f t="shared" si="1"/>
        <v>2.6805621643026349E-4</v>
      </c>
    </row>
    <row r="7" spans="1:26" x14ac:dyDescent="0.25">
      <c r="A7" s="3" t="s">
        <v>4</v>
      </c>
      <c r="B7" s="24">
        <f>'[1]Limbah Cair Industri Sawit'!B7</f>
        <v>18243.918000000001</v>
      </c>
      <c r="C7" s="18">
        <f>'[5]Rekap BAU Emisi Industri Sawitt'!$D$5</f>
        <v>20109.725999999999</v>
      </c>
      <c r="D7" s="18">
        <f>'[5]Rekap BAU Emisi Industri Sawitt'!$D$6</f>
        <v>19065.941999999999</v>
      </c>
      <c r="E7" s="18">
        <f>'[5]Rekap BAU Emisi Industri Sawitt'!$D$7</f>
        <v>25666.83</v>
      </c>
      <c r="F7" s="18">
        <f>'[5]Rekap BAU Emisi Industri Sawitt'!$D$8</f>
        <v>58489.074000000001</v>
      </c>
      <c r="G7" s="18">
        <f>'[5]Rekap BAU Emisi Industri Sawitt'!$D$9</f>
        <v>65941.47</v>
      </c>
      <c r="H7" s="18">
        <f>'[5]Rekap BAU Emisi Industri Sawitt'!$D$10</f>
        <v>73790.892000000007</v>
      </c>
      <c r="I7" s="18">
        <f>'[5]Rekap BAU Emisi Industri Sawitt'!$D$11</f>
        <v>152802.8964</v>
      </c>
      <c r="J7" s="18">
        <f>'[5]Rekap BAU Emisi Industri Sawitt'!$D$12</f>
        <v>206082.64857599998</v>
      </c>
      <c r="K7" s="18">
        <f>'[5]Rekap BAU Emisi Industri Sawitt'!$D$13</f>
        <v>261391.300128</v>
      </c>
      <c r="L7" s="18">
        <f>'[5]Rekap BAU Emisi Industri Sawitt'!$D$14</f>
        <v>318728.85105599998</v>
      </c>
      <c r="M7" s="18">
        <f>'[5]Rekap BAU Emisi Industri Sawitt'!$D$15</f>
        <v>374521.91462</v>
      </c>
      <c r="N7" s="18">
        <f>'[5]Rekap BAU Emisi Industri Sawitt'!$D$16</f>
        <v>432207.51302399993</v>
      </c>
      <c r="O7" s="18">
        <f>'[5]Rekap BAU Emisi Industri Sawitt'!$D$17</f>
        <v>491785.64626800001</v>
      </c>
      <c r="P7" s="18">
        <f>'[5]Rekap BAU Emisi Industri Sawitt'!$D$18</f>
        <v>553256.31435200013</v>
      </c>
      <c r="Q7" s="18">
        <f>'[5]Rekap BAU Emisi Industri Sawitt'!$D$19</f>
        <v>616619.517276</v>
      </c>
      <c r="R7" s="18">
        <f>'[5]Rekap BAU Emisi Industri Sawitt'!$D$20</f>
        <v>681875.25503999996</v>
      </c>
      <c r="S7" s="18">
        <f>'[5]Rekap BAU Emisi Industri Sawitt'!$D$21</f>
        <v>749023.5276439999</v>
      </c>
      <c r="T7" s="18">
        <f>'[5]Rekap BAU Emisi Industri Sawitt'!$D$22</f>
        <v>818064.33508799993</v>
      </c>
      <c r="U7" s="18">
        <f>'[5]Rekap BAU Emisi Industri Sawitt'!$D$23</f>
        <v>888997.67737199995</v>
      </c>
      <c r="V7" s="18">
        <f>'[5]Rekap BAU Emisi Industri Sawitt'!$D$24</f>
        <v>903713.9096159999</v>
      </c>
      <c r="W7" s="4">
        <f t="shared" si="0"/>
        <v>7730379.1584600005</v>
      </c>
      <c r="X7" s="11">
        <f t="shared" si="1"/>
        <v>0.13241341576773455</v>
      </c>
    </row>
    <row r="8" spans="1:26" x14ac:dyDescent="0.25">
      <c r="A8" s="3" t="s">
        <v>5</v>
      </c>
      <c r="B8" s="24">
        <f>'[1]Limbah Cair Industri Sawit'!B8</f>
        <v>36273.635999999999</v>
      </c>
      <c r="C8" s="18">
        <f>'[6]Rekap BAU Emisi Industri Sawitt'!$D$5</f>
        <v>40729.248</v>
      </c>
      <c r="D8" s="18">
        <f>'[6]Rekap BAU Emisi Industri Sawitt'!$D$6</f>
        <v>59678.135999999999</v>
      </c>
      <c r="E8" s="18">
        <f>'[6]Rekap BAU Emisi Industri Sawitt'!$D$7</f>
        <v>140167.69200000001</v>
      </c>
      <c r="F8" s="18">
        <f>'[6]Rekap BAU Emisi Industri Sawitt'!$D$8</f>
        <v>155154.76199999999</v>
      </c>
      <c r="G8" s="18">
        <f>'[6]Rekap BAU Emisi Industri Sawitt'!$D$9</f>
        <v>189871.038</v>
      </c>
      <c r="H8" s="18">
        <f>'[6]Rekap BAU Emisi Industri Sawitt'!$D$10</f>
        <v>244646.514</v>
      </c>
      <c r="I8" s="18">
        <f>'[6]Rekap BAU Emisi Industri Sawitt'!$D$11</f>
        <v>389672.10739800002</v>
      </c>
      <c r="J8" s="18">
        <f>'[6]Rekap BAU Emisi Industri Sawitt'!$D$12</f>
        <v>426345.8250239999</v>
      </c>
      <c r="K8" s="18">
        <f>'[6]Rekap BAU Emisi Industri Sawitt'!$D$13</f>
        <v>464178.19807799993</v>
      </c>
      <c r="L8" s="18">
        <f>'[6]Rekap BAU Emisi Industri Sawitt'!$D$14</f>
        <v>503169.22655999998</v>
      </c>
      <c r="M8" s="18">
        <f>'[6]Rekap BAU Emisi Industri Sawitt'!$D$15</f>
        <v>527179.76037999999</v>
      </c>
      <c r="N8" s="18">
        <f>'[6]Rekap BAU Emisi Industri Sawitt'!$D$16</f>
        <v>551733.06115199986</v>
      </c>
      <c r="O8" s="18">
        <f>'[6]Rekap BAU Emisi Industri Sawitt'!$D$17</f>
        <v>576829.12887599971</v>
      </c>
      <c r="P8" s="18">
        <f>'[6]Rekap BAU Emisi Industri Sawitt'!$D$18</f>
        <v>602467.96355199965</v>
      </c>
      <c r="Q8" s="18">
        <f>'[6]Rekap BAU Emisi Industri Sawitt'!$D$19</f>
        <v>628649.56517999957</v>
      </c>
      <c r="R8" s="18">
        <f>'[6]Rekap BAU Emisi Industri Sawitt'!$D$20</f>
        <v>655373.93375999958</v>
      </c>
      <c r="S8" s="18">
        <f>'[6]Rekap BAU Emisi Industri Sawitt'!$D$21</f>
        <v>682641.06929199956</v>
      </c>
      <c r="T8" s="18">
        <f>'[6]Rekap BAU Emisi Industri Sawitt'!$D$22</f>
        <v>710450.97177599941</v>
      </c>
      <c r="U8" s="18">
        <f>'[6]Rekap BAU Emisi Industri Sawitt'!$D$23</f>
        <v>738803.64121199946</v>
      </c>
      <c r="V8" s="18">
        <f>'[6]Rekap BAU Emisi Industri Sawitt'!$D$24</f>
        <v>751033.6011359992</v>
      </c>
      <c r="W8" s="4">
        <f t="shared" si="0"/>
        <v>9075049.0793759972</v>
      </c>
      <c r="X8" s="11">
        <f t="shared" si="1"/>
        <v>0.15544622355876753</v>
      </c>
    </row>
    <row r="9" spans="1:26" x14ac:dyDescent="0.25">
      <c r="A9" s="3" t="s">
        <v>6</v>
      </c>
      <c r="B9" s="24">
        <f>'[1]Limbah Cair Industri Sawit'!B9</f>
        <v>138177.774</v>
      </c>
      <c r="C9" s="18">
        <f>'[7]Rekap BAU Emisi Industri Sawitt'!$D$5</f>
        <v>238089.47399999999</v>
      </c>
      <c r="D9" s="18">
        <f>'[7]Rekap BAU Emisi Industri Sawitt'!$D$6</f>
        <v>314814.78000000003</v>
      </c>
      <c r="E9" s="18">
        <f>'[7]Rekap BAU Emisi Industri Sawitt'!$D$7</f>
        <v>428703.408</v>
      </c>
      <c r="F9" s="18">
        <f>'[7]Rekap BAU Emisi Industri Sawitt'!$D$8</f>
        <v>655587.95400000003</v>
      </c>
      <c r="G9" s="18">
        <f>'[7]Rekap BAU Emisi Industri Sawitt'!$D$9</f>
        <v>717510.65399999998</v>
      </c>
      <c r="H9" s="18">
        <f>'[7]Rekap BAU Emisi Industri Sawitt'!$D$10</f>
        <v>640376.60400000005</v>
      </c>
      <c r="I9" s="18">
        <f>'[7]Rekap BAU Emisi Industri Sawitt'!$D$11</f>
        <v>794522.08646999998</v>
      </c>
      <c r="J9" s="18">
        <f>'[7]Rekap BAU Emisi Industri Sawitt'!$D$12</f>
        <v>901288.97510399995</v>
      </c>
      <c r="K9" s="18">
        <f>'[7]Rekap BAU Emisi Industri Sawitt'!$D$13</f>
        <v>1011713.2423019999</v>
      </c>
      <c r="L9" s="18">
        <f>'[7]Rekap BAU Emisi Industri Sawitt'!$D$14</f>
        <v>1125794.8880639998</v>
      </c>
      <c r="M9" s="18">
        <f>'[7]Rekap BAU Emisi Industri Sawitt'!$D$15</f>
        <v>1186458.70994</v>
      </c>
      <c r="N9" s="18">
        <f>'[7]Rekap BAU Emisi Industri Sawitt'!$D$16</f>
        <v>1248601.8551999999</v>
      </c>
      <c r="O9" s="18">
        <f>'[7]Rekap BAU Emisi Industri Sawitt'!$D$17</f>
        <v>1312224.3238439998</v>
      </c>
      <c r="P9" s="18">
        <f>'[7]Rekap BAU Emisi Industri Sawitt'!$D$18</f>
        <v>1377326.1158719996</v>
      </c>
      <c r="Q9" s="18">
        <f>'[7]Rekap BAU Emisi Industri Sawitt'!$D$19</f>
        <v>1443907.2312839997</v>
      </c>
      <c r="R9" s="18">
        <f>'[7]Rekap BAU Emisi Industri Sawitt'!$D$20</f>
        <v>1511967.6700800001</v>
      </c>
      <c r="S9" s="18">
        <f>'[7]Rekap BAU Emisi Industri Sawitt'!$D$21</f>
        <v>1581507.4322599997</v>
      </c>
      <c r="T9" s="18">
        <f>'[7]Rekap BAU Emisi Industri Sawitt'!$D$22</f>
        <v>1652526.517824</v>
      </c>
      <c r="U9" s="18">
        <f>'[7]Rekap BAU Emisi Industri Sawitt'!$D$23</f>
        <v>1725024.9267719996</v>
      </c>
      <c r="V9" s="18">
        <f>'[7]Rekap BAU Emisi Industri Sawitt'!$D$24</f>
        <v>1753580.5328159998</v>
      </c>
      <c r="W9" s="4">
        <f t="shared" si="0"/>
        <v>21759705.155831996</v>
      </c>
      <c r="X9" s="11">
        <f t="shared" si="1"/>
        <v>0.37272128917884662</v>
      </c>
    </row>
    <row r="10" spans="1:26" x14ac:dyDescent="0.25">
      <c r="A10" s="3" t="s">
        <v>7</v>
      </c>
      <c r="B10" s="24">
        <f>'[1]Limbah Cair Industri Sawit'!B10</f>
        <v>0</v>
      </c>
      <c r="C10" s="18">
        <f>'[8]Rekap BAU_Gabung'!B5</f>
        <v>0</v>
      </c>
      <c r="D10" s="18">
        <f>'[8]Rekap BAU_Gabung'!C5</f>
        <v>0</v>
      </c>
      <c r="E10" s="18">
        <f>'[8]Rekap BAU_Gabung'!D5</f>
        <v>0</v>
      </c>
      <c r="F10" s="18">
        <f>'[8]Rekap BAU_Gabung'!E5</f>
        <v>0</v>
      </c>
      <c r="G10" s="18">
        <f>'[8]Rekap BAU_Gabung'!F5</f>
        <v>0</v>
      </c>
      <c r="H10" s="18">
        <f>'[8]Rekap BAU_Gabung'!G5</f>
        <v>0</v>
      </c>
      <c r="I10" s="18">
        <f>'[8]Rekap BAU_Gabung'!H5</f>
        <v>11869.300485000002</v>
      </c>
      <c r="J10" s="18">
        <f>'[8]Rekap BAU_Gabung'!I5</f>
        <v>24228.973440000002</v>
      </c>
      <c r="K10" s="18">
        <f>'[8]Rekap BAU_Gabung'!J5</f>
        <v>37079.018865000005</v>
      </c>
      <c r="L10" s="18">
        <f>'[8]Rekap BAU_Gabung'!K5</f>
        <v>50419.43675999999</v>
      </c>
      <c r="M10" s="18">
        <f>'[8]Rekap BAU_Gabung'!L5</f>
        <v>75333.971019999997</v>
      </c>
      <c r="N10" s="18">
        <f>'[8]Rekap BAU_Gabung'!M5</f>
        <v>101161.84612799999</v>
      </c>
      <c r="O10" s="18">
        <f>'[8]Rekap BAU_Gabung'!N5</f>
        <v>127903.06208399998</v>
      </c>
      <c r="P10" s="18">
        <f>'[8]Rekap BAU_Gabung'!O5</f>
        <v>155557.61888799997</v>
      </c>
      <c r="Q10" s="18">
        <f>'[8]Rekap BAU_Gabung'!P5</f>
        <v>184125.51653999995</v>
      </c>
      <c r="R10" s="18">
        <f>'[8]Rekap BAU_Gabung'!Q5</f>
        <v>213606.75503999996</v>
      </c>
      <c r="S10" s="18">
        <f>'[8]Rekap BAU_Gabung'!R5</f>
        <v>244001.33438799999</v>
      </c>
      <c r="T10" s="18">
        <f>'[8]Rekap BAU_Gabung'!S5</f>
        <v>275309.25458399998</v>
      </c>
      <c r="U10" s="18">
        <f>'[8]Rekap BAU_Gabung'!T5</f>
        <v>307530.51562799996</v>
      </c>
      <c r="V10" s="18">
        <f>'[8]Rekap BAU_Gabung'!U5</f>
        <v>312621.29438399995</v>
      </c>
      <c r="W10" s="4">
        <f t="shared" si="0"/>
        <v>2120747.898234</v>
      </c>
      <c r="X10" s="11">
        <f t="shared" si="1"/>
        <v>3.632622248290214E-2</v>
      </c>
    </row>
    <row r="11" spans="1:26" x14ac:dyDescent="0.25">
      <c r="A11" s="3" t="s">
        <v>8</v>
      </c>
      <c r="B11" s="24">
        <f>'[1]Limbah Cair Industri Sawit'!B11</f>
        <v>104661.648</v>
      </c>
      <c r="C11" s="19">
        <f>'[9]Rekap BAU Emisi Industri Sawitt'!$D$5</f>
        <v>115753.554</v>
      </c>
      <c r="D11" s="19">
        <f>'[9]Rekap BAU Emisi Industri Sawitt'!$D$6</f>
        <v>126572.67</v>
      </c>
      <c r="E11" s="19">
        <f>'[9]Rekap BAU Emisi Industri Sawitt'!$D$7</f>
        <v>131458.068</v>
      </c>
      <c r="F11" s="19">
        <f>'[9]Rekap BAU Emisi Industri Sawitt'!$D$8</f>
        <v>171295.992</v>
      </c>
      <c r="G11" s="19">
        <f>'[9]Rekap BAU Emisi Industri Sawitt'!$D$9</f>
        <v>171918.18</v>
      </c>
      <c r="H11" s="19">
        <f>'[9]Rekap BAU Emisi Industri Sawitt'!$D$10</f>
        <v>268126.86599999998</v>
      </c>
      <c r="I11" s="19">
        <f>'[9]Rekap BAU Emisi Industri Sawitt'!$D$11</f>
        <v>363467.23471799993</v>
      </c>
      <c r="J11" s="19">
        <f>'[9]Rekap BAU Emisi Industri Sawitt'!$D$12</f>
        <v>391272.98918399995</v>
      </c>
      <c r="K11" s="19">
        <f>'[9]Rekap BAU Emisi Industri Sawitt'!$D$13</f>
        <v>419900.35159799998</v>
      </c>
      <c r="L11" s="19">
        <f>'[9]Rekap BAU Emisi Industri Sawitt'!$D$14</f>
        <v>449349.32195999997</v>
      </c>
      <c r="M11" s="19">
        <f>'[9]Rekap BAU Emisi Industri Sawitt'!$D$15</f>
        <v>470176.92063999985</v>
      </c>
      <c r="N11" s="19">
        <f>'[9]Rekap BAU Emisi Industri Sawitt'!$D$16</f>
        <v>491465.7723359997</v>
      </c>
      <c r="O11" s="19">
        <f>'[9]Rekap BAU Emisi Industri Sawitt'!$D$17</f>
        <v>513215.87704799976</v>
      </c>
      <c r="P11" s="19">
        <f>'[9]Rekap BAU Emisi Industri Sawitt'!$D$18</f>
        <v>535427.23477599968</v>
      </c>
      <c r="Q11" s="19">
        <f>'[9]Rekap BAU Emisi Industri Sawitt'!$D$19</f>
        <v>558099.84551999974</v>
      </c>
      <c r="R11" s="19">
        <f>'[9]Rekap BAU Emisi Industri Sawitt'!$D$20</f>
        <v>581233.70927999972</v>
      </c>
      <c r="S11" s="19">
        <f>'[9]Rekap BAU Emisi Industri Sawitt'!$D$21</f>
        <v>604828.8260559995</v>
      </c>
      <c r="T11" s="19">
        <f>'[9]Rekap BAU Emisi Industri Sawitt'!$D$22</f>
        <v>628885.1958479993</v>
      </c>
      <c r="U11" s="19">
        <f>'[9]Rekap BAU Emisi Industri Sawitt'!$D$23</f>
        <v>653402.81865599938</v>
      </c>
      <c r="V11" s="19">
        <f>'[9]Rekap BAU Emisi Industri Sawitt'!$D$24</f>
        <v>664219.07596799929</v>
      </c>
      <c r="W11" s="4">
        <f t="shared" si="0"/>
        <v>8414732.1515879966</v>
      </c>
      <c r="X11" s="11">
        <f t="shared" si="1"/>
        <v>0.14413567615800021</v>
      </c>
    </row>
    <row r="12" spans="1:26" x14ac:dyDescent="0.25">
      <c r="A12" s="3" t="s">
        <v>9</v>
      </c>
      <c r="B12" s="24">
        <f>'[1]Limbah Cair Industri Sawit'!B12</f>
        <v>43074.737999999998</v>
      </c>
      <c r="C12" s="19">
        <f>'[10]Rekap BAU Emisi Industri Sawitt'!$D$5</f>
        <v>64718.64</v>
      </c>
      <c r="D12" s="19">
        <f>'[10]Rekap BAU Emisi Industri Sawitt'!$D$6</f>
        <v>59457.131999999998</v>
      </c>
      <c r="E12" s="19">
        <f>'[10]Rekap BAU Emisi Industri Sawitt'!$D$7</f>
        <v>46275.516000000003</v>
      </c>
      <c r="F12" s="19">
        <f>'[10]Rekap BAU Emisi Industri Sawitt'!$D$8</f>
        <v>56027.411999999997</v>
      </c>
      <c r="G12" s="19">
        <f>'[10]Rekap BAU Emisi Industri Sawitt'!$D$9</f>
        <v>58289.616000000002</v>
      </c>
      <c r="H12" s="19">
        <f>'[10]Rekap BAU Emisi Industri Sawitt'!$D$10</f>
        <v>57110.633999999998</v>
      </c>
      <c r="I12" s="19">
        <f>'[10]Rekap BAU Emisi Industri Sawitt'!$D$11</f>
        <v>97979.854139999996</v>
      </c>
      <c r="J12" s="19">
        <f>'[10]Rekap BAU Emisi Industri Sawitt'!$D$12</f>
        <v>104447.12140799998</v>
      </c>
      <c r="K12" s="19">
        <f>'[10]Rekap BAU Emisi Industri Sawitt'!$D$13</f>
        <v>111094.24460400001</v>
      </c>
      <c r="L12" s="19">
        <f>'[10]Rekap BAU Emisi Industri Sawitt'!$D$14</f>
        <v>117921.22372799997</v>
      </c>
      <c r="M12" s="19">
        <f>'[10]Rekap BAU Emisi Industri Sawitt'!$D$15</f>
        <v>117485.03717999996</v>
      </c>
      <c r="N12" s="19">
        <f>'[10]Rekap BAU Emisi Industri Sawitt'!$D$16</f>
        <v>116944.67231999998</v>
      </c>
      <c r="O12" s="19">
        <f>'[10]Rekap BAU Emisi Industri Sawitt'!$D$17</f>
        <v>116300.12914799998</v>
      </c>
      <c r="P12" s="19">
        <f>'[10]Rekap BAU Emisi Industri Sawitt'!$D$18</f>
        <v>115551.40766399998</v>
      </c>
      <c r="Q12" s="19">
        <f>'[10]Rekap BAU Emisi Industri Sawitt'!$D$19</f>
        <v>114698.50786799997</v>
      </c>
      <c r="R12" s="19">
        <f>'[10]Rekap BAU Emisi Industri Sawitt'!$D$20</f>
        <v>113741.42975999997</v>
      </c>
      <c r="S12" s="19">
        <f>'[10]Rekap BAU Emisi Industri Sawitt'!$D$21</f>
        <v>112680.17333999998</v>
      </c>
      <c r="T12" s="19">
        <f>'[10]Rekap BAU Emisi Industri Sawitt'!$D$22</f>
        <v>111514.73860799997</v>
      </c>
      <c r="U12" s="19">
        <f>'[10]Rekap BAU Emisi Industri Sawitt'!$D$23</f>
        <v>110245.12556399996</v>
      </c>
      <c r="V12" s="19">
        <f>'[10]Rekap BAU Emisi Industri Sawitt'!$D$24</f>
        <v>112070.09419199996</v>
      </c>
      <c r="W12" s="4">
        <f t="shared" si="0"/>
        <v>1957627.4475239995</v>
      </c>
      <c r="X12" s="11">
        <f t="shared" si="1"/>
        <v>3.3532137533466566E-2</v>
      </c>
    </row>
    <row r="13" spans="1:26" x14ac:dyDescent="0.25">
      <c r="A13" s="25" t="s">
        <v>10</v>
      </c>
      <c r="B13" s="24">
        <f>'[1]Limbah Cair Industri Sawit'!B13</f>
        <v>104.07599999999999</v>
      </c>
      <c r="C13" s="26">
        <v>134.06399999999999</v>
      </c>
      <c r="D13" s="26">
        <v>660.74400000000003</v>
      </c>
      <c r="E13" s="26">
        <v>744.78599999999994</v>
      </c>
      <c r="F13" s="26">
        <v>713.66399999999999</v>
      </c>
      <c r="G13" s="26">
        <v>893.84400000000005</v>
      </c>
      <c r="H13" s="26">
        <v>749.7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7">
        <f t="shared" si="0"/>
        <v>4000.8779999999997</v>
      </c>
      <c r="X13" s="28">
        <f t="shared" si="1"/>
        <v>6.8530910475485623E-5</v>
      </c>
    </row>
    <row r="14" spans="1:26" x14ac:dyDescent="0.25">
      <c r="A14" s="9" t="s">
        <v>20</v>
      </c>
      <c r="B14" s="29">
        <f>SUM(B4:B13)</f>
        <v>373094.69400000002</v>
      </c>
      <c r="C14" s="18">
        <f t="shared" ref="C14:X14" si="2">SUM(C4:C13)</f>
        <v>514304.53200000001</v>
      </c>
      <c r="D14" s="18">
        <f t="shared" si="2"/>
        <v>657848.01599999995</v>
      </c>
      <c r="E14" s="18">
        <f t="shared" si="2"/>
        <v>869593.66199999989</v>
      </c>
      <c r="F14" s="18">
        <f t="shared" si="2"/>
        <v>1213128.6300000001</v>
      </c>
      <c r="G14" s="18">
        <f t="shared" si="2"/>
        <v>1362415.0679999997</v>
      </c>
      <c r="H14" s="18">
        <f t="shared" si="2"/>
        <v>1438665.2279999999</v>
      </c>
      <c r="I14" s="18">
        <f t="shared" si="2"/>
        <v>2022915.9425554797</v>
      </c>
      <c r="J14" s="18">
        <f t="shared" si="2"/>
        <v>2294984.377010949</v>
      </c>
      <c r="K14" s="18">
        <f t="shared" si="2"/>
        <v>2576383.7545534181</v>
      </c>
      <c r="L14" s="18">
        <f t="shared" si="2"/>
        <v>2867116.8192760055</v>
      </c>
      <c r="M14" s="18">
        <f t="shared" si="2"/>
        <v>3096625.8285307665</v>
      </c>
      <c r="N14" s="18">
        <f t="shared" si="2"/>
        <v>3332783.4595292923</v>
      </c>
      <c r="O14" s="18">
        <f t="shared" si="2"/>
        <v>3575594.9510591668</v>
      </c>
      <c r="P14" s="18">
        <f t="shared" si="2"/>
        <v>3825066.7991698571</v>
      </c>
      <c r="Q14" s="18">
        <f t="shared" si="2"/>
        <v>4081207.0572085832</v>
      </c>
      <c r="R14" s="18">
        <f t="shared" si="2"/>
        <v>4344025.7071092278</v>
      </c>
      <c r="S14" s="18">
        <f t="shared" si="2"/>
        <v>4613535.1187836314</v>
      </c>
      <c r="T14" s="18">
        <f t="shared" si="2"/>
        <v>4889750.6184341954</v>
      </c>
      <c r="U14" s="18">
        <f t="shared" si="2"/>
        <v>5172691.1915081451</v>
      </c>
      <c r="V14" s="18">
        <f t="shared" si="2"/>
        <v>5258902.5138096772</v>
      </c>
      <c r="W14" s="4">
        <f t="shared" si="2"/>
        <v>58380633.968538396</v>
      </c>
      <c r="X14" s="12">
        <f t="shared" si="2"/>
        <v>1</v>
      </c>
    </row>
    <row r="15" spans="1:26" x14ac:dyDescent="0.25">
      <c r="A15" s="9" t="s">
        <v>21</v>
      </c>
      <c r="B15" s="29">
        <f>B14</f>
        <v>373094.69400000002</v>
      </c>
      <c r="C15" s="19">
        <f>B15+C14</f>
        <v>887399.22600000002</v>
      </c>
      <c r="D15" s="19">
        <f t="shared" ref="D15:U15" si="3">C15+D14</f>
        <v>1545247.2420000001</v>
      </c>
      <c r="E15" s="19">
        <f t="shared" si="3"/>
        <v>2414840.9040000001</v>
      </c>
      <c r="F15" s="19">
        <f t="shared" si="3"/>
        <v>3627969.534</v>
      </c>
      <c r="G15" s="19">
        <f t="shared" si="3"/>
        <v>4990384.602</v>
      </c>
      <c r="H15" s="19">
        <f t="shared" si="3"/>
        <v>6429049.8300000001</v>
      </c>
      <c r="I15" s="19">
        <f t="shared" si="3"/>
        <v>8451965.7725554798</v>
      </c>
      <c r="J15" s="19">
        <f t="shared" si="3"/>
        <v>10746950.149566429</v>
      </c>
      <c r="K15" s="19">
        <f t="shared" si="3"/>
        <v>13323333.904119847</v>
      </c>
      <c r="L15" s="19">
        <f t="shared" si="3"/>
        <v>16190450.723395852</v>
      </c>
      <c r="M15" s="19">
        <f t="shared" si="3"/>
        <v>19287076.55192662</v>
      </c>
      <c r="N15" s="19">
        <f t="shared" si="3"/>
        <v>22619860.011455912</v>
      </c>
      <c r="O15" s="19">
        <f t="shared" si="3"/>
        <v>26195454.962515078</v>
      </c>
      <c r="P15" s="19">
        <f t="shared" si="3"/>
        <v>30020521.761684936</v>
      </c>
      <c r="Q15" s="19">
        <f t="shared" si="3"/>
        <v>34101728.818893522</v>
      </c>
      <c r="R15" s="19">
        <f t="shared" si="3"/>
        <v>38445754.52600275</v>
      </c>
      <c r="S15" s="19">
        <f t="shared" si="3"/>
        <v>43059289.64478638</v>
      </c>
      <c r="T15" s="19">
        <f t="shared" si="3"/>
        <v>47949040.263220578</v>
      </c>
      <c r="U15" s="19">
        <f t="shared" si="3"/>
        <v>53121731.454728723</v>
      </c>
      <c r="V15" s="19">
        <f>U15+V14</f>
        <v>58380633.968538404</v>
      </c>
      <c r="W15" s="9"/>
      <c r="X15" s="9"/>
      <c r="Z15" s="10" t="e">
        <v>#REF!</v>
      </c>
    </row>
    <row r="16" spans="1:26" x14ac:dyDescent="0.25">
      <c r="Z16" s="10"/>
    </row>
    <row r="17" spans="2:3" x14ac:dyDescent="0.25">
      <c r="B17" s="21">
        <v>2011</v>
      </c>
      <c r="C17" s="20">
        <v>514304.53200000001</v>
      </c>
    </row>
    <row r="18" spans="2:3" x14ac:dyDescent="0.25">
      <c r="B18" s="21">
        <v>2012</v>
      </c>
      <c r="C18" s="20">
        <v>657848.01599999995</v>
      </c>
    </row>
    <row r="19" spans="2:3" x14ac:dyDescent="0.25">
      <c r="B19" s="21">
        <v>2013</v>
      </c>
      <c r="C19" s="20">
        <v>869593.66199999989</v>
      </c>
    </row>
    <row r="20" spans="2:3" x14ac:dyDescent="0.25">
      <c r="B20" s="21">
        <v>2014</v>
      </c>
      <c r="C20" s="20">
        <v>1213128.6300000001</v>
      </c>
    </row>
    <row r="21" spans="2:3" x14ac:dyDescent="0.25">
      <c r="B21" s="21">
        <v>2015</v>
      </c>
      <c r="C21" s="20">
        <v>1362415.0679999997</v>
      </c>
    </row>
    <row r="22" spans="2:3" x14ac:dyDescent="0.25">
      <c r="B22" s="21">
        <v>2016</v>
      </c>
      <c r="C22" s="20">
        <v>1438665.2279999999</v>
      </c>
    </row>
    <row r="23" spans="2:3" x14ac:dyDescent="0.25">
      <c r="B23" s="21">
        <v>2017</v>
      </c>
      <c r="C23" s="20">
        <v>2022915.9425554797</v>
      </c>
    </row>
    <row r="24" spans="2:3" x14ac:dyDescent="0.25">
      <c r="B24" s="21">
        <v>2018</v>
      </c>
      <c r="C24" s="20">
        <v>2294984.377010949</v>
      </c>
    </row>
    <row r="25" spans="2:3" x14ac:dyDescent="0.25">
      <c r="B25" s="21">
        <v>2019</v>
      </c>
      <c r="C25" s="20">
        <v>2576383.7545534181</v>
      </c>
    </row>
    <row r="26" spans="2:3" x14ac:dyDescent="0.25">
      <c r="B26" s="21">
        <v>2020</v>
      </c>
      <c r="C26" s="20">
        <v>2867116.8192760055</v>
      </c>
    </row>
    <row r="27" spans="2:3" x14ac:dyDescent="0.25">
      <c r="B27" s="21">
        <v>2021</v>
      </c>
      <c r="C27" s="20">
        <v>3090413.7093727663</v>
      </c>
    </row>
    <row r="28" spans="2:3" x14ac:dyDescent="0.25">
      <c r="B28" s="21">
        <v>2022</v>
      </c>
      <c r="C28" s="20">
        <v>3320122.1596220927</v>
      </c>
    </row>
    <row r="29" spans="2:3" x14ac:dyDescent="0.25">
      <c r="B29" s="21">
        <v>2023</v>
      </c>
      <c r="C29" s="20">
        <v>3556247.4088115674</v>
      </c>
    </row>
    <row r="30" spans="2:3" x14ac:dyDescent="0.25">
      <c r="B30" s="21">
        <v>2024</v>
      </c>
      <c r="C30" s="20">
        <v>3798795.9529906572</v>
      </c>
    </row>
    <row r="31" spans="2:3" x14ac:dyDescent="0.25">
      <c r="B31" s="21">
        <v>2025</v>
      </c>
      <c r="C31" s="20">
        <v>4047775.8455065843</v>
      </c>
    </row>
    <row r="32" spans="2:3" x14ac:dyDescent="0.25">
      <c r="B32" s="21">
        <v>2026</v>
      </c>
      <c r="C32" s="20">
        <v>4303197.0682932278</v>
      </c>
    </row>
    <row r="33" spans="2:3" x14ac:dyDescent="0.25">
      <c r="B33" s="21">
        <v>2027</v>
      </c>
      <c r="C33" s="20">
        <v>4565071.9912624313</v>
      </c>
    </row>
    <row r="34" spans="2:3" x14ac:dyDescent="0.25">
      <c r="B34" s="21">
        <v>2028</v>
      </c>
      <c r="C34" s="20">
        <v>4833415.9406165946</v>
      </c>
    </row>
    <row r="35" spans="2:3" x14ac:dyDescent="0.25">
      <c r="B35" s="21">
        <v>2029</v>
      </c>
      <c r="C35" s="20">
        <v>5108247.901802945</v>
      </c>
    </row>
    <row r="36" spans="2:3" x14ac:dyDescent="0.25">
      <c r="B36" s="21">
        <v>2030</v>
      </c>
      <c r="C36" s="20">
        <v>5193392.4469440775</v>
      </c>
    </row>
  </sheetData>
  <mergeCells count="4">
    <mergeCell ref="A2:A3"/>
    <mergeCell ref="C2:M2"/>
    <mergeCell ref="W2:W3"/>
    <mergeCell ref="X2:X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5" sqref="V5"/>
    </sheetView>
  </sheetViews>
  <sheetFormatPr defaultRowHeight="15" x14ac:dyDescent="0.25"/>
  <cols>
    <col min="1" max="2" width="23.42578125" style="1" customWidth="1"/>
    <col min="3" max="3" width="23.28515625" style="1" bestFit="1" customWidth="1"/>
    <col min="4" max="4" width="21.42578125" style="1" bestFit="1" customWidth="1"/>
    <col min="5" max="5" width="20" style="1" bestFit="1" customWidth="1"/>
    <col min="6" max="22" width="13.28515625" style="1" bestFit="1" customWidth="1"/>
    <col min="23" max="16384" width="9.140625" style="1"/>
  </cols>
  <sheetData>
    <row r="1" spans="1:22" x14ac:dyDescent="0.25">
      <c r="A1" s="1" t="s">
        <v>19</v>
      </c>
    </row>
    <row r="2" spans="1:22" x14ac:dyDescent="0.25">
      <c r="B2" s="16">
        <v>2010</v>
      </c>
      <c r="C2" s="16">
        <f>'Limbah Padat - Cair Domestik'!C2</f>
        <v>2011</v>
      </c>
      <c r="D2" s="16">
        <f>'Limbah Padat - Cair Domestik'!D2</f>
        <v>2012</v>
      </c>
      <c r="E2" s="16">
        <f>'Limbah Padat - Cair Domestik'!E2</f>
        <v>2013</v>
      </c>
      <c r="F2" s="16">
        <f>'Limbah Padat - Cair Domestik'!F2</f>
        <v>2014</v>
      </c>
      <c r="G2" s="16">
        <f>'Limbah Padat - Cair Domestik'!G2</f>
        <v>2015</v>
      </c>
      <c r="H2" s="16">
        <f>'Limbah Padat - Cair Domestik'!H2</f>
        <v>2016</v>
      </c>
      <c r="I2" s="16">
        <f>'Limbah Padat - Cair Domestik'!I2</f>
        <v>2017</v>
      </c>
      <c r="J2" s="16">
        <f>'Limbah Padat - Cair Domestik'!J2</f>
        <v>2018</v>
      </c>
      <c r="K2" s="16">
        <f>'Limbah Padat - Cair Domestik'!K2</f>
        <v>2019</v>
      </c>
      <c r="L2" s="16">
        <f>'Limbah Padat - Cair Domestik'!L2</f>
        <v>2020</v>
      </c>
      <c r="M2" s="16">
        <f>'Limbah Padat - Cair Domestik'!M2</f>
        <v>2021</v>
      </c>
      <c r="N2" s="16">
        <f>'Limbah Padat - Cair Domestik'!N2</f>
        <v>2022</v>
      </c>
      <c r="O2" s="16">
        <f>'Limbah Padat - Cair Domestik'!O2</f>
        <v>2023</v>
      </c>
      <c r="P2" s="16">
        <f>'Limbah Padat - Cair Domestik'!P2</f>
        <v>2024</v>
      </c>
      <c r="Q2" s="16">
        <f>'Limbah Padat - Cair Domestik'!Q2</f>
        <v>2025</v>
      </c>
      <c r="R2" s="16">
        <f>'Limbah Padat - Cair Domestik'!R2</f>
        <v>2026</v>
      </c>
      <c r="S2" s="16">
        <f>'Limbah Padat - Cair Domestik'!S2</f>
        <v>2027</v>
      </c>
      <c r="T2" s="16">
        <f>'Limbah Padat - Cair Domestik'!T2</f>
        <v>2028</v>
      </c>
      <c r="U2" s="16">
        <f>'Limbah Padat - Cair Domestik'!U2</f>
        <v>2029</v>
      </c>
      <c r="V2" s="16">
        <f>'Limbah Padat - Cair Domestik'!V2</f>
        <v>2030</v>
      </c>
    </row>
    <row r="3" spans="1:22" x14ac:dyDescent="0.25">
      <c r="A3" s="1" t="s">
        <v>16</v>
      </c>
      <c r="B3" s="2">
        <f>'Limbah Padat - Cair Domestik'!B13</f>
        <v>349136.44181989873</v>
      </c>
      <c r="C3" s="2">
        <f>'Limbah Padat - Cair Domestik'!C13</f>
        <v>323316.25106501346</v>
      </c>
      <c r="D3" s="2">
        <f>'Limbah Padat - Cair Domestik'!D13</f>
        <v>339445.98286304506</v>
      </c>
      <c r="E3" s="2">
        <f>'Limbah Padat - Cair Domestik'!E13</f>
        <v>353900.46668297925</v>
      </c>
      <c r="F3" s="2">
        <f>'Limbah Padat - Cair Domestik'!F13</f>
        <v>367415.56175849482</v>
      </c>
      <c r="G3" s="2">
        <f>'Limbah Padat - Cair Domestik'!G13</f>
        <v>380228.04783236579</v>
      </c>
      <c r="H3" s="2">
        <f>'Limbah Padat - Cair Domestik'!H13</f>
        <v>392507.85385455075</v>
      </c>
      <c r="I3" s="2">
        <f>'Limbah Padat - Cair Domestik'!I13</f>
        <v>399483.93238552584</v>
      </c>
      <c r="J3" s="2">
        <f>'Limbah Padat - Cair Domestik'!J13</f>
        <v>405431.32857243391</v>
      </c>
      <c r="K3" s="2">
        <f>'Limbah Padat - Cair Domestik'!K13</f>
        <v>413290.45221752219</v>
      </c>
      <c r="L3" s="2">
        <f>'Limbah Padat - Cair Domestik'!L13</f>
        <v>418738.71062199445</v>
      </c>
      <c r="M3" s="2">
        <f>'Limbah Padat - Cair Domestik'!M13</f>
        <v>426151.92468796711</v>
      </c>
      <c r="N3" s="2">
        <f>'Limbah Padat - Cair Domestik'!N13</f>
        <v>436706.60720804887</v>
      </c>
      <c r="O3" s="2">
        <f>'Limbah Padat - Cair Domestik'!O13</f>
        <v>447781.30064853688</v>
      </c>
      <c r="P3" s="2">
        <f>'Limbah Padat - Cair Domestik'!P13</f>
        <v>459258.56803854695</v>
      </c>
      <c r="Q3" s="2">
        <f>'Limbah Padat - Cair Domestik'!Q13</f>
        <v>471058.04152202618</v>
      </c>
      <c r="R3" s="2">
        <f>'Limbah Padat - Cair Domestik'!R13</f>
        <v>483123.72908485716</v>
      </c>
      <c r="S3" s="2">
        <f>'Limbah Padat - Cair Domestik'!S13</f>
        <v>495415.42766024836</v>
      </c>
      <c r="T3" s="2">
        <f>'Limbah Padat - Cair Domestik'!T13</f>
        <v>507902.88727365888</v>
      </c>
      <c r="U3" s="2">
        <f>'Limbah Padat - Cair Domestik'!U13</f>
        <v>520561.81674259098</v>
      </c>
      <c r="V3" s="2">
        <f>'Limbah Padat - Cair Domestik'!V13</f>
        <v>533356.9126473997</v>
      </c>
    </row>
    <row r="4" spans="1:22" x14ac:dyDescent="0.25">
      <c r="A4" s="1" t="s">
        <v>17</v>
      </c>
      <c r="B4" s="2">
        <f>'Limbah Padat - Cair Domestik'!B28</f>
        <v>100748.9483814352</v>
      </c>
      <c r="C4" s="2">
        <f>'Limbah Padat - Cair Domestik'!C28</f>
        <v>102630.87017835153</v>
      </c>
      <c r="D4" s="2">
        <f>'Limbah Padat - Cair Domestik'!D28</f>
        <v>103603.64488992709</v>
      </c>
      <c r="E4" s="2">
        <f>'Limbah Padat - Cair Domestik'!E28</f>
        <v>105591.9773811303</v>
      </c>
      <c r="F4" s="2">
        <f>'Limbah Padat - Cair Domestik'!F28</f>
        <v>108802.259606151</v>
      </c>
      <c r="G4" s="2">
        <f>'Limbah Padat - Cair Domestik'!G28</f>
        <v>111253.84209718951</v>
      </c>
      <c r="H4" s="2">
        <f>'Limbah Padat - Cair Domestik'!H28</f>
        <v>113684.05114843522</v>
      </c>
      <c r="I4" s="2">
        <f>'Limbah Padat - Cair Domestik'!I28</f>
        <v>116836.88804127276</v>
      </c>
      <c r="J4" s="2">
        <f>'Limbah Padat - Cair Domestik'!J28</f>
        <v>119831.25637786972</v>
      </c>
      <c r="K4" s="2">
        <f>'Limbah Padat - Cair Domestik'!K28</f>
        <v>122825.62471446668</v>
      </c>
      <c r="L4" s="2">
        <f>'Limbah Padat - Cair Domestik'!L28</f>
        <v>125819.99305106366</v>
      </c>
      <c r="M4" s="2">
        <f>'Limbah Padat - Cair Domestik'!M28</f>
        <v>128814.36138766061</v>
      </c>
      <c r="N4" s="2">
        <f>'Limbah Padat - Cair Domestik'!N28</f>
        <v>131808.7297242576</v>
      </c>
      <c r="O4" s="2">
        <f>'Limbah Padat - Cair Domestik'!O28</f>
        <v>134803.09806085457</v>
      </c>
      <c r="P4" s="2">
        <f>'Limbah Padat - Cair Domestik'!P28</f>
        <v>137797.46639745153</v>
      </c>
      <c r="Q4" s="2">
        <f>'Limbah Padat - Cair Domestik'!Q28</f>
        <v>140635.20494625423</v>
      </c>
      <c r="R4" s="2">
        <f>'Limbah Padat - Cair Domestik'!R28</f>
        <v>143629.57328285114</v>
      </c>
      <c r="S4" s="2">
        <f>'Limbah Padat - Cair Domestik'!S28</f>
        <v>146623.94161944816</v>
      </c>
      <c r="T4" s="2">
        <f>'Limbah Padat - Cair Domestik'!T28</f>
        <v>149618.30995604512</v>
      </c>
      <c r="U4" s="2">
        <f>'Limbah Padat - Cair Domestik'!U28</f>
        <v>152612.67829264209</v>
      </c>
      <c r="V4" s="2">
        <f>'Limbah Padat - Cair Domestik'!V28</f>
        <v>155607.04662923905</v>
      </c>
    </row>
    <row r="5" spans="1:22" x14ac:dyDescent="0.25">
      <c r="A5" s="1" t="s">
        <v>18</v>
      </c>
      <c r="B5" s="2">
        <f>'Limbah Cair Industri Sawit'!B14</f>
        <v>373094.69400000002</v>
      </c>
      <c r="C5" s="2">
        <f>'Limbah Cair Industri Sawit'!C14</f>
        <v>514304.53200000001</v>
      </c>
      <c r="D5" s="2">
        <f>'Limbah Cair Industri Sawit'!D14</f>
        <v>657848.01599999995</v>
      </c>
      <c r="E5" s="2">
        <f>'Limbah Cair Industri Sawit'!E14</f>
        <v>869593.66199999989</v>
      </c>
      <c r="F5" s="2">
        <f>'Limbah Cair Industri Sawit'!F14</f>
        <v>1213128.6300000001</v>
      </c>
      <c r="G5" s="2">
        <f>'Limbah Cair Industri Sawit'!G14</f>
        <v>1362415.0679999997</v>
      </c>
      <c r="H5" s="2">
        <f>'Limbah Cair Industri Sawit'!H14</f>
        <v>1438665.2279999999</v>
      </c>
      <c r="I5" s="2">
        <f>'Limbah Cair Industri Sawit'!I14</f>
        <v>2022915.9425554797</v>
      </c>
      <c r="J5" s="2">
        <f>'Limbah Cair Industri Sawit'!J14</f>
        <v>2294984.377010949</v>
      </c>
      <c r="K5" s="2">
        <f>'Limbah Cair Industri Sawit'!K14</f>
        <v>2576383.7545534181</v>
      </c>
      <c r="L5" s="2">
        <f>'Limbah Cair Industri Sawit'!L14</f>
        <v>2867116.8192760055</v>
      </c>
      <c r="M5" s="2">
        <f>'Limbah Cair Industri Sawit'!M14</f>
        <v>3096625.8285307665</v>
      </c>
      <c r="N5" s="2">
        <f>'Limbah Cair Industri Sawit'!N14</f>
        <v>3332783.4595292923</v>
      </c>
      <c r="O5" s="2">
        <f>'Limbah Cair Industri Sawit'!O14</f>
        <v>3575594.9510591668</v>
      </c>
      <c r="P5" s="2">
        <f>'Limbah Cair Industri Sawit'!P14</f>
        <v>3825066.7991698571</v>
      </c>
      <c r="Q5" s="2">
        <f>'Limbah Cair Industri Sawit'!Q14</f>
        <v>4081207.0572085832</v>
      </c>
      <c r="R5" s="2">
        <f>'Limbah Cair Industri Sawit'!R14</f>
        <v>4344025.7071092278</v>
      </c>
      <c r="S5" s="2">
        <f>'Limbah Cair Industri Sawit'!S14</f>
        <v>4613535.1187836314</v>
      </c>
      <c r="T5" s="2">
        <f>'Limbah Cair Industri Sawit'!T14</f>
        <v>4889750.6184341954</v>
      </c>
      <c r="U5" s="2">
        <f>'Limbah Cair Industri Sawit'!U14</f>
        <v>5172691.1915081451</v>
      </c>
      <c r="V5" s="2">
        <f>'Limbah Cair Industri Sawit'!V14</f>
        <v>5258902.5138096772</v>
      </c>
    </row>
    <row r="6" spans="1:22" x14ac:dyDescent="0.25">
      <c r="B6" s="2">
        <f>SUM(B3:B5)</f>
        <v>822980.08420133393</v>
      </c>
      <c r="C6" s="2">
        <f>SUM(C3:C5)</f>
        <v>940251.653243365</v>
      </c>
      <c r="D6" s="2">
        <f t="shared" ref="D6:V6" si="0">SUM(D3:D5)</f>
        <v>1100897.6437529721</v>
      </c>
      <c r="E6" s="2">
        <f t="shared" si="0"/>
        <v>1329086.1060641096</v>
      </c>
      <c r="F6" s="2">
        <f t="shared" si="0"/>
        <v>1689346.451364646</v>
      </c>
      <c r="G6" s="2">
        <f t="shared" si="0"/>
        <v>1853896.9579295551</v>
      </c>
      <c r="H6" s="2">
        <f t="shared" si="0"/>
        <v>1944857.1330029857</v>
      </c>
      <c r="I6" s="2">
        <f t="shared" si="0"/>
        <v>2539236.7629822781</v>
      </c>
      <c r="J6" s="2">
        <f t="shared" si="0"/>
        <v>2820246.9619612526</v>
      </c>
      <c r="K6" s="2">
        <f t="shared" si="0"/>
        <v>3112499.831485407</v>
      </c>
      <c r="L6" s="2">
        <f t="shared" si="0"/>
        <v>3411675.5229490637</v>
      </c>
      <c r="M6" s="2">
        <f t="shared" si="0"/>
        <v>3651592.1146063944</v>
      </c>
      <c r="N6" s="2">
        <f t="shared" si="0"/>
        <v>3901298.7964615989</v>
      </c>
      <c r="O6" s="2">
        <f t="shared" si="0"/>
        <v>4158179.3497685585</v>
      </c>
      <c r="P6" s="2">
        <f t="shared" si="0"/>
        <v>4422122.8336058557</v>
      </c>
      <c r="Q6" s="2">
        <f t="shared" si="0"/>
        <v>4692900.3036768641</v>
      </c>
      <c r="R6" s="2">
        <f t="shared" si="0"/>
        <v>4970779.0094769364</v>
      </c>
      <c r="S6" s="2">
        <f t="shared" si="0"/>
        <v>5255574.488063328</v>
      </c>
      <c r="T6" s="2">
        <f t="shared" si="0"/>
        <v>5547271.8156638993</v>
      </c>
      <c r="U6" s="2">
        <f t="shared" si="0"/>
        <v>5845865.686543378</v>
      </c>
      <c r="V6" s="2">
        <f t="shared" si="0"/>
        <v>5947866.4730863161</v>
      </c>
    </row>
    <row r="8" spans="1:22" x14ac:dyDescent="0.25">
      <c r="C8" s="1">
        <v>1</v>
      </c>
    </row>
    <row r="9" spans="1:22" x14ac:dyDescent="0.25">
      <c r="A9" s="1" t="s">
        <v>16</v>
      </c>
      <c r="B9" s="17">
        <f>B3/$C$8</f>
        <v>349136.44181989873</v>
      </c>
      <c r="C9" s="17">
        <f>C3/$C$8</f>
        <v>323316.25106501346</v>
      </c>
      <c r="D9" s="17">
        <f t="shared" ref="D9:V12" si="1">D3/$C$8</f>
        <v>339445.98286304506</v>
      </c>
      <c r="E9" s="17">
        <f t="shared" si="1"/>
        <v>353900.46668297925</v>
      </c>
      <c r="F9" s="17">
        <f t="shared" si="1"/>
        <v>367415.56175849482</v>
      </c>
      <c r="G9" s="17">
        <f t="shared" si="1"/>
        <v>380228.04783236579</v>
      </c>
      <c r="H9" s="17">
        <f t="shared" si="1"/>
        <v>392507.85385455075</v>
      </c>
      <c r="I9" s="17">
        <f t="shared" si="1"/>
        <v>399483.93238552584</v>
      </c>
      <c r="J9" s="17">
        <f t="shared" si="1"/>
        <v>405431.32857243391</v>
      </c>
      <c r="K9" s="17">
        <f t="shared" si="1"/>
        <v>413290.45221752219</v>
      </c>
      <c r="L9" s="17">
        <f t="shared" si="1"/>
        <v>418738.71062199445</v>
      </c>
      <c r="M9" s="17">
        <f t="shared" si="1"/>
        <v>426151.92468796711</v>
      </c>
      <c r="N9" s="17">
        <f t="shared" si="1"/>
        <v>436706.60720804887</v>
      </c>
      <c r="O9" s="17">
        <f t="shared" si="1"/>
        <v>447781.30064853688</v>
      </c>
      <c r="P9" s="17">
        <f t="shared" si="1"/>
        <v>459258.56803854695</v>
      </c>
      <c r="Q9" s="17">
        <f t="shared" si="1"/>
        <v>471058.04152202618</v>
      </c>
      <c r="R9" s="17">
        <f t="shared" si="1"/>
        <v>483123.72908485716</v>
      </c>
      <c r="S9" s="17">
        <f t="shared" si="1"/>
        <v>495415.42766024836</v>
      </c>
      <c r="T9" s="17">
        <f t="shared" si="1"/>
        <v>507902.88727365888</v>
      </c>
      <c r="U9" s="17">
        <f t="shared" si="1"/>
        <v>520561.81674259098</v>
      </c>
      <c r="V9" s="17">
        <f t="shared" si="1"/>
        <v>533356.9126473997</v>
      </c>
    </row>
    <row r="10" spans="1:22" x14ac:dyDescent="0.25">
      <c r="A10" s="1" t="s">
        <v>17</v>
      </c>
      <c r="B10" s="17">
        <f t="shared" ref="B10" si="2">B4/$C$8</f>
        <v>100748.9483814352</v>
      </c>
      <c r="C10" s="17">
        <f t="shared" ref="C10:R12" si="3">C4/$C$8</f>
        <v>102630.87017835153</v>
      </c>
      <c r="D10" s="17">
        <f t="shared" si="3"/>
        <v>103603.64488992709</v>
      </c>
      <c r="E10" s="17">
        <f t="shared" si="3"/>
        <v>105591.9773811303</v>
      </c>
      <c r="F10" s="17">
        <f t="shared" si="3"/>
        <v>108802.259606151</v>
      </c>
      <c r="G10" s="17">
        <f t="shared" si="3"/>
        <v>111253.84209718951</v>
      </c>
      <c r="H10" s="17">
        <f t="shared" si="3"/>
        <v>113684.05114843522</v>
      </c>
      <c r="I10" s="17">
        <f t="shared" si="3"/>
        <v>116836.88804127276</v>
      </c>
      <c r="J10" s="17">
        <f t="shared" si="3"/>
        <v>119831.25637786972</v>
      </c>
      <c r="K10" s="17">
        <f t="shared" si="3"/>
        <v>122825.62471446668</v>
      </c>
      <c r="L10" s="17">
        <f t="shared" si="3"/>
        <v>125819.99305106366</v>
      </c>
      <c r="M10" s="17">
        <f t="shared" si="3"/>
        <v>128814.36138766061</v>
      </c>
      <c r="N10" s="17">
        <f t="shared" si="3"/>
        <v>131808.7297242576</v>
      </c>
      <c r="O10" s="17">
        <f t="shared" si="3"/>
        <v>134803.09806085457</v>
      </c>
      <c r="P10" s="17">
        <f t="shared" si="3"/>
        <v>137797.46639745153</v>
      </c>
      <c r="Q10" s="17">
        <f t="shared" si="3"/>
        <v>140635.20494625423</v>
      </c>
      <c r="R10" s="17">
        <f t="shared" si="3"/>
        <v>143629.57328285114</v>
      </c>
      <c r="S10" s="17">
        <f t="shared" si="1"/>
        <v>146623.94161944816</v>
      </c>
      <c r="T10" s="17">
        <f t="shared" si="1"/>
        <v>149618.30995604512</v>
      </c>
      <c r="U10" s="17">
        <f t="shared" si="1"/>
        <v>152612.67829264209</v>
      </c>
      <c r="V10" s="17">
        <f t="shared" si="1"/>
        <v>155607.04662923905</v>
      </c>
    </row>
    <row r="11" spans="1:22" x14ac:dyDescent="0.25">
      <c r="A11" s="1" t="s">
        <v>18</v>
      </c>
      <c r="B11" s="17">
        <f t="shared" ref="B11" si="4">B5/$C$8</f>
        <v>373094.69400000002</v>
      </c>
      <c r="C11" s="17">
        <f t="shared" si="3"/>
        <v>514304.53200000001</v>
      </c>
      <c r="D11" s="17">
        <f t="shared" si="1"/>
        <v>657848.01599999995</v>
      </c>
      <c r="E11" s="17">
        <f t="shared" si="1"/>
        <v>869593.66199999989</v>
      </c>
      <c r="F11" s="17">
        <f t="shared" si="1"/>
        <v>1213128.6300000001</v>
      </c>
      <c r="G11" s="17">
        <f t="shared" si="1"/>
        <v>1362415.0679999997</v>
      </c>
      <c r="H11" s="17">
        <f t="shared" si="1"/>
        <v>1438665.2279999999</v>
      </c>
      <c r="I11" s="17">
        <f t="shared" si="1"/>
        <v>2022915.9425554797</v>
      </c>
      <c r="J11" s="17">
        <f t="shared" si="1"/>
        <v>2294984.377010949</v>
      </c>
      <c r="K11" s="17">
        <f t="shared" si="1"/>
        <v>2576383.7545534181</v>
      </c>
      <c r="L11" s="17">
        <f t="shared" si="1"/>
        <v>2867116.8192760055</v>
      </c>
      <c r="M11" s="17">
        <f t="shared" si="1"/>
        <v>3096625.8285307665</v>
      </c>
      <c r="N11" s="17">
        <f t="shared" si="1"/>
        <v>3332783.4595292923</v>
      </c>
      <c r="O11" s="17">
        <f t="shared" si="1"/>
        <v>3575594.9510591668</v>
      </c>
      <c r="P11" s="17">
        <f t="shared" si="1"/>
        <v>3825066.7991698571</v>
      </c>
      <c r="Q11" s="17">
        <f t="shared" si="1"/>
        <v>4081207.0572085832</v>
      </c>
      <c r="R11" s="17">
        <f t="shared" si="1"/>
        <v>4344025.7071092278</v>
      </c>
      <c r="S11" s="17">
        <f t="shared" si="1"/>
        <v>4613535.1187836314</v>
      </c>
      <c r="T11" s="17">
        <f t="shared" si="1"/>
        <v>4889750.6184341954</v>
      </c>
      <c r="U11" s="17">
        <f t="shared" si="1"/>
        <v>5172691.1915081451</v>
      </c>
      <c r="V11" s="17">
        <f t="shared" si="1"/>
        <v>5258902.5138096772</v>
      </c>
    </row>
    <row r="12" spans="1:22" x14ac:dyDescent="0.25">
      <c r="B12" s="17">
        <f>B6/$C$8</f>
        <v>822980.08420133393</v>
      </c>
      <c r="C12" s="17">
        <f t="shared" si="3"/>
        <v>940251.653243365</v>
      </c>
      <c r="D12" s="17">
        <f t="shared" si="1"/>
        <v>1100897.6437529721</v>
      </c>
      <c r="E12" s="17">
        <f t="shared" si="1"/>
        <v>1329086.1060641096</v>
      </c>
      <c r="F12" s="17">
        <f t="shared" si="1"/>
        <v>1689346.451364646</v>
      </c>
      <c r="G12" s="17">
        <f t="shared" si="1"/>
        <v>1853896.9579295551</v>
      </c>
      <c r="H12" s="17">
        <f t="shared" si="1"/>
        <v>1944857.1330029857</v>
      </c>
      <c r="I12" s="17">
        <f t="shared" si="1"/>
        <v>2539236.7629822781</v>
      </c>
      <c r="J12" s="17">
        <f t="shared" si="1"/>
        <v>2820246.9619612526</v>
      </c>
      <c r="K12" s="17">
        <f t="shared" si="1"/>
        <v>3112499.831485407</v>
      </c>
      <c r="L12" s="17">
        <f t="shared" si="1"/>
        <v>3411675.5229490637</v>
      </c>
      <c r="M12" s="17">
        <f t="shared" si="1"/>
        <v>3651592.1146063944</v>
      </c>
      <c r="N12" s="17">
        <f t="shared" si="1"/>
        <v>3901298.7964615989</v>
      </c>
      <c r="O12" s="17">
        <f t="shared" si="1"/>
        <v>4158179.3497685585</v>
      </c>
      <c r="P12" s="17">
        <f t="shared" si="1"/>
        <v>4422122.8336058557</v>
      </c>
      <c r="Q12" s="17">
        <f t="shared" si="1"/>
        <v>4692900.3036768641</v>
      </c>
      <c r="R12" s="17">
        <f t="shared" si="1"/>
        <v>4970779.0094769364</v>
      </c>
      <c r="S12" s="17">
        <f t="shared" si="1"/>
        <v>5255574.488063328</v>
      </c>
      <c r="T12" s="17">
        <f t="shared" si="1"/>
        <v>5547271.8156638993</v>
      </c>
      <c r="U12" s="17">
        <f t="shared" si="1"/>
        <v>5845865.686543378</v>
      </c>
      <c r="V12" s="17">
        <f t="shared" si="1"/>
        <v>5947866.4730863161</v>
      </c>
    </row>
    <row r="14" spans="1:22" x14ac:dyDescent="0.25">
      <c r="C14" s="1" t="s">
        <v>16</v>
      </c>
      <c r="D14" s="1" t="s">
        <v>17</v>
      </c>
      <c r="E14" s="1" t="s">
        <v>18</v>
      </c>
    </row>
    <row r="15" spans="1:22" x14ac:dyDescent="0.25">
      <c r="A15" s="1">
        <v>2010</v>
      </c>
      <c r="C15" s="17">
        <f>B9</f>
        <v>349136.44181989873</v>
      </c>
      <c r="D15" s="17">
        <f>B10</f>
        <v>100748.9483814352</v>
      </c>
      <c r="E15" s="17">
        <f>B11</f>
        <v>373094.69400000002</v>
      </c>
      <c r="F15" s="17">
        <f>SUM(C15:E15)</f>
        <v>822980.08420133393</v>
      </c>
    </row>
    <row r="16" spans="1:22" x14ac:dyDescent="0.25">
      <c r="A16" s="1">
        <v>2011</v>
      </c>
      <c r="C16" s="17">
        <f>C9</f>
        <v>323316.25106501346</v>
      </c>
      <c r="D16" s="17">
        <f>C10</f>
        <v>102630.87017835153</v>
      </c>
      <c r="E16" s="17">
        <f>C11</f>
        <v>514304.53200000001</v>
      </c>
      <c r="F16" s="17">
        <f>SUM(C16:E16)</f>
        <v>940251.653243365</v>
      </c>
    </row>
    <row r="17" spans="1:6" x14ac:dyDescent="0.25">
      <c r="A17" s="1">
        <v>2012</v>
      </c>
      <c r="C17" s="17">
        <f>D9</f>
        <v>339445.98286304506</v>
      </c>
      <c r="D17" s="17">
        <f>D10</f>
        <v>103603.64488992709</v>
      </c>
      <c r="E17" s="17">
        <f>D11</f>
        <v>657848.01599999995</v>
      </c>
      <c r="F17" s="17">
        <f t="shared" ref="F17:F35" si="5">SUM(C17:E17)</f>
        <v>1100897.6437529721</v>
      </c>
    </row>
    <row r="18" spans="1:6" x14ac:dyDescent="0.25">
      <c r="A18" s="1">
        <v>2013</v>
      </c>
      <c r="C18" s="17">
        <f>E9</f>
        <v>353900.46668297925</v>
      </c>
      <c r="D18" s="17">
        <f>$E10</f>
        <v>105591.9773811303</v>
      </c>
      <c r="E18" s="17">
        <f>E11</f>
        <v>869593.66199999989</v>
      </c>
      <c r="F18" s="17">
        <f t="shared" si="5"/>
        <v>1329086.1060641096</v>
      </c>
    </row>
    <row r="19" spans="1:6" x14ac:dyDescent="0.25">
      <c r="A19" s="1">
        <v>2014</v>
      </c>
      <c r="C19" s="17">
        <f>F9</f>
        <v>367415.56175849482</v>
      </c>
      <c r="D19" s="17">
        <f>F10</f>
        <v>108802.259606151</v>
      </c>
      <c r="E19" s="17">
        <f>F11</f>
        <v>1213128.6300000001</v>
      </c>
      <c r="F19" s="17">
        <f t="shared" si="5"/>
        <v>1689346.451364646</v>
      </c>
    </row>
    <row r="20" spans="1:6" x14ac:dyDescent="0.25">
      <c r="A20" s="1">
        <v>2015</v>
      </c>
      <c r="C20" s="17">
        <f>G9</f>
        <v>380228.04783236579</v>
      </c>
      <c r="D20" s="17">
        <f>G10</f>
        <v>111253.84209718951</v>
      </c>
      <c r="E20" s="17">
        <f>G11</f>
        <v>1362415.0679999997</v>
      </c>
      <c r="F20" s="17">
        <f t="shared" si="5"/>
        <v>1853896.9579295551</v>
      </c>
    </row>
    <row r="21" spans="1:6" x14ac:dyDescent="0.25">
      <c r="A21" s="1">
        <v>2016</v>
      </c>
      <c r="C21" s="17">
        <f>H9</f>
        <v>392507.85385455075</v>
      </c>
      <c r="D21" s="17">
        <f>H10</f>
        <v>113684.05114843522</v>
      </c>
      <c r="E21" s="17">
        <f>H11</f>
        <v>1438665.2279999999</v>
      </c>
      <c r="F21" s="17">
        <f t="shared" si="5"/>
        <v>1944857.1330029857</v>
      </c>
    </row>
    <row r="22" spans="1:6" x14ac:dyDescent="0.25">
      <c r="A22" s="1">
        <v>2017</v>
      </c>
      <c r="C22" s="17">
        <f>I9</f>
        <v>399483.93238552584</v>
      </c>
      <c r="D22" s="17">
        <f>I10</f>
        <v>116836.88804127276</v>
      </c>
      <c r="E22" s="17">
        <f>I11</f>
        <v>2022915.9425554797</v>
      </c>
      <c r="F22" s="17">
        <f t="shared" si="5"/>
        <v>2539236.7629822781</v>
      </c>
    </row>
    <row r="23" spans="1:6" x14ac:dyDescent="0.25">
      <c r="A23" s="1">
        <v>2018</v>
      </c>
      <c r="C23" s="17">
        <f>J9</f>
        <v>405431.32857243391</v>
      </c>
      <c r="D23" s="17">
        <f>J10</f>
        <v>119831.25637786972</v>
      </c>
      <c r="E23" s="17">
        <f>J11</f>
        <v>2294984.377010949</v>
      </c>
      <c r="F23" s="17">
        <f t="shared" si="5"/>
        <v>2820246.9619612526</v>
      </c>
    </row>
    <row r="24" spans="1:6" x14ac:dyDescent="0.25">
      <c r="A24" s="1">
        <v>2019</v>
      </c>
      <c r="C24" s="17">
        <f>K9</f>
        <v>413290.45221752219</v>
      </c>
      <c r="D24" s="17">
        <f>K10</f>
        <v>122825.62471446668</v>
      </c>
      <c r="E24" s="17">
        <f>K11</f>
        <v>2576383.7545534181</v>
      </c>
      <c r="F24" s="17">
        <f t="shared" si="5"/>
        <v>3112499.831485407</v>
      </c>
    </row>
    <row r="25" spans="1:6" x14ac:dyDescent="0.25">
      <c r="A25" s="1">
        <v>2020</v>
      </c>
      <c r="C25" s="17">
        <f>L9</f>
        <v>418738.71062199445</v>
      </c>
      <c r="D25" s="17">
        <f>L10</f>
        <v>125819.99305106366</v>
      </c>
      <c r="E25" s="17">
        <f>L11</f>
        <v>2867116.8192760055</v>
      </c>
      <c r="F25" s="17">
        <f t="shared" si="5"/>
        <v>3411675.5229490637</v>
      </c>
    </row>
    <row r="26" spans="1:6" x14ac:dyDescent="0.25">
      <c r="A26" s="1">
        <v>2021</v>
      </c>
      <c r="C26" s="17">
        <f>M9</f>
        <v>426151.92468796711</v>
      </c>
      <c r="D26" s="17">
        <f>M10</f>
        <v>128814.36138766061</v>
      </c>
      <c r="E26" s="17">
        <f>M11</f>
        <v>3096625.8285307665</v>
      </c>
      <c r="F26" s="17">
        <f t="shared" si="5"/>
        <v>3651592.1146063944</v>
      </c>
    </row>
    <row r="27" spans="1:6" x14ac:dyDescent="0.25">
      <c r="A27" s="1">
        <v>2022</v>
      </c>
      <c r="C27" s="17">
        <f>N9</f>
        <v>436706.60720804887</v>
      </c>
      <c r="D27" s="17">
        <f>N10</f>
        <v>131808.7297242576</v>
      </c>
      <c r="E27" s="17">
        <f>N11</f>
        <v>3332783.4595292923</v>
      </c>
      <c r="F27" s="17">
        <f t="shared" si="5"/>
        <v>3901298.7964615989</v>
      </c>
    </row>
    <row r="28" spans="1:6" x14ac:dyDescent="0.25">
      <c r="A28" s="1">
        <v>2023</v>
      </c>
      <c r="C28" s="17">
        <f>O9</f>
        <v>447781.30064853688</v>
      </c>
      <c r="D28" s="17">
        <f>O10</f>
        <v>134803.09806085457</v>
      </c>
      <c r="E28" s="17">
        <f>O11</f>
        <v>3575594.9510591668</v>
      </c>
      <c r="F28" s="17">
        <f t="shared" si="5"/>
        <v>4158179.3497685585</v>
      </c>
    </row>
    <row r="29" spans="1:6" x14ac:dyDescent="0.25">
      <c r="A29" s="1">
        <v>2024</v>
      </c>
      <c r="C29" s="17">
        <f>P9</f>
        <v>459258.56803854695</v>
      </c>
      <c r="D29" s="17">
        <f>P10</f>
        <v>137797.46639745153</v>
      </c>
      <c r="E29" s="17">
        <f>P11</f>
        <v>3825066.7991698571</v>
      </c>
      <c r="F29" s="17">
        <f t="shared" si="5"/>
        <v>4422122.8336058557</v>
      </c>
    </row>
    <row r="30" spans="1:6" x14ac:dyDescent="0.25">
      <c r="A30" s="1">
        <v>2025</v>
      </c>
      <c r="C30" s="17">
        <f>Q9</f>
        <v>471058.04152202618</v>
      </c>
      <c r="D30" s="17">
        <f>Q10</f>
        <v>140635.20494625423</v>
      </c>
      <c r="E30" s="17">
        <f>Q11</f>
        <v>4081207.0572085832</v>
      </c>
      <c r="F30" s="17">
        <f t="shared" si="5"/>
        <v>4692900.3036768641</v>
      </c>
    </row>
    <row r="31" spans="1:6" x14ac:dyDescent="0.25">
      <c r="A31" s="1">
        <v>2026</v>
      </c>
      <c r="C31" s="17">
        <f>R9</f>
        <v>483123.72908485716</v>
      </c>
      <c r="D31" s="17">
        <f>R10</f>
        <v>143629.57328285114</v>
      </c>
      <c r="E31" s="17">
        <f>R11</f>
        <v>4344025.7071092278</v>
      </c>
      <c r="F31" s="17">
        <f t="shared" si="5"/>
        <v>4970779.0094769364</v>
      </c>
    </row>
    <row r="32" spans="1:6" x14ac:dyDescent="0.25">
      <c r="A32" s="1">
        <v>2027</v>
      </c>
      <c r="C32" s="17">
        <f>S9</f>
        <v>495415.42766024836</v>
      </c>
      <c r="D32" s="17">
        <f>S10</f>
        <v>146623.94161944816</v>
      </c>
      <c r="E32" s="17">
        <f>S11</f>
        <v>4613535.1187836314</v>
      </c>
      <c r="F32" s="17">
        <f t="shared" si="5"/>
        <v>5255574.488063328</v>
      </c>
    </row>
    <row r="33" spans="1:6" x14ac:dyDescent="0.25">
      <c r="A33" s="1">
        <v>2028</v>
      </c>
      <c r="C33" s="17">
        <f>T9</f>
        <v>507902.88727365888</v>
      </c>
      <c r="D33" s="17">
        <f>T10</f>
        <v>149618.30995604512</v>
      </c>
      <c r="E33" s="17">
        <f>T11</f>
        <v>4889750.6184341954</v>
      </c>
      <c r="F33" s="17">
        <f t="shared" si="5"/>
        <v>5547271.8156638993</v>
      </c>
    </row>
    <row r="34" spans="1:6" x14ac:dyDescent="0.25">
      <c r="A34" s="1">
        <v>2029</v>
      </c>
      <c r="C34" s="17">
        <f>U9</f>
        <v>520561.81674259098</v>
      </c>
      <c r="D34" s="17">
        <f>U10</f>
        <v>152612.67829264209</v>
      </c>
      <c r="E34" s="17">
        <f>U11</f>
        <v>5172691.1915081451</v>
      </c>
      <c r="F34" s="17">
        <f t="shared" si="5"/>
        <v>5845865.686543378</v>
      </c>
    </row>
    <row r="35" spans="1:6" x14ac:dyDescent="0.25">
      <c r="A35" s="1">
        <v>2030</v>
      </c>
      <c r="C35" s="17">
        <f>V9</f>
        <v>533356.9126473997</v>
      </c>
      <c r="D35" s="17">
        <f>V10</f>
        <v>155607.04662923905</v>
      </c>
      <c r="E35" s="17">
        <f>V11</f>
        <v>5258902.5138096772</v>
      </c>
      <c r="F35" s="17">
        <f t="shared" si="5"/>
        <v>5947866.4730863161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Limbah Padat - Cair Domestik</vt:lpstr>
      <vt:lpstr>Limbah Cair Industri Sawit</vt:lpstr>
      <vt:lpstr>Rekap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2017-02-23T16:21:39Z</dcterms:created>
  <dcterms:modified xsi:type="dcterms:W3CDTF">2017-10-16T06:32:31Z</dcterms:modified>
</cp:coreProperties>
</file>