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aser\"/>
    </mc:Choice>
  </mc:AlternateContent>
  <bookViews>
    <workbookView xWindow="0" yWindow="0" windowWidth="19200" windowHeight="6465" tabRatio="738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E32" i="14"/>
  <c r="C33" i="14"/>
  <c r="D33" i="14"/>
  <c r="E33" i="14"/>
  <c r="B23" i="14"/>
  <c r="B24" i="14"/>
  <c r="E24" i="14" s="1"/>
  <c r="C24" i="16" s="1"/>
  <c r="G24" i="16" s="1"/>
  <c r="B25" i="14"/>
  <c r="E25" i="14" s="1"/>
  <c r="C25" i="16" s="1"/>
  <c r="G25" i="16" s="1"/>
  <c r="B26" i="14"/>
  <c r="E26" i="14" s="1"/>
  <c r="C26" i="16" s="1"/>
  <c r="G26" i="16" s="1"/>
  <c r="B27" i="14"/>
  <c r="E27" i="14" s="1"/>
  <c r="C27" i="16" s="1"/>
  <c r="G27" i="16" s="1"/>
  <c r="B28" i="14"/>
  <c r="B29" i="14"/>
  <c r="E29" i="14" s="1"/>
  <c r="C29" i="16" s="1"/>
  <c r="G29" i="16" s="1"/>
  <c r="B30" i="14"/>
  <c r="E30" i="14" s="1"/>
  <c r="C30" i="16" s="1"/>
  <c r="G30" i="16" s="1"/>
  <c r="B31" i="14"/>
  <c r="E28" i="14" l="1"/>
  <c r="C28" i="16" s="1"/>
  <c r="G28" i="16" s="1"/>
  <c r="E31" i="14"/>
  <c r="C31" i="16" s="1"/>
  <c r="G31" i="16" s="1"/>
  <c r="E23" i="14"/>
  <c r="C23" i="16" s="1"/>
  <c r="G23" i="16" s="1"/>
  <c r="B13" i="14"/>
  <c r="B14" i="14"/>
  <c r="B15" i="14"/>
  <c r="B16" i="14"/>
  <c r="B17" i="14"/>
  <c r="B18" i="14"/>
  <c r="B19" i="14"/>
  <c r="B20" i="14"/>
  <c r="B21" i="14"/>
  <c r="B22" i="14"/>
  <c r="B12" i="14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G21" i="16" s="1"/>
  <c r="C22" i="14"/>
  <c r="D22" i="14"/>
  <c r="E22" i="14"/>
  <c r="C22" i="16" s="1"/>
  <c r="D34" i="14"/>
  <c r="E34" i="14"/>
  <c r="D35" i="14"/>
  <c r="E35" i="14"/>
  <c r="E36" i="14"/>
  <c r="C12" i="14"/>
  <c r="D12" i="14"/>
  <c r="E12" i="14"/>
  <c r="D12" i="15"/>
  <c r="C37" i="16"/>
  <c r="G37" i="16" s="1"/>
  <c r="C38" i="16"/>
  <c r="G38" i="16"/>
  <c r="D13" i="15"/>
  <c r="D14" i="15"/>
  <c r="D15" i="15"/>
  <c r="D16" i="15"/>
  <c r="G17" i="16" l="1"/>
  <c r="G22" i="16"/>
  <c r="G14" i="16"/>
  <c r="G18" i="16"/>
  <c r="G20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<sst xmlns="http://schemas.openxmlformats.org/spreadsheetml/2006/main" count="647" uniqueCount="323">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</sst>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G17">
            <v>918679</v>
          </cell>
        </row>
        <row r="18">
          <cell r="G18">
            <v>1004545</v>
          </cell>
        </row>
        <row r="19">
          <cell r="G19">
            <v>1043318</v>
          </cell>
        </row>
        <row r="20">
          <cell r="G20">
            <v>1359492</v>
          </cell>
        </row>
        <row r="21">
          <cell r="G21">
            <v>1364430</v>
          </cell>
        </row>
        <row r="22">
          <cell r="G22">
            <v>2127991</v>
          </cell>
        </row>
        <row r="23">
          <cell r="G23">
            <v>2884660.5929999999</v>
          </cell>
        </row>
        <row r="24">
          <cell r="G24">
            <v>3105341.1839999999</v>
          </cell>
        </row>
        <row r="25">
          <cell r="G25">
            <v>3332542.4729999998</v>
          </cell>
        </row>
        <row r="26">
          <cell r="G26">
            <v>3566264.4599999995</v>
          </cell>
        </row>
        <row r="27">
          <cell r="G27">
            <v>3731562.8622222212</v>
          </cell>
        </row>
        <row r="28">
          <cell r="G28">
            <v>3900522.0026666652</v>
          </cell>
        </row>
        <row r="29">
          <cell r="G29">
            <v>4073141.8813333316</v>
          </cell>
        </row>
        <row r="30">
          <cell r="G30">
            <v>4249422.4982222198</v>
          </cell>
        </row>
        <row r="31">
          <cell r="G31">
            <v>4429363.8533333307</v>
          </cell>
        </row>
        <row r="32">
          <cell r="G32">
            <v>4612965.9466666635</v>
          </cell>
        </row>
        <row r="33">
          <cell r="G33">
            <v>4800228.7782222182</v>
          </cell>
        </row>
        <row r="34">
          <cell r="G34">
            <v>4991152.3479999956</v>
          </cell>
        </row>
        <row r="35">
          <cell r="G35">
            <v>5185736.6559999948</v>
          </cell>
        </row>
        <row r="36">
          <cell r="G36">
            <v>5271579.9679999948</v>
          </cell>
        </row>
      </sheetData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0"/>
      <c r="B1" s="110"/>
      <c r="C1" s="110"/>
      <c r="D1" s="110"/>
      <c r="E1" s="110"/>
      <c r="F1" s="110"/>
      <c r="G1" s="110"/>
    </row>
    <row r="2" spans="1:7">
      <c r="A2" s="108" t="s">
        <v>0</v>
      </c>
      <c r="B2" s="108"/>
      <c r="C2" s="109" t="s">
        <v>1</v>
      </c>
      <c r="D2" s="109"/>
      <c r="E2" s="109"/>
      <c r="F2" s="109"/>
      <c r="G2" s="109"/>
    </row>
    <row r="3" spans="1:7">
      <c r="A3" s="108" t="s">
        <v>2</v>
      </c>
      <c r="B3" s="108"/>
      <c r="C3" s="109" t="s">
        <v>3</v>
      </c>
      <c r="D3" s="109"/>
      <c r="E3" s="109"/>
      <c r="F3" s="109"/>
      <c r="G3" s="109"/>
    </row>
    <row r="4" spans="1:7">
      <c r="A4" s="108" t="s">
        <v>4</v>
      </c>
      <c r="B4" s="108"/>
      <c r="C4" s="109" t="s">
        <v>5</v>
      </c>
      <c r="D4" s="109"/>
      <c r="E4" s="109"/>
      <c r="F4" s="109"/>
      <c r="G4" s="109"/>
    </row>
    <row r="5" spans="1:7" ht="14.25" customHeight="1">
      <c r="A5" s="108" t="s">
        <v>6</v>
      </c>
      <c r="B5" s="108"/>
      <c r="C5" s="109" t="s">
        <v>7</v>
      </c>
      <c r="D5" s="109"/>
      <c r="E5" s="109"/>
      <c r="F5" s="109"/>
      <c r="G5" s="109"/>
    </row>
    <row r="6" spans="1:7">
      <c r="A6" s="2"/>
      <c r="B6" s="3"/>
      <c r="C6" s="4" t="s">
        <v>8</v>
      </c>
      <c r="D6" s="111" t="s">
        <v>9</v>
      </c>
      <c r="E6" s="112"/>
      <c r="F6" s="113" t="s">
        <v>10</v>
      </c>
      <c r="G6" s="112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6" t="s">
        <v>16</v>
      </c>
      <c r="B8" s="129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7"/>
      <c r="B9" s="130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8"/>
      <c r="B10" s="131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3" t="s">
        <v>70</v>
      </c>
      <c r="B20" s="124"/>
      <c r="C20" s="124"/>
      <c r="D20" s="124"/>
      <c r="E20" s="124"/>
      <c r="F20" s="125"/>
      <c r="G20" s="19"/>
    </row>
    <row r="21" spans="1:7" ht="24.75" customHeight="1">
      <c r="A21" s="114" t="s">
        <v>72</v>
      </c>
      <c r="B21" s="115"/>
      <c r="C21" s="115"/>
      <c r="D21" s="115"/>
      <c r="E21" s="115"/>
      <c r="F21" s="115"/>
      <c r="G21" s="116"/>
    </row>
    <row r="22" spans="1:7" ht="13.5" customHeight="1">
      <c r="A22" s="117" t="s">
        <v>73</v>
      </c>
      <c r="B22" s="118"/>
      <c r="C22" s="118"/>
      <c r="D22" s="118"/>
      <c r="E22" s="118"/>
      <c r="F22" s="118"/>
      <c r="G22" s="119"/>
    </row>
    <row r="23" spans="1:7" ht="13.5" customHeight="1">
      <c r="A23" s="120" t="s">
        <v>74</v>
      </c>
      <c r="B23" s="121"/>
      <c r="C23" s="121"/>
      <c r="D23" s="121"/>
      <c r="E23" s="121"/>
      <c r="F23" s="121"/>
      <c r="G23" s="122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4.25" customHeight="1">
      <c r="A4" s="22" t="s">
        <v>4</v>
      </c>
      <c r="B4" s="133" t="s">
        <v>99</v>
      </c>
      <c r="C4" s="133"/>
      <c r="D4" s="133"/>
    </row>
    <row r="5" spans="1:4" ht="14.25" customHeight="1">
      <c r="A5" s="22" t="s">
        <v>6</v>
      </c>
      <c r="B5" s="133" t="s">
        <v>155</v>
      </c>
      <c r="C5" s="133"/>
      <c r="D5" s="133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9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3" t="s">
        <v>70</v>
      </c>
      <c r="B13" s="124"/>
      <c r="C13" s="125"/>
      <c r="D13" s="19"/>
    </row>
    <row r="14" spans="1:4" ht="15" customHeight="1">
      <c r="A14" s="155" t="s">
        <v>300</v>
      </c>
      <c r="B14" s="170"/>
      <c r="C14" s="170"/>
      <c r="D14" s="170"/>
    </row>
    <row r="15" spans="1:4" ht="15" customHeight="1">
      <c r="A15" s="152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3" t="s">
        <v>1</v>
      </c>
      <c r="C2" s="133"/>
      <c r="D2" s="133"/>
      <c r="E2" s="133"/>
    </row>
    <row r="3" spans="1:5" ht="14.25" customHeight="1">
      <c r="A3" s="61" t="s">
        <v>2</v>
      </c>
      <c r="B3" s="133" t="s">
        <v>158</v>
      </c>
      <c r="C3" s="133"/>
      <c r="D3" s="133"/>
      <c r="E3" s="133"/>
    </row>
    <row r="4" spans="1:5" ht="14.25" customHeight="1">
      <c r="A4" s="61" t="s">
        <v>4</v>
      </c>
      <c r="B4" s="133" t="s">
        <v>159</v>
      </c>
      <c r="C4" s="133"/>
      <c r="D4" s="133"/>
      <c r="E4" s="133"/>
    </row>
    <row r="5" spans="1:5" ht="14.25" customHeight="1">
      <c r="A5" s="61" t="s">
        <v>6</v>
      </c>
      <c r="B5" s="133" t="s">
        <v>160</v>
      </c>
      <c r="C5" s="133"/>
      <c r="D5" s="133"/>
      <c r="E5" s="133"/>
    </row>
    <row r="6" spans="1:5">
      <c r="A6" s="137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5" t="s">
        <v>296</v>
      </c>
      <c r="B18" s="175"/>
      <c r="C18" s="175"/>
      <c r="D18" s="175"/>
      <c r="E18" s="175"/>
    </row>
    <row r="19" spans="1:5" ht="12" customHeight="1">
      <c r="A19" s="152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3" t="s">
        <v>1</v>
      </c>
      <c r="C2" s="183"/>
      <c r="D2" s="183"/>
    </row>
    <row r="3" spans="1:4" ht="14.25" customHeight="1">
      <c r="A3" s="61" t="s">
        <v>2</v>
      </c>
      <c r="B3" s="133" t="s">
        <v>158</v>
      </c>
      <c r="C3" s="183"/>
      <c r="D3" s="183"/>
    </row>
    <row r="4" spans="1:4" ht="14.25" customHeight="1">
      <c r="A4" s="61" t="s">
        <v>4</v>
      </c>
      <c r="B4" s="133" t="s">
        <v>159</v>
      </c>
      <c r="C4" s="183"/>
      <c r="D4" s="183"/>
    </row>
    <row r="5" spans="1:4" ht="14.25" customHeight="1">
      <c r="A5" s="61" t="s">
        <v>6</v>
      </c>
      <c r="B5" s="133" t="s">
        <v>172</v>
      </c>
      <c r="C5" s="183"/>
      <c r="D5" s="183"/>
    </row>
    <row r="6" spans="1:4">
      <c r="A6" s="137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9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0"/>
      <c r="B9" s="36" t="s">
        <v>177</v>
      </c>
      <c r="C9" s="36" t="s">
        <v>178</v>
      </c>
      <c r="D9" s="36" t="s">
        <v>179</v>
      </c>
    </row>
    <row r="10" spans="1:4" ht="15.75">
      <c r="A10" s="130"/>
      <c r="B10" s="37" t="s">
        <v>180</v>
      </c>
      <c r="C10" s="37"/>
      <c r="D10" s="37" t="s">
        <v>181</v>
      </c>
    </row>
    <row r="11" spans="1:4" ht="13.5" thickBot="1">
      <c r="A11" s="131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4"/>
      <c r="B1" s="184"/>
      <c r="C1" s="185"/>
      <c r="D1" s="185"/>
      <c r="E1" s="185"/>
      <c r="F1" s="185"/>
      <c r="G1" s="185"/>
      <c r="H1" s="185"/>
      <c r="I1" s="185"/>
    </row>
    <row r="2" spans="1:9">
      <c r="A2" s="187" t="s">
        <v>0</v>
      </c>
      <c r="B2" s="188"/>
      <c r="C2" s="133" t="s">
        <v>1</v>
      </c>
      <c r="D2" s="186"/>
      <c r="E2" s="186"/>
      <c r="F2" s="186"/>
      <c r="G2" s="186"/>
      <c r="H2" s="186"/>
      <c r="I2" s="186"/>
    </row>
    <row r="3" spans="1:9">
      <c r="A3" s="187" t="s">
        <v>2</v>
      </c>
      <c r="B3" s="188"/>
      <c r="C3" s="133" t="s">
        <v>158</v>
      </c>
      <c r="D3" s="186"/>
      <c r="E3" s="186"/>
      <c r="F3" s="186"/>
      <c r="G3" s="186"/>
      <c r="H3" s="186"/>
      <c r="I3" s="186"/>
    </row>
    <row r="4" spans="1:9">
      <c r="A4" s="187" t="s">
        <v>4</v>
      </c>
      <c r="B4" s="188"/>
      <c r="C4" s="133" t="s">
        <v>159</v>
      </c>
      <c r="D4" s="186"/>
      <c r="E4" s="186"/>
      <c r="F4" s="186"/>
      <c r="G4" s="186"/>
      <c r="H4" s="186"/>
      <c r="I4" s="186"/>
    </row>
    <row r="5" spans="1:9" ht="14.25" customHeight="1">
      <c r="A5" s="187" t="s">
        <v>6</v>
      </c>
      <c r="B5" s="188"/>
      <c r="C5" s="133" t="s">
        <v>184</v>
      </c>
      <c r="D5" s="186"/>
      <c r="E5" s="186"/>
      <c r="F5" s="186"/>
      <c r="G5" s="186"/>
      <c r="H5" s="186"/>
      <c r="I5" s="186"/>
    </row>
    <row r="6" spans="1:9">
      <c r="A6" s="137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9" t="s">
        <v>185</v>
      </c>
      <c r="B8" s="129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9"/>
      <c r="B9" s="129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9"/>
      <c r="B10" s="129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5"/>
      <c r="B11" s="135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0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9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9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9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9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9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9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9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9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opLeftCell="A13" workbookViewId="0">
      <selection activeCell="C22" sqref="C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3" t="s">
        <v>1</v>
      </c>
      <c r="C2" s="133"/>
      <c r="D2" s="133"/>
      <c r="E2" s="133"/>
    </row>
    <row r="3" spans="1:6" ht="15.75" customHeight="1">
      <c r="A3" s="61" t="s">
        <v>2</v>
      </c>
      <c r="B3" s="133" t="s">
        <v>206</v>
      </c>
      <c r="C3" s="133"/>
      <c r="D3" s="133"/>
      <c r="E3" s="133"/>
    </row>
    <row r="4" spans="1:6" ht="15.75" customHeight="1">
      <c r="A4" s="61" t="s">
        <v>4</v>
      </c>
      <c r="B4" s="133" t="s">
        <v>207</v>
      </c>
      <c r="C4" s="133"/>
      <c r="D4" s="133"/>
      <c r="E4" s="133"/>
    </row>
    <row r="5" spans="1:6" ht="15.75" customHeight="1">
      <c r="A5" s="61" t="s">
        <v>6</v>
      </c>
      <c r="B5" s="133" t="s">
        <v>208</v>
      </c>
      <c r="C5" s="133"/>
      <c r="D5" s="133"/>
      <c r="E5" s="133"/>
    </row>
    <row r="6" spans="1:6">
      <c r="A6" s="137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[1]PASER!$G17</f>
        <v>918679</v>
      </c>
      <c r="C12" s="103">
        <f>0.6</f>
        <v>0.6</v>
      </c>
      <c r="D12" s="87">
        <f>(50000*0.001)</f>
        <v>50</v>
      </c>
      <c r="E12" s="93">
        <f>B12*C12*D12</f>
        <v>27560370</v>
      </c>
      <c r="F12" s="95"/>
    </row>
    <row r="13" spans="1:6" ht="14.25" customHeight="1">
      <c r="A13" s="96" t="s">
        <v>304</v>
      </c>
      <c r="B13" s="105">
        <f>[1]PASER!$G18</f>
        <v>1004545</v>
      </c>
      <c r="C13" s="104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30136350</v>
      </c>
      <c r="F13" s="95"/>
    </row>
    <row r="14" spans="1:6" ht="14.25" customHeight="1">
      <c r="A14" s="96" t="s">
        <v>305</v>
      </c>
      <c r="B14" s="105">
        <f>[1]PASER!$G19</f>
        <v>1043318</v>
      </c>
      <c r="C14" s="104">
        <f t="shared" si="0"/>
        <v>0.6</v>
      </c>
      <c r="D14" s="88">
        <f t="shared" si="1"/>
        <v>50</v>
      </c>
      <c r="E14" s="100">
        <f t="shared" si="2"/>
        <v>31299539.999999996</v>
      </c>
      <c r="F14" s="95"/>
    </row>
    <row r="15" spans="1:6" ht="14.25" customHeight="1">
      <c r="A15" s="96" t="s">
        <v>306</v>
      </c>
      <c r="B15" s="105">
        <f>[1]PASER!$G20</f>
        <v>1359492</v>
      </c>
      <c r="C15" s="104">
        <f t="shared" si="0"/>
        <v>0.6</v>
      </c>
      <c r="D15" s="88">
        <f t="shared" si="1"/>
        <v>50</v>
      </c>
      <c r="E15" s="100">
        <f t="shared" si="2"/>
        <v>40784760</v>
      </c>
      <c r="F15" s="95"/>
    </row>
    <row r="16" spans="1:6" ht="14.25" customHeight="1">
      <c r="A16" s="96" t="s">
        <v>307</v>
      </c>
      <c r="B16" s="105">
        <f>[1]PASER!$G21</f>
        <v>1364430</v>
      </c>
      <c r="C16" s="104">
        <f t="shared" si="0"/>
        <v>0.6</v>
      </c>
      <c r="D16" s="88">
        <f t="shared" si="1"/>
        <v>50</v>
      </c>
      <c r="E16" s="100">
        <f t="shared" si="2"/>
        <v>40932900</v>
      </c>
      <c r="F16" s="95"/>
    </row>
    <row r="17" spans="1:6" ht="14.25" customHeight="1">
      <c r="A17" s="96" t="s">
        <v>308</v>
      </c>
      <c r="B17" s="105">
        <f>[1]PASER!$G22</f>
        <v>2127991</v>
      </c>
      <c r="C17" s="104">
        <f t="shared" si="0"/>
        <v>0.6</v>
      </c>
      <c r="D17" s="88">
        <f t="shared" si="1"/>
        <v>50</v>
      </c>
      <c r="E17" s="100">
        <f t="shared" si="2"/>
        <v>63839729.999999993</v>
      </c>
      <c r="F17" s="95"/>
    </row>
    <row r="18" spans="1:6" ht="14.25" customHeight="1">
      <c r="A18" s="96" t="s">
        <v>309</v>
      </c>
      <c r="B18" s="105">
        <f>[1]PASER!$G23</f>
        <v>2884660.5929999999</v>
      </c>
      <c r="C18" s="104">
        <f t="shared" si="0"/>
        <v>0.6</v>
      </c>
      <c r="D18" s="88">
        <f t="shared" si="1"/>
        <v>50</v>
      </c>
      <c r="E18" s="100">
        <f t="shared" si="2"/>
        <v>86539817.789999992</v>
      </c>
      <c r="F18" s="95"/>
    </row>
    <row r="19" spans="1:6" ht="14.25" customHeight="1">
      <c r="A19" s="96" t="s">
        <v>310</v>
      </c>
      <c r="B19" s="105">
        <f>[1]PASER!$G24</f>
        <v>3105341.1839999999</v>
      </c>
      <c r="C19" s="104">
        <f t="shared" si="0"/>
        <v>0.6</v>
      </c>
      <c r="D19" s="88">
        <f t="shared" si="1"/>
        <v>50</v>
      </c>
      <c r="E19" s="100">
        <f t="shared" si="2"/>
        <v>93160235.519999996</v>
      </c>
      <c r="F19" s="95"/>
    </row>
    <row r="20" spans="1:6" ht="14.25" customHeight="1">
      <c r="A20" s="96" t="s">
        <v>311</v>
      </c>
      <c r="B20" s="105">
        <f>[1]PASER!$G25</f>
        <v>3332542.4729999998</v>
      </c>
      <c r="C20" s="104">
        <f t="shared" si="0"/>
        <v>0.6</v>
      </c>
      <c r="D20" s="88">
        <f t="shared" si="1"/>
        <v>50</v>
      </c>
      <c r="E20" s="100">
        <f t="shared" si="2"/>
        <v>99976274.189999998</v>
      </c>
      <c r="F20" s="95"/>
    </row>
    <row r="21" spans="1:6" ht="14.25" customHeight="1">
      <c r="A21" s="96" t="s">
        <v>312</v>
      </c>
      <c r="B21" s="105">
        <f>[1]PASER!$G26</f>
        <v>3566264.4599999995</v>
      </c>
      <c r="C21" s="104">
        <f t="shared" si="0"/>
        <v>0.6</v>
      </c>
      <c r="D21" s="88">
        <f t="shared" si="1"/>
        <v>50</v>
      </c>
      <c r="E21" s="100">
        <f t="shared" si="2"/>
        <v>106987933.79999998</v>
      </c>
      <c r="F21" s="95"/>
    </row>
    <row r="22" spans="1:6" ht="14.25" customHeight="1">
      <c r="A22" s="96" t="s">
        <v>313</v>
      </c>
      <c r="B22" s="105">
        <f>[1]PASER!$G27</f>
        <v>3731562.8622222212</v>
      </c>
      <c r="C22" s="102">
        <f t="shared" si="0"/>
        <v>0.6</v>
      </c>
      <c r="D22" s="88">
        <f t="shared" si="1"/>
        <v>50</v>
      </c>
      <c r="E22" s="100">
        <f t="shared" si="2"/>
        <v>111946885.86666663</v>
      </c>
      <c r="F22" s="95"/>
    </row>
    <row r="23" spans="1:6" ht="14.25" customHeight="1">
      <c r="A23" s="106" t="s">
        <v>314</v>
      </c>
      <c r="B23" s="105">
        <f>[1]PASER!$G28</f>
        <v>3900522.0026666652</v>
      </c>
      <c r="C23" s="102">
        <f t="shared" si="0"/>
        <v>0.6</v>
      </c>
      <c r="D23" s="106">
        <f t="shared" si="1"/>
        <v>50</v>
      </c>
      <c r="E23" s="100">
        <f t="shared" ref="E23:E33" si="3">B23*C23*D23</f>
        <v>117015660.07999994</v>
      </c>
      <c r="F23" s="95"/>
    </row>
    <row r="24" spans="1:6" ht="14.25" customHeight="1">
      <c r="A24" s="106" t="s">
        <v>315</v>
      </c>
      <c r="B24" s="105">
        <f>[1]PASER!$G29</f>
        <v>4073141.8813333316</v>
      </c>
      <c r="C24" s="102">
        <f t="shared" si="0"/>
        <v>0.6</v>
      </c>
      <c r="D24" s="106">
        <f t="shared" si="1"/>
        <v>50</v>
      </c>
      <c r="E24" s="100">
        <f t="shared" si="3"/>
        <v>122194256.43999994</v>
      </c>
      <c r="F24" s="95"/>
    </row>
    <row r="25" spans="1:6" ht="14.25" customHeight="1">
      <c r="A25" s="106" t="s">
        <v>316</v>
      </c>
      <c r="B25" s="105">
        <f>[1]PASER!$G30</f>
        <v>4249422.4982222198</v>
      </c>
      <c r="C25" s="102">
        <f t="shared" si="0"/>
        <v>0.6</v>
      </c>
      <c r="D25" s="106">
        <f t="shared" si="1"/>
        <v>50</v>
      </c>
      <c r="E25" s="100">
        <f t="shared" si="3"/>
        <v>127482674.94666658</v>
      </c>
      <c r="F25" s="95"/>
    </row>
    <row r="26" spans="1:6" ht="14.25" customHeight="1">
      <c r="A26" s="106" t="s">
        <v>317</v>
      </c>
      <c r="B26" s="105">
        <f>[1]PASER!$G31</f>
        <v>4429363.8533333307</v>
      </c>
      <c r="C26" s="102">
        <f t="shared" si="0"/>
        <v>0.6</v>
      </c>
      <c r="D26" s="106">
        <f t="shared" si="1"/>
        <v>50</v>
      </c>
      <c r="E26" s="100">
        <f t="shared" si="3"/>
        <v>132880915.59999992</v>
      </c>
      <c r="F26" s="95"/>
    </row>
    <row r="27" spans="1:6" ht="14.25" customHeight="1">
      <c r="A27" s="106" t="s">
        <v>318</v>
      </c>
      <c r="B27" s="105">
        <f>[1]PASER!$G32</f>
        <v>4612965.9466666635</v>
      </c>
      <c r="C27" s="102">
        <f t="shared" si="0"/>
        <v>0.6</v>
      </c>
      <c r="D27" s="106">
        <f t="shared" si="1"/>
        <v>50</v>
      </c>
      <c r="E27" s="100">
        <f t="shared" si="3"/>
        <v>138388978.39999992</v>
      </c>
      <c r="F27" s="95"/>
    </row>
    <row r="28" spans="1:6" ht="14.25" customHeight="1">
      <c r="A28" s="106" t="s">
        <v>319</v>
      </c>
      <c r="B28" s="105">
        <f>[1]PASER!$G33</f>
        <v>4800228.7782222182</v>
      </c>
      <c r="C28" s="102">
        <f t="shared" si="0"/>
        <v>0.6</v>
      </c>
      <c r="D28" s="106">
        <f t="shared" si="1"/>
        <v>50</v>
      </c>
      <c r="E28" s="100">
        <f t="shared" si="3"/>
        <v>144006863.34666654</v>
      </c>
      <c r="F28" s="95"/>
    </row>
    <row r="29" spans="1:6" ht="14.25" customHeight="1">
      <c r="A29" s="106" t="s">
        <v>320</v>
      </c>
      <c r="B29" s="105">
        <f>[1]PASER!$G34</f>
        <v>4991152.3479999956</v>
      </c>
      <c r="C29" s="102">
        <f t="shared" si="0"/>
        <v>0.6</v>
      </c>
      <c r="D29" s="106">
        <f t="shared" si="1"/>
        <v>50</v>
      </c>
      <c r="E29" s="100">
        <f t="shared" si="3"/>
        <v>149734570.43999985</v>
      </c>
      <c r="F29" s="95"/>
    </row>
    <row r="30" spans="1:6" ht="14.25" customHeight="1">
      <c r="A30" s="106" t="s">
        <v>321</v>
      </c>
      <c r="B30" s="105">
        <f>[1]PASER!$G35</f>
        <v>5185736.6559999948</v>
      </c>
      <c r="C30" s="102">
        <f t="shared" si="0"/>
        <v>0.6</v>
      </c>
      <c r="D30" s="106">
        <f t="shared" si="1"/>
        <v>50</v>
      </c>
      <c r="E30" s="100">
        <f t="shared" si="3"/>
        <v>155572099.67999986</v>
      </c>
      <c r="F30" s="95"/>
    </row>
    <row r="31" spans="1:6" ht="14.25" customHeight="1">
      <c r="A31" s="106" t="s">
        <v>322</v>
      </c>
      <c r="B31" s="105">
        <f>[1]PASER!$G36</f>
        <v>5271579.9679999948</v>
      </c>
      <c r="C31" s="102">
        <f t="shared" si="0"/>
        <v>0.6</v>
      </c>
      <c r="D31" s="106">
        <f t="shared" si="1"/>
        <v>50</v>
      </c>
      <c r="E31" s="100">
        <f t="shared" si="3"/>
        <v>158147399.03999984</v>
      </c>
      <c r="F31" s="95"/>
    </row>
    <row r="32" spans="1:6" ht="14.25" customHeight="1">
      <c r="A32" s="107"/>
      <c r="B32" s="101"/>
      <c r="C32" s="102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6">
        <f t="shared" si="1"/>
        <v>50</v>
      </c>
      <c r="E33" s="100">
        <f t="shared" si="3"/>
        <v>0</v>
      </c>
      <c r="F33" s="95"/>
    </row>
    <row r="34" spans="1:6" ht="13.5" customHeight="1">
      <c r="A34" s="29" t="s">
        <v>222</v>
      </c>
      <c r="B34" s="97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7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7"/>
      <c r="C36" s="29"/>
      <c r="D36" s="29"/>
      <c r="E36" s="69">
        <f t="shared" si="5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79" t="s">
        <v>70</v>
      </c>
      <c r="B39" s="179"/>
      <c r="C39" s="179"/>
      <c r="D39" s="179"/>
      <c r="E39" s="98">
        <f>SUM(E12:E38)</f>
        <v>1978588215.1399989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9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2" zoomScale="85" zoomScaleNormal="85" workbookViewId="0">
      <selection activeCell="B22" sqref="B22:G3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3" t="s">
        <v>1</v>
      </c>
      <c r="C2" s="133"/>
      <c r="D2" s="133"/>
      <c r="E2" s="133"/>
      <c r="F2" s="133"/>
      <c r="G2" s="133"/>
    </row>
    <row r="3" spans="1:8" ht="14.25" customHeight="1">
      <c r="A3" s="61" t="s">
        <v>2</v>
      </c>
      <c r="B3" s="133" t="s">
        <v>206</v>
      </c>
      <c r="C3" s="133"/>
      <c r="D3" s="133"/>
      <c r="E3" s="133"/>
      <c r="F3" s="133"/>
      <c r="G3" s="133"/>
    </row>
    <row r="4" spans="1:8" ht="14.25" customHeight="1">
      <c r="A4" s="61" t="s">
        <v>4</v>
      </c>
      <c r="B4" s="133" t="s">
        <v>207</v>
      </c>
      <c r="C4" s="133"/>
      <c r="D4" s="133"/>
      <c r="E4" s="133"/>
      <c r="F4" s="133"/>
      <c r="G4" s="133"/>
    </row>
    <row r="5" spans="1:8" ht="14.25" customHeight="1">
      <c r="A5" s="61" t="s">
        <v>6</v>
      </c>
      <c r="B5" s="133" t="s">
        <v>229</v>
      </c>
      <c r="C5" s="133"/>
      <c r="D5" s="133"/>
      <c r="E5" s="133"/>
      <c r="F5" s="133"/>
      <c r="G5" s="133"/>
    </row>
    <row r="6" spans="1:8">
      <c r="A6" s="137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27560370</v>
      </c>
      <c r="D12" s="49"/>
      <c r="E12" s="87">
        <f>'4D2_CH4_EF_IndustrialWastewater'!$D$12</f>
        <v>0.2</v>
      </c>
      <c r="F12" s="49"/>
      <c r="G12" s="93">
        <f>((C12-D12)*E12)-F12</f>
        <v>5512074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30136350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6027270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31299539.999999996</v>
      </c>
      <c r="D14" s="90"/>
      <c r="E14" s="88">
        <f>'4D2_CH4_EF_IndustrialWastewater'!$D$12</f>
        <v>0.2</v>
      </c>
      <c r="F14" s="90"/>
      <c r="G14" s="100">
        <f t="shared" si="0"/>
        <v>6259908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40784760</v>
      </c>
      <c r="D15" s="90"/>
      <c r="E15" s="88">
        <f>'4D2_CH4_EF_IndustrialWastewater'!$D$12</f>
        <v>0.2</v>
      </c>
      <c r="F15" s="90"/>
      <c r="G15" s="100">
        <f t="shared" si="0"/>
        <v>8156952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40932900</v>
      </c>
      <c r="D16" s="90"/>
      <c r="E16" s="88">
        <f>'4D2_CH4_EF_IndustrialWastewater'!$D$12</f>
        <v>0.2</v>
      </c>
      <c r="F16" s="90"/>
      <c r="G16" s="100">
        <f t="shared" si="0"/>
        <v>8186580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63839729.999999993</v>
      </c>
      <c r="D17" s="90"/>
      <c r="E17" s="88">
        <f>'4D2_CH4_EF_IndustrialWastewater'!$D$12</f>
        <v>0.2</v>
      </c>
      <c r="F17" s="90"/>
      <c r="G17" s="100">
        <f t="shared" si="0"/>
        <v>12767946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86539817.789999992</v>
      </c>
      <c r="D18" s="90"/>
      <c r="E18" s="88">
        <f>'4D2_CH4_EF_IndustrialWastewater'!$D$12</f>
        <v>0.2</v>
      </c>
      <c r="F18" s="90"/>
      <c r="G18" s="100">
        <f t="shared" si="0"/>
        <v>17307963.557999998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93160235.519999996</v>
      </c>
      <c r="D19" s="90"/>
      <c r="E19" s="88">
        <f>'4D2_CH4_EF_IndustrialWastewater'!$D$12</f>
        <v>0.2</v>
      </c>
      <c r="F19" s="90"/>
      <c r="G19" s="100">
        <f t="shared" si="0"/>
        <v>18632047.103999998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99976274.189999998</v>
      </c>
      <c r="D20" s="90"/>
      <c r="E20" s="88">
        <f>'4D2_CH4_EF_IndustrialWastewater'!$D$12</f>
        <v>0.2</v>
      </c>
      <c r="F20" s="90"/>
      <c r="G20" s="100">
        <f t="shared" si="0"/>
        <v>19995254.838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106987933.79999998</v>
      </c>
      <c r="D21" s="90"/>
      <c r="E21" s="88">
        <f>'4D2_CH4_EF_IndustrialWastewater'!$D$12</f>
        <v>0.2</v>
      </c>
      <c r="F21" s="90"/>
      <c r="G21" s="100">
        <f t="shared" si="0"/>
        <v>21397586.759999998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111946885.86666663</v>
      </c>
      <c r="D22" s="90"/>
      <c r="E22" s="88">
        <f>'4D2_CH4_EF_IndustrialWastewater'!$D$12</f>
        <v>0.2</v>
      </c>
      <c r="F22" s="90"/>
      <c r="G22" s="100">
        <f t="shared" si="0"/>
        <v>22389377.173333328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117015660.07999994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23403132.015999988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122194256.43999994</v>
      </c>
      <c r="D24" s="107"/>
      <c r="E24" s="106">
        <f>'4D2_CH4_EF_IndustrialWastewater'!$D$12</f>
        <v>0.2</v>
      </c>
      <c r="F24" s="107"/>
      <c r="G24" s="100">
        <f t="shared" si="1"/>
        <v>24438851.287999988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127482674.94666658</v>
      </c>
      <c r="D25" s="107"/>
      <c r="E25" s="106">
        <f>'4D2_CH4_EF_IndustrialWastewater'!$D$12</f>
        <v>0.2</v>
      </c>
      <c r="F25" s="107"/>
      <c r="G25" s="100">
        <f t="shared" si="1"/>
        <v>25496534.989333317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132880915.59999992</v>
      </c>
      <c r="D26" s="107"/>
      <c r="E26" s="106">
        <f>'4D2_CH4_EF_IndustrialWastewater'!$D$12</f>
        <v>0.2</v>
      </c>
      <c r="F26" s="107"/>
      <c r="G26" s="100">
        <f t="shared" si="1"/>
        <v>26576183.119999986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138388978.39999992</v>
      </c>
      <c r="D27" s="107"/>
      <c r="E27" s="106">
        <f>'4D2_CH4_EF_IndustrialWastewater'!$D$12</f>
        <v>0.2</v>
      </c>
      <c r="F27" s="107"/>
      <c r="G27" s="100">
        <f t="shared" si="1"/>
        <v>27677795.679999985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144006863.34666654</v>
      </c>
      <c r="D28" s="107"/>
      <c r="E28" s="106">
        <f>'4D2_CH4_EF_IndustrialWastewater'!$D$12</f>
        <v>0.2</v>
      </c>
      <c r="F28" s="107"/>
      <c r="G28" s="100">
        <f t="shared" si="1"/>
        <v>28801372.669333309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149734570.43999985</v>
      </c>
      <c r="D29" s="107"/>
      <c r="E29" s="106">
        <f>'4D2_CH4_EF_IndustrialWastewater'!$D$12</f>
        <v>0.2</v>
      </c>
      <c r="F29" s="107"/>
      <c r="G29" s="100">
        <f t="shared" si="1"/>
        <v>29946914.08799997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155572099.67999986</v>
      </c>
      <c r="D30" s="107"/>
      <c r="E30" s="106">
        <f>'4D2_CH4_EF_IndustrialWastewater'!$D$12</f>
        <v>0.2</v>
      </c>
      <c r="F30" s="107"/>
      <c r="G30" s="100">
        <f t="shared" si="1"/>
        <v>31114419.935999975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158147399.03999984</v>
      </c>
      <c r="D31" s="107"/>
      <c r="E31" s="106">
        <f>'4D2_CH4_EF_IndustrialWastewater'!$D$12</f>
        <v>0.2</v>
      </c>
      <c r="F31" s="107"/>
      <c r="G31" s="100">
        <f t="shared" si="1"/>
        <v>31629479.807999969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3" t="s">
        <v>1</v>
      </c>
      <c r="C2" s="133"/>
      <c r="D2" s="133"/>
      <c r="E2" s="133"/>
      <c r="F2" s="133"/>
      <c r="G2" s="133"/>
      <c r="H2" s="133"/>
    </row>
    <row r="3" spans="1:8">
      <c r="A3" s="22" t="s">
        <v>2</v>
      </c>
      <c r="B3" s="133" t="s">
        <v>158</v>
      </c>
      <c r="C3" s="133"/>
      <c r="D3" s="133"/>
      <c r="E3" s="133"/>
      <c r="F3" s="133"/>
      <c r="G3" s="133"/>
      <c r="H3" s="133"/>
    </row>
    <row r="4" spans="1:8">
      <c r="A4" s="22" t="s">
        <v>4</v>
      </c>
      <c r="B4" s="133" t="s">
        <v>159</v>
      </c>
      <c r="C4" s="133"/>
      <c r="D4" s="133"/>
      <c r="E4" s="133"/>
      <c r="F4" s="133"/>
      <c r="G4" s="133"/>
      <c r="H4" s="133"/>
    </row>
    <row r="5" spans="1:8">
      <c r="A5" s="22" t="s">
        <v>6</v>
      </c>
      <c r="B5" s="133" t="s">
        <v>242</v>
      </c>
      <c r="C5" s="133"/>
      <c r="D5" s="133"/>
      <c r="E5" s="133"/>
      <c r="F5" s="133"/>
      <c r="G5" s="133"/>
      <c r="H5" s="133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3" t="s">
        <v>1</v>
      </c>
      <c r="C2" s="133"/>
      <c r="D2" s="133"/>
      <c r="E2" s="133"/>
      <c r="F2" s="133"/>
    </row>
    <row r="3" spans="1:6" ht="16.5" customHeight="1">
      <c r="A3" s="22" t="s">
        <v>2</v>
      </c>
      <c r="B3" s="133" t="s">
        <v>158</v>
      </c>
      <c r="C3" s="133"/>
      <c r="D3" s="133"/>
      <c r="E3" s="133"/>
      <c r="F3" s="133"/>
    </row>
    <row r="4" spans="1:6" ht="16.5" customHeight="1">
      <c r="A4" s="22" t="s">
        <v>4</v>
      </c>
      <c r="B4" s="133" t="s">
        <v>159</v>
      </c>
      <c r="C4" s="133"/>
      <c r="D4" s="133"/>
      <c r="E4" s="133"/>
      <c r="F4" s="133"/>
    </row>
    <row r="5" spans="1:6" ht="16.5" customHeight="1">
      <c r="A5" s="22" t="s">
        <v>6</v>
      </c>
      <c r="B5" s="133" t="s">
        <v>263</v>
      </c>
      <c r="C5" s="133"/>
      <c r="D5" s="133"/>
      <c r="E5" s="133"/>
      <c r="F5" s="133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2" t="s">
        <v>0</v>
      </c>
      <c r="B2" s="132"/>
      <c r="C2" s="133" t="s">
        <v>1</v>
      </c>
      <c r="D2" s="133"/>
      <c r="E2" s="133"/>
    </row>
    <row r="3" spans="1:5" ht="13.5" customHeight="1">
      <c r="A3" s="132" t="s">
        <v>2</v>
      </c>
      <c r="B3" s="132"/>
      <c r="C3" s="133" t="s">
        <v>3</v>
      </c>
      <c r="D3" s="133"/>
      <c r="E3" s="133"/>
    </row>
    <row r="4" spans="1:5">
      <c r="A4" s="132" t="s">
        <v>4</v>
      </c>
      <c r="B4" s="132"/>
      <c r="C4" s="133" t="s">
        <v>5</v>
      </c>
      <c r="D4" s="133"/>
      <c r="E4" s="133"/>
    </row>
    <row r="5" spans="1:5" ht="15.75" customHeight="1">
      <c r="A5" s="132" t="s">
        <v>6</v>
      </c>
      <c r="B5" s="132"/>
      <c r="C5" s="133" t="s">
        <v>30</v>
      </c>
      <c r="D5" s="133"/>
      <c r="E5" s="133"/>
    </row>
    <row r="6" spans="1:5">
      <c r="A6" s="23"/>
      <c r="B6" s="24"/>
      <c r="C6" s="24" t="s">
        <v>8</v>
      </c>
      <c r="D6" s="134" t="s">
        <v>9</v>
      </c>
      <c r="E6" s="134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9" t="s">
        <v>16</v>
      </c>
      <c r="B8" s="129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9"/>
      <c r="B9" s="129"/>
      <c r="C9" s="11" t="s">
        <v>22</v>
      </c>
      <c r="D9" s="11" t="s">
        <v>33</v>
      </c>
      <c r="E9" s="11" t="s">
        <v>34</v>
      </c>
    </row>
    <row r="10" spans="1:5" ht="15" thickBot="1">
      <c r="A10" s="135"/>
      <c r="B10" s="135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3" t="s">
        <v>70</v>
      </c>
      <c r="B20" s="124"/>
      <c r="C20" s="124"/>
      <c r="D20" s="125"/>
      <c r="E20" s="19"/>
    </row>
    <row r="21" spans="1:5" ht="13.5" customHeight="1">
      <c r="A21" s="114" t="s">
        <v>75</v>
      </c>
      <c r="B21" s="115"/>
      <c r="C21" s="115"/>
      <c r="D21" s="115"/>
      <c r="E21" s="116"/>
    </row>
    <row r="22" spans="1:5" ht="12.75" customHeight="1">
      <c r="A22" s="117" t="s">
        <v>73</v>
      </c>
      <c r="B22" s="118"/>
      <c r="C22" s="118"/>
      <c r="D22" s="118"/>
      <c r="E22" s="119"/>
    </row>
    <row r="23" spans="1:5" ht="13.5" customHeight="1">
      <c r="A23" s="120" t="s">
        <v>74</v>
      </c>
      <c r="B23" s="121"/>
      <c r="C23" s="121"/>
      <c r="D23" s="121"/>
      <c r="E23" s="122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8" t="s">
        <v>0</v>
      </c>
      <c r="B2" s="108"/>
      <c r="C2" s="109" t="s">
        <v>1</v>
      </c>
      <c r="D2" s="109"/>
      <c r="E2" s="109"/>
      <c r="F2" s="109"/>
      <c r="G2" s="109"/>
      <c r="H2" s="109"/>
      <c r="I2" s="109"/>
    </row>
    <row r="3" spans="1:9">
      <c r="A3" s="108" t="s">
        <v>2</v>
      </c>
      <c r="B3" s="108"/>
      <c r="C3" s="109" t="s">
        <v>278</v>
      </c>
      <c r="D3" s="109"/>
      <c r="E3" s="109"/>
      <c r="F3" s="109"/>
      <c r="G3" s="109"/>
      <c r="H3" s="109"/>
      <c r="I3" s="109"/>
    </row>
    <row r="4" spans="1:9">
      <c r="A4" s="108" t="s">
        <v>4</v>
      </c>
      <c r="B4" s="108"/>
      <c r="C4" s="109" t="s">
        <v>35</v>
      </c>
      <c r="D4" s="109"/>
      <c r="E4" s="109"/>
      <c r="F4" s="109"/>
      <c r="G4" s="109"/>
      <c r="H4" s="109"/>
      <c r="I4" s="109"/>
    </row>
    <row r="5" spans="1:9" ht="14.25" customHeight="1">
      <c r="A5" s="108" t="s">
        <v>6</v>
      </c>
      <c r="B5" s="108"/>
      <c r="C5" s="109" t="s">
        <v>36</v>
      </c>
      <c r="D5" s="109"/>
      <c r="E5" s="109"/>
      <c r="F5" s="109"/>
      <c r="G5" s="109"/>
      <c r="H5" s="109"/>
      <c r="I5" s="109"/>
    </row>
    <row r="6" spans="1:9">
      <c r="A6" s="137"/>
      <c r="B6" s="137"/>
      <c r="C6" s="137"/>
      <c r="D6" s="137"/>
      <c r="E6" s="137"/>
      <c r="F6" s="137"/>
      <c r="G6" s="137"/>
      <c r="H6" s="137"/>
      <c r="I6" s="31"/>
    </row>
    <row r="7" spans="1:9">
      <c r="A7" s="136"/>
      <c r="B7" s="136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1" t="s">
        <v>107</v>
      </c>
      <c r="B8" s="140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0"/>
      <c r="B9" s="140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0"/>
      <c r="B10" s="140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2"/>
      <c r="B11" s="142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9" t="s">
        <v>59</v>
      </c>
      <c r="B12" s="139"/>
      <c r="C12" s="39"/>
      <c r="D12" s="39"/>
      <c r="E12" s="39"/>
      <c r="F12" s="39"/>
      <c r="G12" s="39"/>
      <c r="H12" s="39"/>
      <c r="I12" s="39"/>
    </row>
    <row r="13" spans="1:9">
      <c r="A13" s="140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0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/>
      <c r="C17" s="19"/>
      <c r="D17" s="19"/>
      <c r="E17" s="19"/>
      <c r="F17" s="19"/>
      <c r="G17" s="19"/>
      <c r="H17" s="19"/>
      <c r="I17" s="19"/>
    </row>
    <row r="18" spans="1:9">
      <c r="A18" s="140"/>
      <c r="B18" s="19"/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38" t="s">
        <v>65</v>
      </c>
      <c r="B20" s="138"/>
      <c r="C20" s="5"/>
      <c r="D20" s="19"/>
      <c r="E20" s="19"/>
      <c r="F20" s="19"/>
      <c r="G20" s="19"/>
      <c r="H20" s="19"/>
      <c r="I20" s="19"/>
    </row>
    <row r="21" spans="1:9">
      <c r="A21" s="138" t="s">
        <v>66</v>
      </c>
      <c r="B21" s="138"/>
      <c r="C21" s="5"/>
      <c r="D21" s="19"/>
      <c r="E21" s="19"/>
      <c r="F21" s="19"/>
      <c r="G21" s="19"/>
      <c r="H21" s="19"/>
      <c r="I21" s="19"/>
    </row>
    <row r="22" spans="1:9">
      <c r="A22" s="138" t="s">
        <v>67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38" t="s">
        <v>68</v>
      </c>
      <c r="B23" s="138"/>
      <c r="C23" s="5"/>
      <c r="D23" s="19"/>
      <c r="E23" s="19"/>
      <c r="F23" s="19"/>
      <c r="G23" s="19"/>
      <c r="H23" s="19"/>
      <c r="I23" s="19"/>
    </row>
    <row r="24" spans="1:9">
      <c r="A24" s="138" t="s">
        <v>69</v>
      </c>
      <c r="B24" s="138"/>
      <c r="C24" s="5"/>
      <c r="D24" s="19"/>
      <c r="E24" s="19"/>
      <c r="F24" s="19"/>
      <c r="G24" s="19"/>
      <c r="H24" s="19"/>
      <c r="I24" s="19"/>
    </row>
    <row r="25" spans="1:9">
      <c r="A25" s="123" t="s">
        <v>70</v>
      </c>
      <c r="B25" s="124"/>
      <c r="C25" s="124"/>
      <c r="D25" s="124"/>
      <c r="E25" s="124"/>
      <c r="F25" s="124"/>
      <c r="G25" s="124"/>
      <c r="H25" s="125"/>
      <c r="I25" s="40"/>
    </row>
    <row r="26" spans="1:9" ht="12.75" customHeight="1">
      <c r="A26" s="114" t="s">
        <v>76</v>
      </c>
      <c r="B26" s="115"/>
      <c r="C26" s="115"/>
      <c r="D26" s="115"/>
      <c r="E26" s="115"/>
      <c r="F26" s="115"/>
      <c r="G26" s="115"/>
      <c r="H26" s="115"/>
      <c r="I26" s="116"/>
    </row>
    <row r="27" spans="1:9" ht="12.75" customHeight="1">
      <c r="A27" s="117" t="s">
        <v>77</v>
      </c>
      <c r="B27" s="118"/>
      <c r="C27" s="118"/>
      <c r="D27" s="118"/>
      <c r="E27" s="118"/>
      <c r="F27" s="118"/>
      <c r="G27" s="118"/>
      <c r="H27" s="118"/>
      <c r="I27" s="119"/>
    </row>
    <row r="28" spans="1:9" ht="12.75" customHeight="1">
      <c r="A28" s="117" t="s">
        <v>78</v>
      </c>
      <c r="B28" s="118"/>
      <c r="C28" s="118"/>
      <c r="D28" s="118"/>
      <c r="E28" s="118"/>
      <c r="F28" s="118"/>
      <c r="G28" s="118"/>
      <c r="H28" s="118"/>
      <c r="I28" s="119"/>
    </row>
    <row r="29" spans="1:9" ht="12.75" customHeight="1">
      <c r="A29" s="117" t="s">
        <v>79</v>
      </c>
      <c r="B29" s="118"/>
      <c r="C29" s="118"/>
      <c r="D29" s="118"/>
      <c r="E29" s="118"/>
      <c r="F29" s="118"/>
      <c r="G29" s="118"/>
      <c r="H29" s="118"/>
      <c r="I29" s="119"/>
    </row>
    <row r="30" spans="1:9" ht="27.75" customHeight="1">
      <c r="A30" s="120" t="s">
        <v>279</v>
      </c>
      <c r="B30" s="121"/>
      <c r="C30" s="121"/>
      <c r="D30" s="121"/>
      <c r="E30" s="121"/>
      <c r="F30" s="121"/>
      <c r="G30" s="121"/>
      <c r="H30" s="121"/>
      <c r="I30" s="122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9" t="s">
        <v>1</v>
      </c>
      <c r="C2" s="109"/>
      <c r="D2" s="109"/>
      <c r="E2" s="109"/>
      <c r="F2" s="109"/>
      <c r="G2" s="109"/>
    </row>
    <row r="3" spans="1:7">
      <c r="A3" s="21" t="s">
        <v>2</v>
      </c>
      <c r="B3" s="109" t="s">
        <v>280</v>
      </c>
      <c r="C3" s="109"/>
      <c r="D3" s="109"/>
      <c r="E3" s="109"/>
      <c r="F3" s="109"/>
      <c r="G3" s="109"/>
    </row>
    <row r="4" spans="1:7" ht="13.5" customHeight="1">
      <c r="A4" s="21" t="s">
        <v>4</v>
      </c>
      <c r="B4" s="109" t="s">
        <v>99</v>
      </c>
      <c r="C4" s="109"/>
      <c r="D4" s="109"/>
      <c r="E4" s="109"/>
      <c r="F4" s="109"/>
      <c r="G4" s="109"/>
    </row>
    <row r="5" spans="1:7">
      <c r="A5" s="21" t="s">
        <v>6</v>
      </c>
      <c r="B5" s="109" t="s">
        <v>80</v>
      </c>
      <c r="C5" s="109"/>
      <c r="D5" s="109"/>
      <c r="E5" s="109"/>
      <c r="F5" s="109"/>
      <c r="G5" s="109"/>
    </row>
    <row r="6" spans="1:7">
      <c r="A6" s="137" t="s">
        <v>8</v>
      </c>
      <c r="B6" s="137"/>
      <c r="C6" s="137"/>
      <c r="D6" s="137"/>
      <c r="E6" s="137"/>
      <c r="F6" s="137"/>
      <c r="G6" s="137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9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3" t="s">
        <v>70</v>
      </c>
      <c r="B17" s="124"/>
      <c r="C17" s="124"/>
      <c r="D17" s="124"/>
      <c r="E17" s="124"/>
      <c r="F17" s="125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2" t="s">
        <v>0</v>
      </c>
      <c r="B2" s="132"/>
      <c r="C2" s="133" t="s">
        <v>1</v>
      </c>
      <c r="D2" s="133"/>
      <c r="E2" s="133"/>
      <c r="F2" s="133"/>
      <c r="G2" s="133"/>
      <c r="H2" s="133"/>
      <c r="I2" s="133"/>
    </row>
    <row r="3" spans="1:9">
      <c r="A3" s="132" t="s">
        <v>2</v>
      </c>
      <c r="B3" s="132"/>
      <c r="C3" s="133" t="s">
        <v>282</v>
      </c>
      <c r="D3" s="133"/>
      <c r="E3" s="133"/>
      <c r="F3" s="133"/>
      <c r="G3" s="133"/>
      <c r="H3" s="133"/>
      <c r="I3" s="133"/>
    </row>
    <row r="4" spans="1:9">
      <c r="A4" s="132" t="s">
        <v>4</v>
      </c>
      <c r="B4" s="132"/>
      <c r="C4" s="133" t="s">
        <v>99</v>
      </c>
      <c r="D4" s="133"/>
      <c r="E4" s="133"/>
      <c r="F4" s="133"/>
      <c r="G4" s="133"/>
      <c r="H4" s="133"/>
      <c r="I4" s="133"/>
    </row>
    <row r="5" spans="1:9" ht="14.25" customHeight="1">
      <c r="A5" s="132" t="s">
        <v>6</v>
      </c>
      <c r="B5" s="132"/>
      <c r="C5" s="133" t="s">
        <v>100</v>
      </c>
      <c r="D5" s="133"/>
      <c r="E5" s="133"/>
      <c r="F5" s="133"/>
      <c r="G5" s="133"/>
      <c r="H5" s="133"/>
      <c r="I5" s="133"/>
    </row>
    <row r="6" spans="1:9">
      <c r="A6" s="137" t="s">
        <v>8</v>
      </c>
      <c r="B6" s="137"/>
      <c r="C6" s="137"/>
      <c r="D6" s="137" t="s">
        <v>9</v>
      </c>
      <c r="E6" s="154"/>
      <c r="F6" s="154"/>
      <c r="G6" s="154"/>
      <c r="H6" s="154"/>
      <c r="I6" s="31"/>
    </row>
    <row r="7" spans="1:9">
      <c r="A7" s="149"/>
      <c r="B7" s="14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9" t="s">
        <v>107</v>
      </c>
      <c r="B8" s="129"/>
      <c r="C8" s="35" t="s">
        <v>108</v>
      </c>
      <c r="D8" s="147" t="s">
        <v>109</v>
      </c>
      <c r="E8" s="35" t="s">
        <v>110</v>
      </c>
      <c r="F8" s="35" t="s">
        <v>112</v>
      </c>
      <c r="G8" s="147" t="s">
        <v>114</v>
      </c>
      <c r="H8" s="147" t="s">
        <v>48</v>
      </c>
      <c r="I8" s="147" t="s">
        <v>115</v>
      </c>
    </row>
    <row r="9" spans="1:9" ht="14.25" customHeight="1">
      <c r="A9" s="129"/>
      <c r="B9" s="129"/>
      <c r="C9" s="43" t="s">
        <v>43</v>
      </c>
      <c r="D9" s="148"/>
      <c r="E9" s="43" t="s">
        <v>111</v>
      </c>
      <c r="F9" s="43" t="s">
        <v>113</v>
      </c>
      <c r="G9" s="148"/>
      <c r="H9" s="148"/>
      <c r="I9" s="148"/>
    </row>
    <row r="10" spans="1:9">
      <c r="A10" s="130"/>
      <c r="B10" s="130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0"/>
      <c r="B11" s="130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8"/>
      <c r="B12" s="158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7" t="s">
        <v>274</v>
      </c>
      <c r="B13" s="157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0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0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40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0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8" t="s">
        <v>69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23" t="s">
        <v>70</v>
      </c>
      <c r="B23" s="124"/>
      <c r="C23" s="124"/>
      <c r="D23" s="124"/>
      <c r="E23" s="124"/>
      <c r="F23" s="124"/>
      <c r="G23" s="124"/>
      <c r="H23" s="125"/>
      <c r="I23" s="19"/>
    </row>
    <row r="24" spans="1:9" ht="12.75" customHeight="1">
      <c r="A24" s="155" t="s">
        <v>76</v>
      </c>
      <c r="B24" s="156"/>
      <c r="C24" s="156"/>
      <c r="D24" s="156"/>
      <c r="E24" s="156"/>
      <c r="F24" s="156"/>
      <c r="G24" s="156"/>
      <c r="H24" s="156"/>
      <c r="I24" s="156"/>
    </row>
    <row r="25" spans="1:9" ht="12.75" customHeight="1">
      <c r="A25" s="150" t="s">
        <v>77</v>
      </c>
      <c r="B25" s="151"/>
      <c r="C25" s="151"/>
      <c r="D25" s="151"/>
      <c r="E25" s="151"/>
      <c r="F25" s="151"/>
      <c r="G25" s="151"/>
      <c r="H25" s="151"/>
      <c r="I25" s="151"/>
    </row>
    <row r="26" spans="1:9" ht="12.75" customHeight="1">
      <c r="A26" s="150" t="s">
        <v>78</v>
      </c>
      <c r="B26" s="151"/>
      <c r="C26" s="151"/>
      <c r="D26" s="151"/>
      <c r="E26" s="151"/>
      <c r="F26" s="151"/>
      <c r="G26" s="151"/>
      <c r="H26" s="151"/>
      <c r="I26" s="151"/>
    </row>
    <row r="27" spans="1:9" ht="12.75" customHeight="1">
      <c r="A27" s="150" t="s">
        <v>121</v>
      </c>
      <c r="B27" s="151"/>
      <c r="C27" s="151"/>
      <c r="D27" s="151"/>
      <c r="E27" s="151"/>
      <c r="F27" s="151"/>
      <c r="G27" s="151"/>
      <c r="H27" s="151"/>
      <c r="I27" s="151"/>
    </row>
    <row r="28" spans="1:9" ht="12.75" customHeight="1">
      <c r="A28" s="150" t="s">
        <v>122</v>
      </c>
      <c r="B28" s="151"/>
      <c r="C28" s="151"/>
      <c r="D28" s="151"/>
      <c r="E28" s="151"/>
      <c r="F28" s="151"/>
      <c r="G28" s="151"/>
      <c r="H28" s="151"/>
      <c r="I28" s="151"/>
    </row>
    <row r="29" spans="1:9" ht="22.5" customHeight="1">
      <c r="A29" s="152" t="s">
        <v>284</v>
      </c>
      <c r="B29" s="153"/>
      <c r="C29" s="153"/>
      <c r="D29" s="153"/>
      <c r="E29" s="153"/>
      <c r="F29" s="153"/>
      <c r="G29" s="153"/>
      <c r="H29" s="153"/>
      <c r="I29" s="153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3" t="s">
        <v>1</v>
      </c>
      <c r="C2" s="133"/>
      <c r="D2" s="133"/>
      <c r="E2" s="133"/>
      <c r="F2" s="133"/>
    </row>
    <row r="3" spans="1:6" s="45" customFormat="1" ht="13.5" customHeight="1">
      <c r="A3" s="22" t="s">
        <v>2</v>
      </c>
      <c r="B3" s="133" t="s">
        <v>278</v>
      </c>
      <c r="C3" s="133"/>
      <c r="D3" s="133"/>
      <c r="E3" s="133"/>
      <c r="F3" s="133"/>
    </row>
    <row r="4" spans="1:6" s="45" customFormat="1" ht="13.5" customHeight="1">
      <c r="A4" s="22" t="s">
        <v>4</v>
      </c>
      <c r="B4" s="133" t="s">
        <v>35</v>
      </c>
      <c r="C4" s="133"/>
      <c r="D4" s="133"/>
      <c r="E4" s="133"/>
      <c r="F4" s="133"/>
    </row>
    <row r="5" spans="1:6" s="45" customFormat="1" ht="14.25" customHeight="1">
      <c r="A5" s="22" t="s">
        <v>6</v>
      </c>
      <c r="B5" s="133" t="s">
        <v>123</v>
      </c>
      <c r="C5" s="133"/>
      <c r="D5" s="133"/>
      <c r="E5" s="133"/>
      <c r="F5" s="133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9" t="s">
        <v>1</v>
      </c>
      <c r="C2" s="109"/>
      <c r="D2" s="109"/>
    </row>
    <row r="3" spans="1:4" ht="25.5" customHeight="1">
      <c r="A3" s="21" t="s">
        <v>2</v>
      </c>
      <c r="B3" s="109" t="s">
        <v>278</v>
      </c>
      <c r="C3" s="109"/>
      <c r="D3" s="109"/>
    </row>
    <row r="4" spans="1:4" ht="13.5" customHeight="1">
      <c r="A4" s="21" t="s">
        <v>4</v>
      </c>
      <c r="B4" s="109" t="s">
        <v>35</v>
      </c>
      <c r="C4" s="109"/>
      <c r="D4" s="109"/>
    </row>
    <row r="5" spans="1:4" ht="39.75" customHeight="1">
      <c r="A5" s="21" t="s">
        <v>6</v>
      </c>
      <c r="B5" s="109" t="s">
        <v>135</v>
      </c>
      <c r="C5" s="109"/>
      <c r="D5" s="109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9" t="s">
        <v>107</v>
      </c>
      <c r="B8" s="35" t="s">
        <v>136</v>
      </c>
      <c r="C8" s="147" t="s">
        <v>138</v>
      </c>
      <c r="D8" s="147" t="s">
        <v>139</v>
      </c>
    </row>
    <row r="9" spans="1:4" s="45" customFormat="1" ht="14.25">
      <c r="A9" s="129"/>
      <c r="B9" s="51" t="s">
        <v>137</v>
      </c>
      <c r="C9" s="148"/>
      <c r="D9" s="14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3.5" customHeight="1">
      <c r="A4" s="22" t="s">
        <v>4</v>
      </c>
      <c r="B4" s="133" t="s">
        <v>99</v>
      </c>
      <c r="C4" s="133"/>
      <c r="D4" s="133"/>
    </row>
    <row r="5" spans="1:4" ht="15" customHeight="1">
      <c r="A5" s="22" t="s">
        <v>6</v>
      </c>
      <c r="B5" s="133" t="s">
        <v>143</v>
      </c>
      <c r="C5" s="133"/>
      <c r="D5" s="133"/>
    </row>
    <row r="6" spans="1:4">
      <c r="A6" s="137"/>
      <c r="B6" s="137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9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5" t="s">
        <v>147</v>
      </c>
      <c r="B14" s="170"/>
      <c r="C14" s="170"/>
      <c r="D14" s="170"/>
    </row>
    <row r="15" spans="1:4" ht="14.25" customHeight="1">
      <c r="A15" s="150" t="s">
        <v>288</v>
      </c>
      <c r="B15" s="171"/>
      <c r="C15" s="171"/>
      <c r="D15" s="171"/>
    </row>
    <row r="16" spans="1:4" ht="14.25" customHeight="1">
      <c r="A16" s="152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289</v>
      </c>
      <c r="C3" s="133"/>
      <c r="D3" s="133"/>
    </row>
    <row r="4" spans="1:4" ht="14.25" customHeight="1">
      <c r="A4" s="22" t="s">
        <v>4</v>
      </c>
      <c r="B4" s="133" t="s">
        <v>35</v>
      </c>
      <c r="C4" s="133"/>
      <c r="D4" s="133"/>
    </row>
    <row r="5" spans="1:4" ht="14.25" customHeight="1">
      <c r="A5" s="22" t="s">
        <v>6</v>
      </c>
      <c r="B5" s="133" t="s">
        <v>149</v>
      </c>
      <c r="C5" s="133"/>
      <c r="D5" s="133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9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3" t="s">
        <v>70</v>
      </c>
      <c r="B17" s="124"/>
      <c r="C17" s="125"/>
      <c r="D17" s="19"/>
    </row>
    <row r="18" spans="1:4" ht="12.75" customHeight="1">
      <c r="A18" s="155" t="s">
        <v>290</v>
      </c>
      <c r="B18" s="175"/>
      <c r="C18" s="175"/>
      <c r="D18" s="175"/>
    </row>
    <row r="19" spans="1:4" ht="12.75" customHeight="1">
      <c r="A19" s="152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2017-09-27T07:23:09Z</dcterms:modified>
</cp:coreProperties>
</file>