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8BA5B084805CE600/Knowledge/Data science/Ciencia de datos - Economía/Taller 3/BDML_Making_Money_Equipo8/stores/dictionary/"/>
    </mc:Choice>
  </mc:AlternateContent>
  <xr:revisionPtr revIDLastSave="66" documentId="8_{262E69A2-4E07-C04F-B9A1-5E1ACA3C6FFE}" xr6:coauthVersionLast="47" xr6:coauthVersionMax="47" xr10:uidLastSave="{18D32C6E-31B8-4C76-94A5-9B0A68958DE7}"/>
  <bookViews>
    <workbookView xWindow="28680" yWindow="-120" windowWidth="29040" windowHeight="15720" activeTab="2" xr2:uid="{166ABC88-515B-8645-B4DF-6B60E0545200}"/>
  </bookViews>
  <sheets>
    <sheet name="Sheet1" sheetId="1" r:id="rId1"/>
    <sheet name="variable_metrics" sheetId="2" r:id="rId2"/>
    <sheet name="Sheet2" sheetId="4" r:id="rId3"/>
    <sheet name="missing_valu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3" l="1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AA36" i="2"/>
  <c r="Z36" i="2"/>
  <c r="Y36" i="2"/>
  <c r="X36" i="2"/>
  <c r="W36" i="2"/>
  <c r="V36" i="2"/>
  <c r="U36" i="2"/>
  <c r="T36" i="2"/>
  <c r="S36" i="2"/>
  <c r="R36" i="2"/>
  <c r="Q36" i="2"/>
  <c r="P36" i="2"/>
  <c r="AA35" i="2"/>
  <c r="Z35" i="2"/>
  <c r="Y35" i="2"/>
  <c r="X35" i="2"/>
  <c r="W35" i="2"/>
  <c r="V35" i="2"/>
  <c r="U35" i="2"/>
  <c r="T35" i="2"/>
  <c r="S35" i="2"/>
  <c r="R35" i="2"/>
  <c r="Q35" i="2"/>
  <c r="P35" i="2"/>
  <c r="AA34" i="2"/>
  <c r="Z34" i="2"/>
  <c r="Y34" i="2"/>
  <c r="X34" i="2"/>
  <c r="W34" i="2"/>
  <c r="V34" i="2"/>
  <c r="U34" i="2"/>
  <c r="T34" i="2"/>
  <c r="S34" i="2"/>
  <c r="R34" i="2"/>
  <c r="Q34" i="2"/>
  <c r="P34" i="2"/>
  <c r="AA33" i="2"/>
  <c r="Z33" i="2"/>
  <c r="Y33" i="2"/>
  <c r="X33" i="2"/>
  <c r="W33" i="2"/>
  <c r="V33" i="2"/>
  <c r="U33" i="2"/>
  <c r="T33" i="2"/>
  <c r="S33" i="2"/>
  <c r="R33" i="2"/>
  <c r="Q33" i="2"/>
  <c r="P33" i="2"/>
  <c r="AA32" i="2"/>
  <c r="Z32" i="2"/>
  <c r="Y32" i="2"/>
  <c r="X32" i="2"/>
  <c r="W32" i="2"/>
  <c r="V32" i="2"/>
  <c r="U32" i="2"/>
  <c r="T32" i="2"/>
  <c r="S32" i="2"/>
  <c r="R32" i="2"/>
  <c r="Q32" i="2"/>
  <c r="P32" i="2"/>
  <c r="AA31" i="2"/>
  <c r="Z31" i="2"/>
  <c r="Y31" i="2"/>
  <c r="X31" i="2"/>
  <c r="W31" i="2"/>
  <c r="V31" i="2"/>
  <c r="U31" i="2"/>
  <c r="T31" i="2"/>
  <c r="S31" i="2"/>
  <c r="R31" i="2"/>
  <c r="Q31" i="2"/>
  <c r="P31" i="2"/>
  <c r="AA30" i="2"/>
  <c r="Z30" i="2"/>
  <c r="Y30" i="2"/>
  <c r="X30" i="2"/>
  <c r="W30" i="2"/>
  <c r="V30" i="2"/>
  <c r="U30" i="2"/>
  <c r="T30" i="2"/>
  <c r="S30" i="2"/>
  <c r="R30" i="2"/>
  <c r="Q30" i="2"/>
  <c r="P30" i="2"/>
  <c r="AA29" i="2"/>
  <c r="Z29" i="2"/>
  <c r="Y29" i="2"/>
  <c r="X29" i="2"/>
  <c r="W29" i="2"/>
  <c r="V29" i="2"/>
  <c r="U29" i="2"/>
  <c r="T29" i="2"/>
  <c r="S29" i="2"/>
  <c r="R29" i="2"/>
  <c r="Q29" i="2"/>
  <c r="P29" i="2"/>
  <c r="AA28" i="2"/>
  <c r="Z28" i="2"/>
  <c r="Y28" i="2"/>
  <c r="X28" i="2"/>
  <c r="W28" i="2"/>
  <c r="V28" i="2"/>
  <c r="U28" i="2"/>
  <c r="T28" i="2"/>
  <c r="S28" i="2"/>
  <c r="R28" i="2"/>
  <c r="Q28" i="2"/>
  <c r="P28" i="2"/>
  <c r="AA27" i="2"/>
  <c r="Z27" i="2"/>
  <c r="Y27" i="2"/>
  <c r="X27" i="2"/>
  <c r="W27" i="2"/>
  <c r="V27" i="2"/>
  <c r="U27" i="2"/>
  <c r="T27" i="2"/>
  <c r="S27" i="2"/>
  <c r="R27" i="2"/>
  <c r="Q27" i="2"/>
  <c r="P27" i="2"/>
  <c r="AA26" i="2"/>
  <c r="Z26" i="2"/>
  <c r="Y26" i="2"/>
  <c r="X26" i="2"/>
  <c r="W26" i="2"/>
  <c r="V26" i="2"/>
  <c r="U26" i="2"/>
  <c r="T26" i="2"/>
  <c r="S26" i="2"/>
  <c r="R26" i="2"/>
  <c r="Q26" i="2"/>
  <c r="P26" i="2"/>
  <c r="AA25" i="2"/>
  <c r="Z25" i="2"/>
  <c r="Y25" i="2"/>
  <c r="X25" i="2"/>
  <c r="W25" i="2"/>
  <c r="V25" i="2"/>
  <c r="U25" i="2"/>
  <c r="T25" i="2"/>
  <c r="S25" i="2"/>
  <c r="R25" i="2"/>
  <c r="Q25" i="2"/>
  <c r="P25" i="2"/>
  <c r="AA24" i="2"/>
  <c r="Z24" i="2"/>
  <c r="Y24" i="2"/>
  <c r="X24" i="2"/>
  <c r="W24" i="2"/>
  <c r="V24" i="2"/>
  <c r="U24" i="2"/>
  <c r="T24" i="2"/>
  <c r="S24" i="2"/>
  <c r="R24" i="2"/>
  <c r="Q24" i="2"/>
  <c r="P24" i="2"/>
  <c r="AA23" i="2"/>
  <c r="Z23" i="2"/>
  <c r="Y23" i="2"/>
  <c r="X23" i="2"/>
  <c r="W23" i="2"/>
  <c r="V23" i="2"/>
  <c r="U23" i="2"/>
  <c r="T23" i="2"/>
  <c r="S23" i="2"/>
  <c r="R23" i="2"/>
  <c r="Q23" i="2"/>
  <c r="P23" i="2"/>
  <c r="AA22" i="2"/>
  <c r="Z22" i="2"/>
  <c r="Y22" i="2"/>
  <c r="X22" i="2"/>
  <c r="W22" i="2"/>
  <c r="V22" i="2"/>
  <c r="U22" i="2"/>
  <c r="T22" i="2"/>
  <c r="S22" i="2"/>
  <c r="R22" i="2"/>
  <c r="Q22" i="2"/>
  <c r="P22" i="2"/>
  <c r="AA21" i="2"/>
  <c r="Z21" i="2"/>
  <c r="Y21" i="2"/>
  <c r="X21" i="2"/>
  <c r="W21" i="2"/>
  <c r="V21" i="2"/>
  <c r="U21" i="2"/>
  <c r="T21" i="2"/>
  <c r="S21" i="2"/>
  <c r="R21" i="2"/>
  <c r="Q21" i="2"/>
  <c r="P21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</calcChain>
</file>

<file path=xl/sharedStrings.xml><?xml version="1.0" encoding="utf-8"?>
<sst xmlns="http://schemas.openxmlformats.org/spreadsheetml/2006/main" count="368" uniqueCount="80">
  <si>
    <t>property_id</t>
  </si>
  <si>
    <t>city</t>
  </si>
  <si>
    <t>price</t>
  </si>
  <si>
    <t>month</t>
  </si>
  <si>
    <t>year</t>
  </si>
  <si>
    <t>surface_total</t>
  </si>
  <si>
    <t>surface_covered</t>
  </si>
  <si>
    <t>rooms</t>
  </si>
  <si>
    <t>bedrooms</t>
  </si>
  <si>
    <t>bathrooms</t>
  </si>
  <si>
    <t>property_type</t>
  </si>
  <si>
    <t>operation_type</t>
  </si>
  <si>
    <t>lat</t>
  </si>
  <si>
    <t>lon</t>
  </si>
  <si>
    <t>title</t>
  </si>
  <si>
    <t>description</t>
  </si>
  <si>
    <t>Field</t>
  </si>
  <si>
    <t>numeric</t>
  </si>
  <si>
    <t>integer</t>
  </si>
  <si>
    <t>NA</t>
  </si>
  <si>
    <t>character</t>
  </si>
  <si>
    <t>kurtosis</t>
  </si>
  <si>
    <t>skewness</t>
  </si>
  <si>
    <t>sd</t>
  </si>
  <si>
    <t>median</t>
  </si>
  <si>
    <t>mean</t>
  </si>
  <si>
    <t>max</t>
  </si>
  <si>
    <t>min</t>
  </si>
  <si>
    <t>n_values</t>
  </si>
  <si>
    <t>is_integer_like</t>
  </si>
  <si>
    <t>pct_unique</t>
  </si>
  <si>
    <t>n_unique</t>
  </si>
  <si>
    <t>data_type</t>
  </si>
  <si>
    <t>variable</t>
  </si>
  <si>
    <t>pct_missing</t>
  </si>
  <si>
    <t>n_missing</t>
  </si>
  <si>
    <t>logical</t>
  </si>
  <si>
    <t>TRAIN</t>
  </si>
  <si>
    <t>TEST</t>
  </si>
  <si>
    <t>ELIMINAR</t>
  </si>
  <si>
    <t>OK</t>
  </si>
  <si>
    <t>DEPENDIENTE</t>
  </si>
  <si>
    <t>ELIMINAR (100% MISSING EN TEST)</t>
  </si>
  <si>
    <t>ELIMINAR (80% APROX MISSING VALUES)</t>
  </si>
  <si>
    <t>ELIMINAR (99% DE CORRELACION CON BEDROOMS)</t>
  </si>
  <si>
    <t>MANTENER (EVALUAR SI TRANSFORMAR)</t>
  </si>
  <si>
    <t>MANTENER (COMO CATEGORICA, CASA =1)</t>
  </si>
  <si>
    <t>USAR PARA CREAR VARIABLE</t>
  </si>
  <si>
    <t>NO USAR (MAS DE 20% DE MISSING VALUES EN TEST SET)</t>
  </si>
  <si>
    <t>CREAR VARIABLE ANTIGÜEDAD</t>
  </si>
  <si>
    <t>Identificador único de la propiedad (categórica nominal)</t>
  </si>
  <si>
    <t>Número de habitaciones (numérica discreta)</t>
  </si>
  <si>
    <t>Meses desde publicación hasta diciembre de 2021 (numérica discreta)</t>
  </si>
  <si>
    <t>Indicador binario: 1 si es casa, 0 si es apartamento (binaria)</t>
  </si>
  <si>
    <t/>
  </si>
  <si>
    <t>Distancia en metros al parque más cercano (numérica continua)</t>
  </si>
  <si>
    <t>Distancia en metros a la universidad más cercana (numérica continua)</t>
  </si>
  <si>
    <t>Distancia en metros a estación de Transmilenio más cercana (numérica continua)</t>
  </si>
  <si>
    <t>Distancia en metros a la zona comercial más cercana (numérica continua)</t>
  </si>
  <si>
    <t>Nivel de lujo percibido según términos en la descripción (ordinal discreta: 0–5)</t>
  </si>
  <si>
    <t>Proporción de espacios funcionales mencionados (continua: 0–1)</t>
  </si>
  <si>
    <t>Indicador de urgencia en venta según términos clave (ordinal discreta: 0–3)</t>
  </si>
  <si>
    <t>Precio de oferta = Variable dependiente del modelo (numérica continua, solo en train)</t>
  </si>
  <si>
    <t>VARIABLES PROVENIENTES DE LA LIMPIEZA INICIAL (01_data_cleaning.R)</t>
  </si>
  <si>
    <t>-----------------------------------------------------------------------------</t>
  </si>
  <si>
    <t xml:space="preserve">property_id              </t>
  </si>
  <si>
    <t xml:space="preserve">price                    </t>
  </si>
  <si>
    <t xml:space="preserve">bedrooms                 </t>
  </si>
  <si>
    <t xml:space="preserve">antiguedad              </t>
  </si>
  <si>
    <t xml:space="preserve">is_house                 </t>
  </si>
  <si>
    <t>VARIABLES ESPACIALES (02_spatial_vars.R)</t>
  </si>
  <si>
    <t xml:space="preserve">distancia_parque               </t>
  </si>
  <si>
    <t xml:space="preserve">distancia_universidad         </t>
  </si>
  <si>
    <t xml:space="preserve">distancia_estacion_transporte </t>
  </si>
  <si>
    <t xml:space="preserve">distancia_zona_comercial      </t>
  </si>
  <si>
    <t>VARIABLES DE TEXTO (03_text_vars.R)</t>
  </si>
  <si>
    <t xml:space="preserve">nivel_premium           </t>
  </si>
  <si>
    <t xml:space="preserve">nivel_completitud       </t>
  </si>
  <si>
    <t xml:space="preserve">nivel_venta_inmediata   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</si>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</sst>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584200</xdr:colOff>
      <xdr:row>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590308-0B01-12B5-E50B-C3E46DC0B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88200" cy="1333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8</xdr:col>
      <xdr:colOff>584200</xdr:colOff>
      <xdr:row>14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96B34D-D548-C6ED-3816-862140F9D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25600"/>
          <a:ext cx="7188200" cy="133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0187-D1BC-4540-B54A-B39A5DEDEC8B}">
  <dimension ref="A17:A33"/>
  <sheetViews>
    <sheetView workbookViewId="0">
      <selection activeCell="A18" sqref="A18:A33"/>
    </sheetView>
  </sheetViews>
  <sheetFormatPr defaultColWidth="11" defaultRowHeight="15.75" x14ac:dyDescent="0.25"/>
  <sheetData>
    <row r="17" spans="1:1" x14ac:dyDescent="0.25">
      <c r="A17" s="1" t="s">
        <v>16</v>
      </c>
    </row>
    <row r="18" spans="1:1" x14ac:dyDescent="0.25">
      <c r="A18" t="s">
        <v>0</v>
      </c>
    </row>
    <row r="19" spans="1:1" x14ac:dyDescent="0.25">
      <c r="A19" t="s">
        <v>1</v>
      </c>
    </row>
    <row r="20" spans="1:1" x14ac:dyDescent="0.25">
      <c r="A20" t="s">
        <v>2</v>
      </c>
    </row>
    <row r="21" spans="1:1" x14ac:dyDescent="0.25">
      <c r="A21" t="s">
        <v>3</v>
      </c>
    </row>
    <row r="22" spans="1:1" x14ac:dyDescent="0.25">
      <c r="A22" t="s">
        <v>4</v>
      </c>
    </row>
    <row r="23" spans="1:1" x14ac:dyDescent="0.25">
      <c r="A23" t="s">
        <v>5</v>
      </c>
    </row>
    <row r="24" spans="1:1" x14ac:dyDescent="0.25">
      <c r="A24" t="s">
        <v>6</v>
      </c>
    </row>
    <row r="25" spans="1:1" x14ac:dyDescent="0.25">
      <c r="A25" t="s">
        <v>7</v>
      </c>
    </row>
    <row r="26" spans="1:1" x14ac:dyDescent="0.25">
      <c r="A26" t="s">
        <v>8</v>
      </c>
    </row>
    <row r="27" spans="1:1" x14ac:dyDescent="0.25">
      <c r="A27" t="s">
        <v>9</v>
      </c>
    </row>
    <row r="28" spans="1:1" x14ac:dyDescent="0.25">
      <c r="A28" t="s">
        <v>10</v>
      </c>
    </row>
    <row r="29" spans="1:1" x14ac:dyDescent="0.25">
      <c r="A29" t="s">
        <v>11</v>
      </c>
    </row>
    <row r="30" spans="1:1" x14ac:dyDescent="0.25">
      <c r="A30" t="s">
        <v>12</v>
      </c>
    </row>
    <row r="31" spans="1:1" x14ac:dyDescent="0.25">
      <c r="A31" t="s">
        <v>13</v>
      </c>
    </row>
    <row r="32" spans="1:1" x14ac:dyDescent="0.25">
      <c r="A32" t="s">
        <v>14</v>
      </c>
    </row>
    <row r="33" spans="1:1" x14ac:dyDescent="0.25">
      <c r="A33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375D0-CA12-A941-A7D8-1CB4FBD75978}">
  <dimension ref="A1:AA36"/>
  <sheetViews>
    <sheetView topLeftCell="A12" workbookViewId="0">
      <selection activeCell="C37" sqref="C37"/>
    </sheetView>
  </sheetViews>
  <sheetFormatPr defaultColWidth="11" defaultRowHeight="15.75" x14ac:dyDescent="0.25"/>
  <sheetData>
    <row r="1" spans="1:27" x14ac:dyDescent="0.25">
      <c r="C1" s="3" t="s">
        <v>37</v>
      </c>
      <c r="O1" s="3" t="s">
        <v>38</v>
      </c>
    </row>
    <row r="2" spans="1:27" x14ac:dyDescent="0.25">
      <c r="A2" t="s">
        <v>33</v>
      </c>
      <c r="B2" t="s">
        <v>32</v>
      </c>
      <c r="C2" t="s">
        <v>31</v>
      </c>
      <c r="D2" t="s">
        <v>30</v>
      </c>
      <c r="E2" t="s">
        <v>29</v>
      </c>
      <c r="F2" t="s">
        <v>28</v>
      </c>
      <c r="G2" t="s">
        <v>27</v>
      </c>
      <c r="H2" t="s">
        <v>26</v>
      </c>
      <c r="I2" t="s">
        <v>25</v>
      </c>
      <c r="J2" t="s">
        <v>24</v>
      </c>
      <c r="K2" t="s">
        <v>23</v>
      </c>
      <c r="L2" t="s">
        <v>22</v>
      </c>
      <c r="M2" t="s">
        <v>21</v>
      </c>
      <c r="O2" t="s">
        <v>33</v>
      </c>
      <c r="P2" t="s">
        <v>32</v>
      </c>
      <c r="Q2" t="s">
        <v>31</v>
      </c>
      <c r="R2" t="s">
        <v>30</v>
      </c>
      <c r="S2" t="s">
        <v>29</v>
      </c>
      <c r="T2" t="s">
        <v>28</v>
      </c>
      <c r="U2" t="s">
        <v>27</v>
      </c>
      <c r="V2" t="s">
        <v>26</v>
      </c>
      <c r="W2" t="s">
        <v>25</v>
      </c>
      <c r="X2" t="s">
        <v>24</v>
      </c>
      <c r="Y2" t="s">
        <v>23</v>
      </c>
      <c r="Z2" t="s">
        <v>22</v>
      </c>
      <c r="AA2" t="s">
        <v>21</v>
      </c>
    </row>
    <row r="3" spans="1:27" x14ac:dyDescent="0.25">
      <c r="A3" t="s">
        <v>0</v>
      </c>
      <c r="B3" t="s">
        <v>20</v>
      </c>
      <c r="C3">
        <v>38644</v>
      </c>
      <c r="D3">
        <v>100</v>
      </c>
      <c r="E3" t="b">
        <v>0</v>
      </c>
      <c r="F3">
        <v>38644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O3" t="s">
        <v>0</v>
      </c>
      <c r="P3" t="s">
        <v>20</v>
      </c>
      <c r="Q3">
        <v>10286</v>
      </c>
      <c r="R3">
        <v>100</v>
      </c>
      <c r="S3" t="b">
        <v>0</v>
      </c>
      <c r="T3">
        <v>10286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</row>
    <row r="4" spans="1:27" x14ac:dyDescent="0.25">
      <c r="A4" t="s">
        <v>15</v>
      </c>
      <c r="B4" t="s">
        <v>20</v>
      </c>
      <c r="C4">
        <v>30566</v>
      </c>
      <c r="D4">
        <v>79.114792286786596</v>
      </c>
      <c r="E4" t="b">
        <v>0</v>
      </c>
      <c r="F4">
        <v>38635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O4" t="s">
        <v>15</v>
      </c>
      <c r="P4" t="s">
        <v>20</v>
      </c>
      <c r="Q4">
        <v>7950</v>
      </c>
      <c r="R4">
        <v>77.304550758459698</v>
      </c>
      <c r="S4" t="b">
        <v>0</v>
      </c>
      <c r="T4">
        <v>10284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</row>
    <row r="5" spans="1:27" x14ac:dyDescent="0.25">
      <c r="A5" t="s">
        <v>14</v>
      </c>
      <c r="B5" t="s">
        <v>20</v>
      </c>
      <c r="C5">
        <v>16024</v>
      </c>
      <c r="D5">
        <v>41.489306612811298</v>
      </c>
      <c r="E5" t="b">
        <v>0</v>
      </c>
      <c r="F5">
        <v>38622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O5" t="s">
        <v>14</v>
      </c>
      <c r="P5" t="s">
        <v>20</v>
      </c>
      <c r="Q5">
        <v>3897</v>
      </c>
      <c r="R5">
        <v>37.908560311283999</v>
      </c>
      <c r="S5" t="b">
        <v>0</v>
      </c>
      <c r="T5">
        <v>10280</v>
      </c>
      <c r="U5" t="s">
        <v>19</v>
      </c>
      <c r="V5" t="s">
        <v>19</v>
      </c>
      <c r="W5" t="s">
        <v>19</v>
      </c>
      <c r="X5" t="s">
        <v>19</v>
      </c>
      <c r="Y5" t="s">
        <v>19</v>
      </c>
      <c r="Z5" t="s">
        <v>19</v>
      </c>
      <c r="AA5" t="s">
        <v>19</v>
      </c>
    </row>
    <row r="6" spans="1:27" x14ac:dyDescent="0.25">
      <c r="A6" t="s">
        <v>10</v>
      </c>
      <c r="B6" t="s">
        <v>20</v>
      </c>
      <c r="C6">
        <v>2</v>
      </c>
      <c r="D6">
        <v>5.1754476762239897E-3</v>
      </c>
      <c r="E6" t="b">
        <v>0</v>
      </c>
      <c r="F6">
        <v>38644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O6" t="s">
        <v>10</v>
      </c>
      <c r="P6" t="s">
        <v>20</v>
      </c>
      <c r="Q6">
        <v>2</v>
      </c>
      <c r="R6">
        <v>1.9443904335990699E-2</v>
      </c>
      <c r="S6" t="b">
        <v>0</v>
      </c>
      <c r="T6">
        <v>10286</v>
      </c>
      <c r="U6" t="s">
        <v>19</v>
      </c>
      <c r="V6" t="s">
        <v>19</v>
      </c>
      <c r="W6" t="s">
        <v>19</v>
      </c>
      <c r="X6" t="s">
        <v>19</v>
      </c>
      <c r="Y6" t="s">
        <v>19</v>
      </c>
      <c r="Z6" t="s">
        <v>19</v>
      </c>
      <c r="AA6" t="s">
        <v>19</v>
      </c>
    </row>
    <row r="7" spans="1:27" x14ac:dyDescent="0.25">
      <c r="A7" t="s">
        <v>1</v>
      </c>
      <c r="B7" t="s">
        <v>20</v>
      </c>
      <c r="C7">
        <v>1</v>
      </c>
      <c r="D7">
        <v>2.587723838112E-3</v>
      </c>
      <c r="E7" t="b">
        <v>0</v>
      </c>
      <c r="F7">
        <v>38644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 t="s">
        <v>19</v>
      </c>
      <c r="M7" t="s">
        <v>19</v>
      </c>
      <c r="O7" t="s">
        <v>1</v>
      </c>
      <c r="P7" t="s">
        <v>20</v>
      </c>
      <c r="Q7">
        <v>1</v>
      </c>
      <c r="R7">
        <v>9.7219521679953302E-3</v>
      </c>
      <c r="S7" t="b">
        <v>0</v>
      </c>
      <c r="T7">
        <v>10286</v>
      </c>
      <c r="U7" t="s">
        <v>19</v>
      </c>
      <c r="V7" t="s">
        <v>19</v>
      </c>
      <c r="W7" t="s">
        <v>19</v>
      </c>
      <c r="X7" t="s">
        <v>19</v>
      </c>
      <c r="Y7" t="s">
        <v>19</v>
      </c>
      <c r="Z7" t="s">
        <v>19</v>
      </c>
      <c r="AA7" t="s">
        <v>19</v>
      </c>
    </row>
    <row r="8" spans="1:27" x14ac:dyDescent="0.25">
      <c r="A8" t="s">
        <v>11</v>
      </c>
      <c r="B8" t="s">
        <v>20</v>
      </c>
      <c r="C8">
        <v>1</v>
      </c>
      <c r="D8">
        <v>2.587723838112E-3</v>
      </c>
      <c r="E8" t="b">
        <v>0</v>
      </c>
      <c r="F8">
        <v>38644</v>
      </c>
      <c r="G8" t="s">
        <v>19</v>
      </c>
      <c r="H8" t="s">
        <v>19</v>
      </c>
      <c r="I8" t="s">
        <v>19</v>
      </c>
      <c r="J8" t="s">
        <v>19</v>
      </c>
      <c r="K8" t="s">
        <v>19</v>
      </c>
      <c r="L8" t="s">
        <v>19</v>
      </c>
      <c r="M8" t="s">
        <v>19</v>
      </c>
      <c r="O8" t="s">
        <v>11</v>
      </c>
      <c r="P8" t="s">
        <v>20</v>
      </c>
      <c r="Q8">
        <v>1</v>
      </c>
      <c r="R8">
        <v>9.7219521679953302E-3</v>
      </c>
      <c r="S8" t="b">
        <v>0</v>
      </c>
      <c r="T8">
        <v>10286</v>
      </c>
      <c r="U8" t="s">
        <v>19</v>
      </c>
      <c r="V8" t="s">
        <v>19</v>
      </c>
      <c r="W8" t="s">
        <v>19</v>
      </c>
      <c r="X8" t="s">
        <v>19</v>
      </c>
      <c r="Y8" t="s">
        <v>19</v>
      </c>
      <c r="Z8" t="s">
        <v>19</v>
      </c>
      <c r="AA8" t="s">
        <v>19</v>
      </c>
    </row>
    <row r="9" spans="1:27" x14ac:dyDescent="0.25">
      <c r="A9" t="s">
        <v>5</v>
      </c>
      <c r="B9" t="s">
        <v>18</v>
      </c>
      <c r="C9">
        <v>435</v>
      </c>
      <c r="D9">
        <v>5.5385790679908302</v>
      </c>
      <c r="E9" t="b">
        <v>1</v>
      </c>
      <c r="F9">
        <v>7854</v>
      </c>
      <c r="G9">
        <v>16</v>
      </c>
      <c r="H9">
        <v>17137</v>
      </c>
      <c r="I9">
        <v>153.950216450216</v>
      </c>
      <c r="J9">
        <v>119</v>
      </c>
      <c r="K9">
        <v>274.37027340649001</v>
      </c>
      <c r="L9">
        <v>40.601566637374397</v>
      </c>
      <c r="M9">
        <v>2145.8348280233299</v>
      </c>
      <c r="O9" t="s">
        <v>6</v>
      </c>
      <c r="P9" t="s">
        <v>18</v>
      </c>
      <c r="Q9">
        <v>239</v>
      </c>
      <c r="R9">
        <v>8.45419172267421</v>
      </c>
      <c r="S9" t="b">
        <v>1</v>
      </c>
      <c r="T9">
        <v>2827</v>
      </c>
      <c r="U9">
        <v>31</v>
      </c>
      <c r="V9">
        <v>505</v>
      </c>
      <c r="W9">
        <v>126.210116731518</v>
      </c>
      <c r="X9">
        <v>118</v>
      </c>
      <c r="Y9">
        <v>57.5095400887963</v>
      </c>
      <c r="Z9">
        <v>0.97422766198088095</v>
      </c>
      <c r="AA9">
        <v>4.7290487858535704</v>
      </c>
    </row>
    <row r="10" spans="1:27" x14ac:dyDescent="0.25">
      <c r="A10" t="s">
        <v>6</v>
      </c>
      <c r="B10" t="s">
        <v>18</v>
      </c>
      <c r="C10">
        <v>368</v>
      </c>
      <c r="D10">
        <v>4.2965557501459397</v>
      </c>
      <c r="E10" t="b">
        <v>1</v>
      </c>
      <c r="F10">
        <v>8565</v>
      </c>
      <c r="G10">
        <v>2</v>
      </c>
      <c r="H10">
        <v>1336</v>
      </c>
      <c r="I10">
        <v>131.93239929947501</v>
      </c>
      <c r="J10">
        <v>108</v>
      </c>
      <c r="K10">
        <v>76.616354916131101</v>
      </c>
      <c r="L10">
        <v>2.5647989578889101</v>
      </c>
      <c r="M10">
        <v>19.50298427768</v>
      </c>
      <c r="O10" t="s">
        <v>5</v>
      </c>
      <c r="P10" t="s">
        <v>18</v>
      </c>
      <c r="Q10">
        <v>238</v>
      </c>
      <c r="R10">
        <v>12.7682403433476</v>
      </c>
      <c r="S10" t="b">
        <v>1</v>
      </c>
      <c r="T10">
        <v>1864</v>
      </c>
      <c r="U10">
        <v>15</v>
      </c>
      <c r="V10">
        <v>108800</v>
      </c>
      <c r="W10">
        <v>187.94152360515</v>
      </c>
      <c r="X10">
        <v>120</v>
      </c>
      <c r="Y10">
        <v>2517.9892881198798</v>
      </c>
      <c r="Z10">
        <v>43.089971656554802</v>
      </c>
      <c r="AA10">
        <v>1859.16042948892</v>
      </c>
    </row>
    <row r="11" spans="1:27" x14ac:dyDescent="0.25">
      <c r="A11" t="s">
        <v>9</v>
      </c>
      <c r="B11" t="s">
        <v>18</v>
      </c>
      <c r="C11">
        <v>13</v>
      </c>
      <c r="D11">
        <v>4.5497497637629898E-2</v>
      </c>
      <c r="E11" t="b">
        <v>1</v>
      </c>
      <c r="F11">
        <v>28573</v>
      </c>
      <c r="G11">
        <v>1</v>
      </c>
      <c r="H11">
        <v>13</v>
      </c>
      <c r="I11">
        <v>2.8837713925734101</v>
      </c>
      <c r="J11">
        <v>3</v>
      </c>
      <c r="K11">
        <v>1.0932480340667301</v>
      </c>
      <c r="L11">
        <v>1.4203410750468399</v>
      </c>
      <c r="M11">
        <v>7.5282084751619101</v>
      </c>
      <c r="O11" t="s">
        <v>3</v>
      </c>
      <c r="P11" t="s">
        <v>18</v>
      </c>
      <c r="Q11">
        <v>12</v>
      </c>
      <c r="R11">
        <v>0.116663426015944</v>
      </c>
      <c r="S11" t="b">
        <v>1</v>
      </c>
      <c r="T11">
        <v>10286</v>
      </c>
      <c r="U11">
        <v>1</v>
      </c>
      <c r="V11">
        <v>12</v>
      </c>
      <c r="W11">
        <v>5.6726618705035996</v>
      </c>
      <c r="X11">
        <v>5</v>
      </c>
      <c r="Y11">
        <v>3.18965958926348</v>
      </c>
      <c r="Z11">
        <v>0.30262116987603599</v>
      </c>
      <c r="AA11">
        <v>1.9883435398329301</v>
      </c>
    </row>
    <row r="12" spans="1:27" x14ac:dyDescent="0.25">
      <c r="A12" t="s">
        <v>3</v>
      </c>
      <c r="B12" t="s">
        <v>18</v>
      </c>
      <c r="C12">
        <v>12</v>
      </c>
      <c r="D12">
        <v>3.1052686057344001E-2</v>
      </c>
      <c r="E12" t="b">
        <v>1</v>
      </c>
      <c r="F12">
        <v>38644</v>
      </c>
      <c r="G12">
        <v>1</v>
      </c>
      <c r="H12">
        <v>12</v>
      </c>
      <c r="I12">
        <v>5.6653814304937402</v>
      </c>
      <c r="J12">
        <v>5</v>
      </c>
      <c r="K12">
        <v>3.2888764040130098</v>
      </c>
      <c r="L12">
        <v>0.26064786616132701</v>
      </c>
      <c r="M12">
        <v>1.9511207351064199</v>
      </c>
      <c r="O12" t="s">
        <v>8</v>
      </c>
      <c r="P12" t="s">
        <v>18</v>
      </c>
      <c r="Q12">
        <v>12</v>
      </c>
      <c r="R12">
        <v>0.116663426015944</v>
      </c>
      <c r="S12" t="b">
        <v>1</v>
      </c>
      <c r="T12">
        <v>10286</v>
      </c>
      <c r="U12">
        <v>0</v>
      </c>
      <c r="V12">
        <v>11</v>
      </c>
      <c r="W12">
        <v>2.3809060859420601</v>
      </c>
      <c r="X12">
        <v>2</v>
      </c>
      <c r="Y12">
        <v>0.96126283995321404</v>
      </c>
      <c r="Z12">
        <v>1.24155034131997</v>
      </c>
      <c r="AA12">
        <v>11.5737404277621</v>
      </c>
    </row>
    <row r="13" spans="1:27" x14ac:dyDescent="0.25">
      <c r="A13" t="s">
        <v>8</v>
      </c>
      <c r="B13" t="s">
        <v>18</v>
      </c>
      <c r="C13">
        <v>12</v>
      </c>
      <c r="D13">
        <v>3.1052686057344001E-2</v>
      </c>
      <c r="E13" t="b">
        <v>1</v>
      </c>
      <c r="F13">
        <v>38644</v>
      </c>
      <c r="G13">
        <v>0</v>
      </c>
      <c r="H13">
        <v>11</v>
      </c>
      <c r="I13">
        <v>3.1446020080736998</v>
      </c>
      <c r="J13">
        <v>3</v>
      </c>
      <c r="K13">
        <v>1.5348175904035699</v>
      </c>
      <c r="L13">
        <v>2.09892197894278</v>
      </c>
      <c r="M13">
        <v>9.6171783965688409</v>
      </c>
      <c r="O13" t="s">
        <v>7</v>
      </c>
      <c r="P13" t="s">
        <v>18</v>
      </c>
      <c r="Q13">
        <v>11</v>
      </c>
      <c r="R13">
        <v>0.192847124824684</v>
      </c>
      <c r="S13" t="b">
        <v>1</v>
      </c>
      <c r="T13">
        <v>5704</v>
      </c>
      <c r="U13">
        <v>1</v>
      </c>
      <c r="V13">
        <v>11</v>
      </c>
      <c r="W13">
        <v>2.3609747545582001</v>
      </c>
      <c r="X13">
        <v>2</v>
      </c>
      <c r="Y13">
        <v>0.93124622422636705</v>
      </c>
      <c r="Z13">
        <v>1.1032548592323801</v>
      </c>
      <c r="AA13">
        <v>10.3689707926934</v>
      </c>
    </row>
    <row r="14" spans="1:27" x14ac:dyDescent="0.25">
      <c r="A14" t="s">
        <v>7</v>
      </c>
      <c r="B14" t="s">
        <v>18</v>
      </c>
      <c r="C14">
        <v>11</v>
      </c>
      <c r="D14">
        <v>5.39638932496075E-2</v>
      </c>
      <c r="E14" t="b">
        <v>1</v>
      </c>
      <c r="F14">
        <v>20384</v>
      </c>
      <c r="G14">
        <v>1</v>
      </c>
      <c r="H14">
        <v>11</v>
      </c>
      <c r="I14">
        <v>3.0084870486656201</v>
      </c>
      <c r="J14">
        <v>3</v>
      </c>
      <c r="K14">
        <v>1.3715153646086999</v>
      </c>
      <c r="L14">
        <v>2.2158678489455101</v>
      </c>
      <c r="M14">
        <v>11.330649556468201</v>
      </c>
      <c r="O14" t="s">
        <v>9</v>
      </c>
      <c r="P14" t="s">
        <v>18</v>
      </c>
      <c r="Q14">
        <v>8</v>
      </c>
      <c r="R14">
        <v>0.102629890955741</v>
      </c>
      <c r="S14" t="b">
        <v>1</v>
      </c>
      <c r="T14">
        <v>7795</v>
      </c>
      <c r="U14">
        <v>1</v>
      </c>
      <c r="V14">
        <v>10</v>
      </c>
      <c r="W14">
        <v>2.7130211674150102</v>
      </c>
      <c r="X14">
        <v>3</v>
      </c>
      <c r="Y14">
        <v>0.95786443671633603</v>
      </c>
      <c r="Z14">
        <v>0.54747587619041804</v>
      </c>
      <c r="AA14">
        <v>3.9551772271886199</v>
      </c>
    </row>
    <row r="15" spans="1:27" x14ac:dyDescent="0.25">
      <c r="A15" t="s">
        <v>4</v>
      </c>
      <c r="B15" t="s">
        <v>18</v>
      </c>
      <c r="C15">
        <v>3</v>
      </c>
      <c r="D15">
        <v>7.7631715143359897E-3</v>
      </c>
      <c r="E15" t="b">
        <v>1</v>
      </c>
      <c r="F15">
        <v>38644</v>
      </c>
      <c r="G15">
        <v>2019</v>
      </c>
      <c r="H15">
        <v>2021</v>
      </c>
      <c r="I15">
        <v>2020.29404305972</v>
      </c>
      <c r="J15">
        <v>2020</v>
      </c>
      <c r="K15">
        <v>0.75999305230055403</v>
      </c>
      <c r="L15">
        <v>-0.54875793139459095</v>
      </c>
      <c r="M15">
        <v>1.9192419653617101</v>
      </c>
      <c r="O15" t="s">
        <v>4</v>
      </c>
      <c r="P15" t="s">
        <v>18</v>
      </c>
      <c r="Q15">
        <v>3</v>
      </c>
      <c r="R15">
        <v>2.9165856503985999E-2</v>
      </c>
      <c r="S15" t="b">
        <v>1</v>
      </c>
      <c r="T15">
        <v>10286</v>
      </c>
      <c r="U15">
        <v>2019</v>
      </c>
      <c r="V15">
        <v>2021</v>
      </c>
      <c r="W15">
        <v>2020.38265603733</v>
      </c>
      <c r="X15">
        <v>2021</v>
      </c>
      <c r="Y15">
        <v>0.72873288161224004</v>
      </c>
      <c r="Z15">
        <v>-0.731242268517872</v>
      </c>
      <c r="AA15">
        <v>2.2079528149961001</v>
      </c>
    </row>
    <row r="16" spans="1:27" x14ac:dyDescent="0.25">
      <c r="A16" t="s">
        <v>12</v>
      </c>
      <c r="B16" t="s">
        <v>17</v>
      </c>
      <c r="C16">
        <v>14035</v>
      </c>
      <c r="D16">
        <v>36.318704067901898</v>
      </c>
      <c r="E16" t="b">
        <v>0</v>
      </c>
      <c r="F16">
        <v>38644</v>
      </c>
      <c r="G16">
        <v>4.5767100999999997</v>
      </c>
      <c r="H16">
        <v>4.7653054125000001</v>
      </c>
      <c r="I16">
        <v>4.6911642558053401</v>
      </c>
      <c r="J16">
        <v>4.7</v>
      </c>
      <c r="K16">
        <v>3.7479664294681997E-2</v>
      </c>
      <c r="L16">
        <v>-1.04781228016001</v>
      </c>
      <c r="M16">
        <v>3.5882214557205998</v>
      </c>
      <c r="O16" t="s">
        <v>2</v>
      </c>
      <c r="P16" t="s">
        <v>36</v>
      </c>
      <c r="Q16">
        <v>0</v>
      </c>
      <c r="R16" t="s">
        <v>19</v>
      </c>
      <c r="S16" t="b">
        <v>0</v>
      </c>
      <c r="T16">
        <v>0</v>
      </c>
      <c r="U16" t="s">
        <v>19</v>
      </c>
      <c r="V16" t="s">
        <v>19</v>
      </c>
      <c r="W16" t="s">
        <v>19</v>
      </c>
      <c r="X16" t="s">
        <v>19</v>
      </c>
      <c r="Y16" t="s">
        <v>19</v>
      </c>
      <c r="Z16" t="s">
        <v>19</v>
      </c>
      <c r="AA16" t="s">
        <v>19</v>
      </c>
    </row>
    <row r="17" spans="1:27" x14ac:dyDescent="0.25">
      <c r="A17" t="s">
        <v>13</v>
      </c>
      <c r="B17" t="s">
        <v>17</v>
      </c>
      <c r="C17">
        <v>13770</v>
      </c>
      <c r="D17">
        <v>35.6329572508022</v>
      </c>
      <c r="E17" t="b">
        <v>0</v>
      </c>
      <c r="F17">
        <v>38644</v>
      </c>
      <c r="G17">
        <v>-74.170205499999994</v>
      </c>
      <c r="H17">
        <v>-74.025705599999995</v>
      </c>
      <c r="I17">
        <v>-74.062839428336602</v>
      </c>
      <c r="J17">
        <v>-74.050425300000001</v>
      </c>
      <c r="K17">
        <v>3.2112492546102503E-2</v>
      </c>
      <c r="L17">
        <v>-1.2134592658486401</v>
      </c>
      <c r="M17">
        <v>3.59861921095517</v>
      </c>
      <c r="O17" t="s">
        <v>12</v>
      </c>
      <c r="P17" t="s">
        <v>17</v>
      </c>
      <c r="Q17">
        <v>3314</v>
      </c>
      <c r="R17">
        <v>32.218549484736499</v>
      </c>
      <c r="S17" t="b">
        <v>0</v>
      </c>
      <c r="T17">
        <v>10286</v>
      </c>
      <c r="U17">
        <v>4.5885572000000003</v>
      </c>
      <c r="V17">
        <v>4.7328492999999998</v>
      </c>
      <c r="W17">
        <v>4.6664924138883599</v>
      </c>
      <c r="X17">
        <v>4.67</v>
      </c>
      <c r="Y17">
        <v>1.4819144253990901E-2</v>
      </c>
      <c r="Z17">
        <v>-0.60215996270679695</v>
      </c>
      <c r="AA17">
        <v>2.93614427735328</v>
      </c>
    </row>
    <row r="18" spans="1:27" x14ac:dyDescent="0.25">
      <c r="A18" t="s">
        <v>2</v>
      </c>
      <c r="B18" t="s">
        <v>17</v>
      </c>
      <c r="C18">
        <v>1600</v>
      </c>
      <c r="D18">
        <v>4.1403581409791901</v>
      </c>
      <c r="E18" t="b">
        <v>1</v>
      </c>
      <c r="F18">
        <v>38644</v>
      </c>
      <c r="G18" s="2">
        <v>300000000</v>
      </c>
      <c r="H18" s="2">
        <v>1650000000</v>
      </c>
      <c r="I18">
        <v>654534675.29140496</v>
      </c>
      <c r="J18">
        <v>559990000</v>
      </c>
      <c r="K18">
        <v>311417886.95359403</v>
      </c>
      <c r="L18">
        <v>1.1594431115922501</v>
      </c>
      <c r="M18">
        <v>3.67379932709918</v>
      </c>
      <c r="O18" t="s">
        <v>13</v>
      </c>
      <c r="P18" t="s">
        <v>17</v>
      </c>
      <c r="Q18">
        <v>3198</v>
      </c>
      <c r="R18">
        <v>31.090803033249099</v>
      </c>
      <c r="S18" t="b">
        <v>0</v>
      </c>
      <c r="T18">
        <v>10286</v>
      </c>
      <c r="U18">
        <v>-74.099950899999996</v>
      </c>
      <c r="V18">
        <v>-74.025999999999996</v>
      </c>
      <c r="W18">
        <v>-74.052179947720703</v>
      </c>
      <c r="X18">
        <v>-74.052000000000007</v>
      </c>
      <c r="Y18">
        <v>6.0754400697057703E-3</v>
      </c>
      <c r="Z18">
        <v>-0.39340247158869901</v>
      </c>
      <c r="AA18">
        <v>3.9239045392145702</v>
      </c>
    </row>
    <row r="21" spans="1:27" x14ac:dyDescent="0.25">
      <c r="A21" t="s">
        <v>0</v>
      </c>
      <c r="B21" t="str">
        <f>INDEX(B$3:B$18,MATCH($A21,$A$3:$A$18,0),1)</f>
        <v>character</v>
      </c>
      <c r="C21">
        <f t="shared" ref="C21:M36" si="0">INDEX(C$3:C$18,MATCH($A21,$A$3:$A$18,0),1)</f>
        <v>38644</v>
      </c>
      <c r="D21">
        <f t="shared" si="0"/>
        <v>100</v>
      </c>
      <c r="E21" t="b">
        <f t="shared" si="0"/>
        <v>0</v>
      </c>
      <c r="F21">
        <f t="shared" si="0"/>
        <v>38644</v>
      </c>
      <c r="G21" t="str">
        <f t="shared" si="0"/>
        <v>NA</v>
      </c>
      <c r="H21" t="str">
        <f t="shared" si="0"/>
        <v>NA</v>
      </c>
      <c r="I21" t="str">
        <f t="shared" si="0"/>
        <v>NA</v>
      </c>
      <c r="J21" t="str">
        <f t="shared" si="0"/>
        <v>NA</v>
      </c>
      <c r="K21" t="str">
        <f t="shared" si="0"/>
        <v>NA</v>
      </c>
      <c r="L21" t="str">
        <f t="shared" si="0"/>
        <v>NA</v>
      </c>
      <c r="M21" t="str">
        <f t="shared" si="0"/>
        <v>NA</v>
      </c>
      <c r="N21" s="4" t="s">
        <v>40</v>
      </c>
      <c r="O21" t="s">
        <v>0</v>
      </c>
      <c r="P21" t="str">
        <f t="shared" ref="P21:AA36" si="1">INDEX(P$3:P$18,MATCH($A21,$A$3:$A$18,0),1)</f>
        <v>character</v>
      </c>
      <c r="Q21">
        <f t="shared" si="1"/>
        <v>10286</v>
      </c>
      <c r="R21">
        <f t="shared" si="1"/>
        <v>100</v>
      </c>
      <c r="S21" t="b">
        <f t="shared" si="1"/>
        <v>0</v>
      </c>
      <c r="T21">
        <f t="shared" si="1"/>
        <v>10286</v>
      </c>
      <c r="U21" t="str">
        <f t="shared" si="1"/>
        <v>NA</v>
      </c>
      <c r="V21" t="str">
        <f t="shared" si="1"/>
        <v>NA</v>
      </c>
      <c r="W21" t="str">
        <f t="shared" si="1"/>
        <v>NA</v>
      </c>
      <c r="X21" t="str">
        <f t="shared" si="1"/>
        <v>NA</v>
      </c>
      <c r="Y21" t="str">
        <f t="shared" si="1"/>
        <v>NA</v>
      </c>
      <c r="Z21" t="str">
        <f t="shared" si="1"/>
        <v>NA</v>
      </c>
      <c r="AA21" t="str">
        <f t="shared" si="1"/>
        <v>NA</v>
      </c>
    </row>
    <row r="22" spans="1:27" x14ac:dyDescent="0.25">
      <c r="A22" t="s">
        <v>1</v>
      </c>
      <c r="B22" t="str">
        <f t="shared" ref="B22:B36" si="2">INDEX(B$3:B$18,MATCH($A22,$A$3:$A$18,0),1)</f>
        <v>character</v>
      </c>
      <c r="C22">
        <f t="shared" si="0"/>
        <v>1</v>
      </c>
      <c r="D22">
        <f t="shared" si="0"/>
        <v>2.587723838112E-3</v>
      </c>
      <c r="E22" t="b">
        <f t="shared" si="0"/>
        <v>0</v>
      </c>
      <c r="F22">
        <f t="shared" si="0"/>
        <v>38644</v>
      </c>
      <c r="G22" t="str">
        <f t="shared" si="0"/>
        <v>NA</v>
      </c>
      <c r="H22" t="str">
        <f t="shared" si="0"/>
        <v>NA</v>
      </c>
      <c r="I22" t="str">
        <f t="shared" si="0"/>
        <v>NA</v>
      </c>
      <c r="J22" t="str">
        <f t="shared" si="0"/>
        <v>NA</v>
      </c>
      <c r="K22" t="str">
        <f t="shared" si="0"/>
        <v>NA</v>
      </c>
      <c r="L22" t="str">
        <f t="shared" si="0"/>
        <v>NA</v>
      </c>
      <c r="M22" t="str">
        <f t="shared" si="0"/>
        <v>NA</v>
      </c>
      <c r="N22" s="4" t="s">
        <v>39</v>
      </c>
      <c r="O22" t="s">
        <v>1</v>
      </c>
      <c r="P22" t="str">
        <f t="shared" si="1"/>
        <v>character</v>
      </c>
      <c r="Q22">
        <f t="shared" si="1"/>
        <v>1</v>
      </c>
      <c r="R22">
        <f t="shared" si="1"/>
        <v>9.7219521679953302E-3</v>
      </c>
      <c r="S22" t="b">
        <f t="shared" si="1"/>
        <v>0</v>
      </c>
      <c r="T22">
        <f t="shared" si="1"/>
        <v>10286</v>
      </c>
      <c r="U22" t="str">
        <f t="shared" si="1"/>
        <v>NA</v>
      </c>
      <c r="V22" t="str">
        <f t="shared" si="1"/>
        <v>NA</v>
      </c>
      <c r="W22" t="str">
        <f t="shared" si="1"/>
        <v>NA</v>
      </c>
      <c r="X22" t="str">
        <f t="shared" si="1"/>
        <v>NA</v>
      </c>
      <c r="Y22" t="str">
        <f t="shared" si="1"/>
        <v>NA</v>
      </c>
      <c r="Z22" t="str">
        <f t="shared" si="1"/>
        <v>NA</v>
      </c>
      <c r="AA22" t="str">
        <f t="shared" si="1"/>
        <v>NA</v>
      </c>
    </row>
    <row r="23" spans="1:27" x14ac:dyDescent="0.25">
      <c r="A23" t="s">
        <v>2</v>
      </c>
      <c r="B23" t="str">
        <f t="shared" si="2"/>
        <v>numeric</v>
      </c>
      <c r="C23">
        <f t="shared" si="0"/>
        <v>1600</v>
      </c>
      <c r="D23">
        <f t="shared" si="0"/>
        <v>4.1403581409791901</v>
      </c>
      <c r="E23" t="b">
        <f t="shared" si="0"/>
        <v>1</v>
      </c>
      <c r="F23">
        <f t="shared" si="0"/>
        <v>38644</v>
      </c>
      <c r="G23">
        <f t="shared" si="0"/>
        <v>300000000</v>
      </c>
      <c r="H23">
        <f t="shared" si="0"/>
        <v>1650000000</v>
      </c>
      <c r="I23">
        <f t="shared" si="0"/>
        <v>654534675.29140496</v>
      </c>
      <c r="J23">
        <f t="shared" si="0"/>
        <v>559990000</v>
      </c>
      <c r="K23">
        <f t="shared" si="0"/>
        <v>311417886.95359403</v>
      </c>
      <c r="L23">
        <f t="shared" si="0"/>
        <v>1.1594431115922501</v>
      </c>
      <c r="M23">
        <f t="shared" si="0"/>
        <v>3.67379932709918</v>
      </c>
      <c r="N23" s="4" t="s">
        <v>41</v>
      </c>
      <c r="O23" t="s">
        <v>2</v>
      </c>
      <c r="P23" t="str">
        <f t="shared" si="1"/>
        <v>numeric</v>
      </c>
      <c r="Q23">
        <f t="shared" si="1"/>
        <v>3198</v>
      </c>
      <c r="R23">
        <f t="shared" si="1"/>
        <v>31.090803033249099</v>
      </c>
      <c r="S23" t="b">
        <f t="shared" si="1"/>
        <v>0</v>
      </c>
      <c r="T23">
        <f t="shared" si="1"/>
        <v>10286</v>
      </c>
      <c r="U23">
        <f t="shared" si="1"/>
        <v>-74.099950899999996</v>
      </c>
      <c r="V23">
        <f t="shared" si="1"/>
        <v>-74.025999999999996</v>
      </c>
      <c r="W23">
        <f t="shared" si="1"/>
        <v>-74.052179947720703</v>
      </c>
      <c r="X23">
        <f t="shared" si="1"/>
        <v>-74.052000000000007</v>
      </c>
      <c r="Y23">
        <f t="shared" si="1"/>
        <v>6.0754400697057703E-3</v>
      </c>
      <c r="Z23">
        <f t="shared" si="1"/>
        <v>-0.39340247158869901</v>
      </c>
      <c r="AA23">
        <f t="shared" si="1"/>
        <v>3.9239045392145702</v>
      </c>
    </row>
    <row r="24" spans="1:27" x14ac:dyDescent="0.25">
      <c r="A24" t="s">
        <v>3</v>
      </c>
      <c r="B24" t="str">
        <f t="shared" si="2"/>
        <v>integer</v>
      </c>
      <c r="C24">
        <f t="shared" si="0"/>
        <v>12</v>
      </c>
      <c r="D24">
        <f t="shared" si="0"/>
        <v>3.1052686057344001E-2</v>
      </c>
      <c r="E24" t="b">
        <f t="shared" si="0"/>
        <v>1</v>
      </c>
      <c r="F24">
        <f t="shared" si="0"/>
        <v>38644</v>
      </c>
      <c r="G24">
        <f t="shared" si="0"/>
        <v>1</v>
      </c>
      <c r="H24">
        <f t="shared" si="0"/>
        <v>12</v>
      </c>
      <c r="I24">
        <f t="shared" si="0"/>
        <v>5.6653814304937402</v>
      </c>
      <c r="J24">
        <f t="shared" si="0"/>
        <v>5</v>
      </c>
      <c r="K24">
        <f t="shared" si="0"/>
        <v>3.2888764040130098</v>
      </c>
      <c r="L24">
        <f t="shared" si="0"/>
        <v>0.26064786616132701</v>
      </c>
      <c r="M24">
        <f t="shared" si="0"/>
        <v>1.9511207351064199</v>
      </c>
      <c r="N24" s="4" t="s">
        <v>49</v>
      </c>
      <c r="O24" t="s">
        <v>3</v>
      </c>
      <c r="P24" t="str">
        <f t="shared" si="1"/>
        <v>integer</v>
      </c>
      <c r="Q24">
        <f t="shared" si="1"/>
        <v>12</v>
      </c>
      <c r="R24">
        <f t="shared" si="1"/>
        <v>0.116663426015944</v>
      </c>
      <c r="S24" t="b">
        <f t="shared" si="1"/>
        <v>1</v>
      </c>
      <c r="T24">
        <f t="shared" si="1"/>
        <v>10286</v>
      </c>
      <c r="U24">
        <f t="shared" si="1"/>
        <v>0</v>
      </c>
      <c r="V24">
        <f t="shared" si="1"/>
        <v>11</v>
      </c>
      <c r="W24">
        <f t="shared" si="1"/>
        <v>2.3809060859420601</v>
      </c>
      <c r="X24">
        <f t="shared" si="1"/>
        <v>2</v>
      </c>
      <c r="Y24">
        <f t="shared" si="1"/>
        <v>0.96126283995321404</v>
      </c>
      <c r="Z24">
        <f t="shared" si="1"/>
        <v>1.24155034131997</v>
      </c>
      <c r="AA24">
        <f t="shared" si="1"/>
        <v>11.5737404277621</v>
      </c>
    </row>
    <row r="25" spans="1:27" x14ac:dyDescent="0.25">
      <c r="A25" t="s">
        <v>4</v>
      </c>
      <c r="B25" t="str">
        <f t="shared" si="2"/>
        <v>integer</v>
      </c>
      <c r="C25">
        <f t="shared" si="0"/>
        <v>3</v>
      </c>
      <c r="D25">
        <f t="shared" si="0"/>
        <v>7.7631715143359897E-3</v>
      </c>
      <c r="E25" t="b">
        <f t="shared" si="0"/>
        <v>1</v>
      </c>
      <c r="F25">
        <f t="shared" si="0"/>
        <v>38644</v>
      </c>
      <c r="G25">
        <f t="shared" si="0"/>
        <v>2019</v>
      </c>
      <c r="H25">
        <f t="shared" si="0"/>
        <v>2021</v>
      </c>
      <c r="I25">
        <f t="shared" si="0"/>
        <v>2020.29404305972</v>
      </c>
      <c r="J25">
        <f t="shared" si="0"/>
        <v>2020</v>
      </c>
      <c r="K25">
        <f t="shared" si="0"/>
        <v>0.75999305230055403</v>
      </c>
      <c r="L25">
        <f t="shared" si="0"/>
        <v>-0.54875793139459095</v>
      </c>
      <c r="M25">
        <f t="shared" si="0"/>
        <v>1.9192419653617101</v>
      </c>
      <c r="N25" s="4" t="s">
        <v>49</v>
      </c>
      <c r="O25" t="s">
        <v>4</v>
      </c>
      <c r="P25" t="str">
        <f t="shared" si="1"/>
        <v>integer</v>
      </c>
      <c r="Q25">
        <f t="shared" si="1"/>
        <v>3</v>
      </c>
      <c r="R25">
        <f t="shared" si="1"/>
        <v>2.9165856503985999E-2</v>
      </c>
      <c r="S25" t="b">
        <f t="shared" si="1"/>
        <v>1</v>
      </c>
      <c r="T25">
        <f t="shared" si="1"/>
        <v>10286</v>
      </c>
      <c r="U25">
        <f t="shared" si="1"/>
        <v>2019</v>
      </c>
      <c r="V25">
        <f t="shared" si="1"/>
        <v>2021</v>
      </c>
      <c r="W25">
        <f t="shared" si="1"/>
        <v>2020.38265603733</v>
      </c>
      <c r="X25">
        <f t="shared" si="1"/>
        <v>2021</v>
      </c>
      <c r="Y25">
        <f t="shared" si="1"/>
        <v>0.72873288161224004</v>
      </c>
      <c r="Z25">
        <f t="shared" si="1"/>
        <v>-0.731242268517872</v>
      </c>
      <c r="AA25">
        <f t="shared" si="1"/>
        <v>2.2079528149961001</v>
      </c>
    </row>
    <row r="26" spans="1:27" x14ac:dyDescent="0.25">
      <c r="A26" t="s">
        <v>5</v>
      </c>
      <c r="B26" t="str">
        <f t="shared" si="2"/>
        <v>integer</v>
      </c>
      <c r="C26">
        <f t="shared" si="0"/>
        <v>435</v>
      </c>
      <c r="D26">
        <f t="shared" si="0"/>
        <v>5.5385790679908302</v>
      </c>
      <c r="E26" t="b">
        <f t="shared" si="0"/>
        <v>1</v>
      </c>
      <c r="F26">
        <f t="shared" si="0"/>
        <v>7854</v>
      </c>
      <c r="G26">
        <f t="shared" si="0"/>
        <v>16</v>
      </c>
      <c r="H26">
        <f t="shared" si="0"/>
        <v>17137</v>
      </c>
      <c r="I26">
        <f t="shared" si="0"/>
        <v>153.950216450216</v>
      </c>
      <c r="J26">
        <f t="shared" si="0"/>
        <v>119</v>
      </c>
      <c r="K26">
        <f t="shared" si="0"/>
        <v>274.37027340649001</v>
      </c>
      <c r="L26">
        <f t="shared" si="0"/>
        <v>40.601566637374397</v>
      </c>
      <c r="M26">
        <f t="shared" si="0"/>
        <v>2145.8348280233299</v>
      </c>
      <c r="N26" s="4" t="s">
        <v>42</v>
      </c>
      <c r="O26" t="s">
        <v>5</v>
      </c>
      <c r="P26" t="str">
        <f t="shared" si="1"/>
        <v>integer</v>
      </c>
      <c r="Q26">
        <f t="shared" si="1"/>
        <v>239</v>
      </c>
      <c r="R26">
        <f t="shared" si="1"/>
        <v>8.45419172267421</v>
      </c>
      <c r="S26" t="b">
        <f t="shared" si="1"/>
        <v>1</v>
      </c>
      <c r="T26">
        <f t="shared" si="1"/>
        <v>2827</v>
      </c>
      <c r="U26">
        <f t="shared" si="1"/>
        <v>31</v>
      </c>
      <c r="V26">
        <f t="shared" si="1"/>
        <v>505</v>
      </c>
      <c r="W26">
        <f t="shared" si="1"/>
        <v>126.210116731518</v>
      </c>
      <c r="X26">
        <f t="shared" si="1"/>
        <v>118</v>
      </c>
      <c r="Y26">
        <f t="shared" si="1"/>
        <v>57.5095400887963</v>
      </c>
      <c r="Z26">
        <f t="shared" si="1"/>
        <v>0.97422766198088095</v>
      </c>
      <c r="AA26">
        <f t="shared" si="1"/>
        <v>4.7290487858535704</v>
      </c>
    </row>
    <row r="27" spans="1:27" x14ac:dyDescent="0.25">
      <c r="A27" t="s">
        <v>6</v>
      </c>
      <c r="B27" t="str">
        <f t="shared" si="2"/>
        <v>integer</v>
      </c>
      <c r="C27">
        <f t="shared" si="0"/>
        <v>368</v>
      </c>
      <c r="D27">
        <f t="shared" si="0"/>
        <v>4.2965557501459397</v>
      </c>
      <c r="E27" t="b">
        <f t="shared" si="0"/>
        <v>1</v>
      </c>
      <c r="F27">
        <f t="shared" si="0"/>
        <v>8565</v>
      </c>
      <c r="G27">
        <f t="shared" si="0"/>
        <v>2</v>
      </c>
      <c r="H27">
        <f t="shared" si="0"/>
        <v>1336</v>
      </c>
      <c r="I27">
        <f t="shared" si="0"/>
        <v>131.93239929947501</v>
      </c>
      <c r="J27">
        <f t="shared" si="0"/>
        <v>108</v>
      </c>
      <c r="K27">
        <f t="shared" si="0"/>
        <v>76.616354916131101</v>
      </c>
      <c r="L27">
        <f t="shared" si="0"/>
        <v>2.5647989578889101</v>
      </c>
      <c r="M27">
        <f t="shared" si="0"/>
        <v>19.50298427768</v>
      </c>
      <c r="N27" s="4" t="s">
        <v>43</v>
      </c>
      <c r="O27" t="s">
        <v>6</v>
      </c>
      <c r="P27" t="str">
        <f t="shared" si="1"/>
        <v>integer</v>
      </c>
      <c r="Q27">
        <f t="shared" si="1"/>
        <v>238</v>
      </c>
      <c r="R27">
        <f t="shared" si="1"/>
        <v>12.7682403433476</v>
      </c>
      <c r="S27" t="b">
        <f t="shared" si="1"/>
        <v>1</v>
      </c>
      <c r="T27">
        <f t="shared" si="1"/>
        <v>1864</v>
      </c>
      <c r="U27">
        <f t="shared" si="1"/>
        <v>15</v>
      </c>
      <c r="V27">
        <f t="shared" si="1"/>
        <v>108800</v>
      </c>
      <c r="W27">
        <f t="shared" si="1"/>
        <v>187.94152360515</v>
      </c>
      <c r="X27">
        <f t="shared" si="1"/>
        <v>120</v>
      </c>
      <c r="Y27">
        <f t="shared" si="1"/>
        <v>2517.9892881198798</v>
      </c>
      <c r="Z27">
        <f t="shared" si="1"/>
        <v>43.089971656554802</v>
      </c>
      <c r="AA27">
        <f t="shared" si="1"/>
        <v>1859.16042948892</v>
      </c>
    </row>
    <row r="28" spans="1:27" x14ac:dyDescent="0.25">
      <c r="A28" t="s">
        <v>7</v>
      </c>
      <c r="B28" t="str">
        <f t="shared" si="2"/>
        <v>integer</v>
      </c>
      <c r="C28">
        <f t="shared" si="0"/>
        <v>11</v>
      </c>
      <c r="D28">
        <f t="shared" si="0"/>
        <v>5.39638932496075E-2</v>
      </c>
      <c r="E28" t="b">
        <f t="shared" si="0"/>
        <v>1</v>
      </c>
      <c r="F28">
        <f t="shared" si="0"/>
        <v>20384</v>
      </c>
      <c r="G28">
        <f t="shared" si="0"/>
        <v>1</v>
      </c>
      <c r="H28">
        <f t="shared" si="0"/>
        <v>11</v>
      </c>
      <c r="I28">
        <f t="shared" si="0"/>
        <v>3.0084870486656201</v>
      </c>
      <c r="J28">
        <f t="shared" si="0"/>
        <v>3</v>
      </c>
      <c r="K28">
        <f t="shared" si="0"/>
        <v>1.3715153646086999</v>
      </c>
      <c r="L28">
        <f t="shared" si="0"/>
        <v>2.2158678489455101</v>
      </c>
      <c r="M28">
        <f t="shared" si="0"/>
        <v>11.330649556468201</v>
      </c>
      <c r="N28" s="4" t="s">
        <v>44</v>
      </c>
      <c r="O28" t="s">
        <v>7</v>
      </c>
      <c r="P28" t="str">
        <f t="shared" si="1"/>
        <v>integer</v>
      </c>
      <c r="Q28">
        <f t="shared" si="1"/>
        <v>8</v>
      </c>
      <c r="R28">
        <f t="shared" si="1"/>
        <v>0.102629890955741</v>
      </c>
      <c r="S28" t="b">
        <f t="shared" si="1"/>
        <v>1</v>
      </c>
      <c r="T28">
        <f t="shared" si="1"/>
        <v>7795</v>
      </c>
      <c r="U28">
        <f t="shared" si="1"/>
        <v>1</v>
      </c>
      <c r="V28">
        <f t="shared" si="1"/>
        <v>10</v>
      </c>
      <c r="W28">
        <f t="shared" si="1"/>
        <v>2.7130211674150102</v>
      </c>
      <c r="X28">
        <f t="shared" si="1"/>
        <v>3</v>
      </c>
      <c r="Y28">
        <f t="shared" si="1"/>
        <v>0.95786443671633603</v>
      </c>
      <c r="Z28">
        <f t="shared" si="1"/>
        <v>0.54747587619041804</v>
      </c>
      <c r="AA28">
        <f t="shared" si="1"/>
        <v>3.9551772271886199</v>
      </c>
    </row>
    <row r="29" spans="1:27" x14ac:dyDescent="0.25">
      <c r="A29" t="s">
        <v>8</v>
      </c>
      <c r="B29" t="str">
        <f t="shared" si="2"/>
        <v>integer</v>
      </c>
      <c r="C29">
        <f t="shared" si="0"/>
        <v>12</v>
      </c>
      <c r="D29">
        <f t="shared" si="0"/>
        <v>3.1052686057344001E-2</v>
      </c>
      <c r="E29" t="b">
        <f t="shared" si="0"/>
        <v>1</v>
      </c>
      <c r="F29">
        <f t="shared" si="0"/>
        <v>38644</v>
      </c>
      <c r="G29">
        <f t="shared" si="0"/>
        <v>0</v>
      </c>
      <c r="H29">
        <f t="shared" si="0"/>
        <v>11</v>
      </c>
      <c r="I29">
        <f t="shared" si="0"/>
        <v>3.1446020080736998</v>
      </c>
      <c r="J29">
        <f t="shared" si="0"/>
        <v>3</v>
      </c>
      <c r="K29">
        <f t="shared" si="0"/>
        <v>1.5348175904035699</v>
      </c>
      <c r="L29">
        <f t="shared" si="0"/>
        <v>2.09892197894278</v>
      </c>
      <c r="M29">
        <f t="shared" si="0"/>
        <v>9.6171783965688409</v>
      </c>
      <c r="N29" s="4" t="s">
        <v>45</v>
      </c>
      <c r="O29" t="s">
        <v>8</v>
      </c>
      <c r="P29" t="str">
        <f t="shared" si="1"/>
        <v>integer</v>
      </c>
      <c r="Q29">
        <f t="shared" si="1"/>
        <v>11</v>
      </c>
      <c r="R29">
        <f t="shared" si="1"/>
        <v>0.192847124824684</v>
      </c>
      <c r="S29" t="b">
        <f t="shared" si="1"/>
        <v>1</v>
      </c>
      <c r="T29">
        <f t="shared" si="1"/>
        <v>5704</v>
      </c>
      <c r="U29">
        <f t="shared" si="1"/>
        <v>1</v>
      </c>
      <c r="V29">
        <f t="shared" si="1"/>
        <v>11</v>
      </c>
      <c r="W29">
        <f t="shared" si="1"/>
        <v>2.3609747545582001</v>
      </c>
      <c r="X29">
        <f t="shared" si="1"/>
        <v>2</v>
      </c>
      <c r="Y29">
        <f t="shared" si="1"/>
        <v>0.93124622422636705</v>
      </c>
      <c r="Z29">
        <f t="shared" si="1"/>
        <v>1.1032548592323801</v>
      </c>
      <c r="AA29">
        <f t="shared" si="1"/>
        <v>10.3689707926934</v>
      </c>
    </row>
    <row r="30" spans="1:27" x14ac:dyDescent="0.25">
      <c r="A30" t="s">
        <v>9</v>
      </c>
      <c r="B30" t="str">
        <f t="shared" si="2"/>
        <v>integer</v>
      </c>
      <c r="C30">
        <f t="shared" si="0"/>
        <v>13</v>
      </c>
      <c r="D30">
        <f t="shared" si="0"/>
        <v>4.5497497637629898E-2</v>
      </c>
      <c r="E30" t="b">
        <f t="shared" si="0"/>
        <v>1</v>
      </c>
      <c r="F30">
        <f t="shared" si="0"/>
        <v>28573</v>
      </c>
      <c r="G30">
        <f t="shared" si="0"/>
        <v>1</v>
      </c>
      <c r="H30">
        <f t="shared" si="0"/>
        <v>13</v>
      </c>
      <c r="I30">
        <f t="shared" si="0"/>
        <v>2.8837713925734101</v>
      </c>
      <c r="J30">
        <f t="shared" si="0"/>
        <v>3</v>
      </c>
      <c r="K30">
        <f t="shared" si="0"/>
        <v>1.0932480340667301</v>
      </c>
      <c r="L30">
        <f t="shared" si="0"/>
        <v>1.4203410750468399</v>
      </c>
      <c r="M30">
        <f t="shared" si="0"/>
        <v>7.5282084751619101</v>
      </c>
      <c r="N30" s="4"/>
      <c r="O30" t="s">
        <v>9</v>
      </c>
      <c r="P30" t="str">
        <f t="shared" si="1"/>
        <v>integer</v>
      </c>
      <c r="Q30">
        <f t="shared" si="1"/>
        <v>12</v>
      </c>
      <c r="R30">
        <f t="shared" si="1"/>
        <v>0.116663426015944</v>
      </c>
      <c r="S30" t="b">
        <f t="shared" si="1"/>
        <v>1</v>
      </c>
      <c r="T30">
        <f t="shared" si="1"/>
        <v>10286</v>
      </c>
      <c r="U30">
        <f t="shared" si="1"/>
        <v>1</v>
      </c>
      <c r="V30">
        <f t="shared" si="1"/>
        <v>12</v>
      </c>
      <c r="W30">
        <f t="shared" si="1"/>
        <v>5.6726618705035996</v>
      </c>
      <c r="X30">
        <f t="shared" si="1"/>
        <v>5</v>
      </c>
      <c r="Y30">
        <f t="shared" si="1"/>
        <v>3.18965958926348</v>
      </c>
      <c r="Z30">
        <f t="shared" si="1"/>
        <v>0.30262116987603599</v>
      </c>
      <c r="AA30">
        <f t="shared" si="1"/>
        <v>1.9883435398329301</v>
      </c>
    </row>
    <row r="31" spans="1:27" x14ac:dyDescent="0.25">
      <c r="A31" t="s">
        <v>10</v>
      </c>
      <c r="B31" t="str">
        <f t="shared" si="2"/>
        <v>character</v>
      </c>
      <c r="C31">
        <f t="shared" si="0"/>
        <v>2</v>
      </c>
      <c r="D31">
        <f t="shared" si="0"/>
        <v>5.1754476762239897E-3</v>
      </c>
      <c r="E31" t="b">
        <f t="shared" si="0"/>
        <v>0</v>
      </c>
      <c r="F31">
        <f t="shared" si="0"/>
        <v>38644</v>
      </c>
      <c r="G31" t="str">
        <f t="shared" si="0"/>
        <v>NA</v>
      </c>
      <c r="H31" t="str">
        <f t="shared" si="0"/>
        <v>NA</v>
      </c>
      <c r="I31" t="str">
        <f t="shared" si="0"/>
        <v>NA</v>
      </c>
      <c r="J31" t="str">
        <f t="shared" si="0"/>
        <v>NA</v>
      </c>
      <c r="K31" t="str">
        <f t="shared" si="0"/>
        <v>NA</v>
      </c>
      <c r="L31" t="str">
        <f t="shared" si="0"/>
        <v>NA</v>
      </c>
      <c r="M31" t="str">
        <f t="shared" si="0"/>
        <v>NA</v>
      </c>
      <c r="N31" s="4" t="s">
        <v>46</v>
      </c>
      <c r="O31" t="s">
        <v>10</v>
      </c>
      <c r="P31" t="str">
        <f t="shared" si="1"/>
        <v>character</v>
      </c>
      <c r="Q31">
        <f t="shared" si="1"/>
        <v>2</v>
      </c>
      <c r="R31">
        <f t="shared" si="1"/>
        <v>1.9443904335990699E-2</v>
      </c>
      <c r="S31" t="b">
        <f t="shared" si="1"/>
        <v>0</v>
      </c>
      <c r="T31">
        <f t="shared" si="1"/>
        <v>10286</v>
      </c>
      <c r="U31" t="str">
        <f t="shared" si="1"/>
        <v>NA</v>
      </c>
      <c r="V31" t="str">
        <f t="shared" si="1"/>
        <v>NA</v>
      </c>
      <c r="W31" t="str">
        <f t="shared" si="1"/>
        <v>NA</v>
      </c>
      <c r="X31" t="str">
        <f t="shared" si="1"/>
        <v>NA</v>
      </c>
      <c r="Y31" t="str">
        <f t="shared" si="1"/>
        <v>NA</v>
      </c>
      <c r="Z31" t="str">
        <f t="shared" si="1"/>
        <v>NA</v>
      </c>
      <c r="AA31" t="str">
        <f t="shared" si="1"/>
        <v>NA</v>
      </c>
    </row>
    <row r="32" spans="1:27" x14ac:dyDescent="0.25">
      <c r="A32" t="s">
        <v>11</v>
      </c>
      <c r="B32" t="str">
        <f t="shared" si="2"/>
        <v>character</v>
      </c>
      <c r="C32">
        <f t="shared" si="0"/>
        <v>1</v>
      </c>
      <c r="D32">
        <f t="shared" si="0"/>
        <v>2.587723838112E-3</v>
      </c>
      <c r="E32" t="b">
        <f t="shared" si="0"/>
        <v>0</v>
      </c>
      <c r="F32">
        <f t="shared" si="0"/>
        <v>38644</v>
      </c>
      <c r="G32" t="str">
        <f t="shared" si="0"/>
        <v>NA</v>
      </c>
      <c r="H32" t="str">
        <f t="shared" si="0"/>
        <v>NA</v>
      </c>
      <c r="I32" t="str">
        <f t="shared" si="0"/>
        <v>NA</v>
      </c>
      <c r="J32" t="str">
        <f t="shared" si="0"/>
        <v>NA</v>
      </c>
      <c r="K32" t="str">
        <f t="shared" si="0"/>
        <v>NA</v>
      </c>
      <c r="L32" t="str">
        <f t="shared" si="0"/>
        <v>NA</v>
      </c>
      <c r="M32" t="str">
        <f t="shared" si="0"/>
        <v>NA</v>
      </c>
      <c r="N32" s="4" t="s">
        <v>39</v>
      </c>
      <c r="O32" t="s">
        <v>11</v>
      </c>
      <c r="P32" t="str">
        <f t="shared" si="1"/>
        <v>character</v>
      </c>
      <c r="Q32">
        <f t="shared" si="1"/>
        <v>1</v>
      </c>
      <c r="R32">
        <f t="shared" si="1"/>
        <v>9.7219521679953302E-3</v>
      </c>
      <c r="S32" t="b">
        <f t="shared" si="1"/>
        <v>0</v>
      </c>
      <c r="T32">
        <f t="shared" si="1"/>
        <v>10286</v>
      </c>
      <c r="U32" t="str">
        <f t="shared" si="1"/>
        <v>NA</v>
      </c>
      <c r="V32" t="str">
        <f t="shared" si="1"/>
        <v>NA</v>
      </c>
      <c r="W32" t="str">
        <f t="shared" si="1"/>
        <v>NA</v>
      </c>
      <c r="X32" t="str">
        <f t="shared" si="1"/>
        <v>NA</v>
      </c>
      <c r="Y32" t="str">
        <f t="shared" si="1"/>
        <v>NA</v>
      </c>
      <c r="Z32" t="str">
        <f t="shared" si="1"/>
        <v>NA</v>
      </c>
      <c r="AA32" t="str">
        <f t="shared" si="1"/>
        <v>NA</v>
      </c>
    </row>
    <row r="33" spans="1:27" x14ac:dyDescent="0.25">
      <c r="A33" t="s">
        <v>12</v>
      </c>
      <c r="B33" t="str">
        <f t="shared" si="2"/>
        <v>numeric</v>
      </c>
      <c r="C33">
        <f t="shared" si="0"/>
        <v>14035</v>
      </c>
      <c r="D33">
        <f t="shared" si="0"/>
        <v>36.318704067901898</v>
      </c>
      <c r="E33" t="b">
        <f t="shared" si="0"/>
        <v>0</v>
      </c>
      <c r="F33">
        <f t="shared" si="0"/>
        <v>38644</v>
      </c>
      <c r="G33">
        <f t="shared" si="0"/>
        <v>4.5767100999999997</v>
      </c>
      <c r="H33">
        <f t="shared" si="0"/>
        <v>4.7653054125000001</v>
      </c>
      <c r="I33">
        <f t="shared" si="0"/>
        <v>4.6911642558053401</v>
      </c>
      <c r="J33">
        <f t="shared" si="0"/>
        <v>4.7</v>
      </c>
      <c r="K33">
        <f t="shared" si="0"/>
        <v>3.7479664294681997E-2</v>
      </c>
      <c r="L33">
        <f t="shared" si="0"/>
        <v>-1.04781228016001</v>
      </c>
      <c r="M33">
        <f t="shared" si="0"/>
        <v>3.5882214557205998</v>
      </c>
      <c r="N33" s="4" t="s">
        <v>47</v>
      </c>
      <c r="O33" t="s">
        <v>12</v>
      </c>
      <c r="P33" t="str">
        <f t="shared" si="1"/>
        <v>logical</v>
      </c>
      <c r="Q33">
        <f t="shared" si="1"/>
        <v>0</v>
      </c>
      <c r="R33" t="str">
        <f t="shared" si="1"/>
        <v>NA</v>
      </c>
      <c r="S33" t="b">
        <f t="shared" si="1"/>
        <v>0</v>
      </c>
      <c r="T33">
        <f t="shared" si="1"/>
        <v>0</v>
      </c>
      <c r="U33" t="str">
        <f t="shared" si="1"/>
        <v>NA</v>
      </c>
      <c r="V33" t="str">
        <f t="shared" si="1"/>
        <v>NA</v>
      </c>
      <c r="W33" t="str">
        <f t="shared" si="1"/>
        <v>NA</v>
      </c>
      <c r="X33" t="str">
        <f t="shared" si="1"/>
        <v>NA</v>
      </c>
      <c r="Y33" t="str">
        <f t="shared" si="1"/>
        <v>NA</v>
      </c>
      <c r="Z33" t="str">
        <f t="shared" si="1"/>
        <v>NA</v>
      </c>
      <c r="AA33" t="str">
        <f t="shared" si="1"/>
        <v>NA</v>
      </c>
    </row>
    <row r="34" spans="1:27" x14ac:dyDescent="0.25">
      <c r="A34" t="s">
        <v>13</v>
      </c>
      <c r="B34" t="str">
        <f t="shared" si="2"/>
        <v>numeric</v>
      </c>
      <c r="C34">
        <f t="shared" si="0"/>
        <v>13770</v>
      </c>
      <c r="D34">
        <f t="shared" si="0"/>
        <v>35.6329572508022</v>
      </c>
      <c r="E34" t="b">
        <f t="shared" si="0"/>
        <v>0</v>
      </c>
      <c r="F34">
        <f t="shared" si="0"/>
        <v>38644</v>
      </c>
      <c r="G34">
        <f t="shared" si="0"/>
        <v>-74.170205499999994</v>
      </c>
      <c r="H34">
        <f t="shared" si="0"/>
        <v>-74.025705599999995</v>
      </c>
      <c r="I34">
        <f t="shared" si="0"/>
        <v>-74.062839428336602</v>
      </c>
      <c r="J34">
        <f t="shared" si="0"/>
        <v>-74.050425300000001</v>
      </c>
      <c r="K34">
        <f t="shared" si="0"/>
        <v>3.2112492546102503E-2</v>
      </c>
      <c r="L34">
        <f t="shared" si="0"/>
        <v>-1.2134592658486401</v>
      </c>
      <c r="M34">
        <f t="shared" si="0"/>
        <v>3.59861921095517</v>
      </c>
      <c r="N34" s="4" t="s">
        <v>47</v>
      </c>
      <c r="O34" t="s">
        <v>13</v>
      </c>
      <c r="P34" t="str">
        <f t="shared" si="1"/>
        <v>numeric</v>
      </c>
      <c r="Q34">
        <f t="shared" si="1"/>
        <v>3314</v>
      </c>
      <c r="R34">
        <f t="shared" si="1"/>
        <v>32.218549484736499</v>
      </c>
      <c r="S34" t="b">
        <f t="shared" si="1"/>
        <v>0</v>
      </c>
      <c r="T34">
        <f t="shared" si="1"/>
        <v>10286</v>
      </c>
      <c r="U34">
        <f t="shared" si="1"/>
        <v>4.5885572000000003</v>
      </c>
      <c r="V34">
        <f t="shared" si="1"/>
        <v>4.7328492999999998</v>
      </c>
      <c r="W34">
        <f t="shared" si="1"/>
        <v>4.6664924138883599</v>
      </c>
      <c r="X34">
        <f t="shared" si="1"/>
        <v>4.67</v>
      </c>
      <c r="Y34">
        <f t="shared" si="1"/>
        <v>1.4819144253990901E-2</v>
      </c>
      <c r="Z34">
        <f t="shared" si="1"/>
        <v>-0.60215996270679695</v>
      </c>
      <c r="AA34">
        <f t="shared" si="1"/>
        <v>2.93614427735328</v>
      </c>
    </row>
    <row r="35" spans="1:27" x14ac:dyDescent="0.25">
      <c r="A35" t="s">
        <v>14</v>
      </c>
      <c r="B35" t="str">
        <f t="shared" si="2"/>
        <v>character</v>
      </c>
      <c r="C35">
        <f t="shared" si="0"/>
        <v>16024</v>
      </c>
      <c r="D35">
        <f t="shared" si="0"/>
        <v>41.489306612811298</v>
      </c>
      <c r="E35" t="b">
        <f t="shared" si="0"/>
        <v>0</v>
      </c>
      <c r="F35">
        <f t="shared" si="0"/>
        <v>38622</v>
      </c>
      <c r="G35" t="str">
        <f t="shared" si="0"/>
        <v>NA</v>
      </c>
      <c r="H35" t="str">
        <f t="shared" si="0"/>
        <v>NA</v>
      </c>
      <c r="I35" t="str">
        <f t="shared" si="0"/>
        <v>NA</v>
      </c>
      <c r="J35" t="str">
        <f t="shared" si="0"/>
        <v>NA</v>
      </c>
      <c r="K35" t="str">
        <f t="shared" si="0"/>
        <v>NA</v>
      </c>
      <c r="L35" t="str">
        <f t="shared" si="0"/>
        <v>NA</v>
      </c>
      <c r="M35" t="str">
        <f t="shared" si="0"/>
        <v>NA</v>
      </c>
      <c r="N35" s="4" t="s">
        <v>48</v>
      </c>
      <c r="O35" t="s">
        <v>14</v>
      </c>
      <c r="P35" t="str">
        <f t="shared" si="1"/>
        <v>character</v>
      </c>
      <c r="Q35">
        <f t="shared" si="1"/>
        <v>3897</v>
      </c>
      <c r="R35">
        <f t="shared" si="1"/>
        <v>37.908560311283999</v>
      </c>
      <c r="S35" t="b">
        <f t="shared" si="1"/>
        <v>0</v>
      </c>
      <c r="T35">
        <f t="shared" si="1"/>
        <v>10280</v>
      </c>
      <c r="U35" t="str">
        <f t="shared" si="1"/>
        <v>NA</v>
      </c>
      <c r="V35" t="str">
        <f t="shared" si="1"/>
        <v>NA</v>
      </c>
      <c r="W35" t="str">
        <f t="shared" si="1"/>
        <v>NA</v>
      </c>
      <c r="X35" t="str">
        <f t="shared" si="1"/>
        <v>NA</v>
      </c>
      <c r="Y35" t="str">
        <f t="shared" si="1"/>
        <v>NA</v>
      </c>
      <c r="Z35" t="str">
        <f t="shared" si="1"/>
        <v>NA</v>
      </c>
      <c r="AA35" t="str">
        <f t="shared" si="1"/>
        <v>NA</v>
      </c>
    </row>
    <row r="36" spans="1:27" x14ac:dyDescent="0.25">
      <c r="A36" t="s">
        <v>15</v>
      </c>
      <c r="B36" t="str">
        <f t="shared" si="2"/>
        <v>character</v>
      </c>
      <c r="C36">
        <f t="shared" si="0"/>
        <v>30566</v>
      </c>
      <c r="D36">
        <f t="shared" si="0"/>
        <v>79.114792286786596</v>
      </c>
      <c r="E36" t="b">
        <f t="shared" si="0"/>
        <v>0</v>
      </c>
      <c r="F36">
        <f t="shared" si="0"/>
        <v>38635</v>
      </c>
      <c r="G36" t="str">
        <f t="shared" si="0"/>
        <v>NA</v>
      </c>
      <c r="H36" t="str">
        <f t="shared" si="0"/>
        <v>NA</v>
      </c>
      <c r="I36" t="str">
        <f t="shared" si="0"/>
        <v>NA</v>
      </c>
      <c r="J36" t="str">
        <f t="shared" si="0"/>
        <v>NA</v>
      </c>
      <c r="K36" t="str">
        <f t="shared" si="0"/>
        <v>NA</v>
      </c>
      <c r="L36" t="str">
        <f t="shared" si="0"/>
        <v>NA</v>
      </c>
      <c r="M36" t="str">
        <f t="shared" si="0"/>
        <v>NA</v>
      </c>
      <c r="N36" s="4" t="s">
        <v>47</v>
      </c>
      <c r="O36" t="s">
        <v>15</v>
      </c>
      <c r="P36" t="str">
        <f t="shared" si="1"/>
        <v>character</v>
      </c>
      <c r="Q36">
        <f t="shared" si="1"/>
        <v>7950</v>
      </c>
      <c r="R36">
        <f t="shared" si="1"/>
        <v>77.304550758459698</v>
      </c>
      <c r="S36" t="b">
        <f t="shared" si="1"/>
        <v>0</v>
      </c>
      <c r="T36">
        <f t="shared" si="1"/>
        <v>10284</v>
      </c>
      <c r="U36" t="str">
        <f t="shared" si="1"/>
        <v>NA</v>
      </c>
      <c r="V36" t="str">
        <f t="shared" si="1"/>
        <v>NA</v>
      </c>
      <c r="W36" t="str">
        <f t="shared" si="1"/>
        <v>NA</v>
      </c>
      <c r="X36" t="str">
        <f t="shared" si="1"/>
        <v>NA</v>
      </c>
      <c r="Y36" t="str">
        <f t="shared" si="1"/>
        <v>NA</v>
      </c>
      <c r="Z36" t="str">
        <f t="shared" si="1"/>
        <v>NA</v>
      </c>
      <c r="AA36" t="str">
        <f t="shared" si="1"/>
        <v>NA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0948-D0E1-43AD-A9DF-A31D8036C576}">
  <dimension ref="A3:C22"/>
  <sheetViews>
    <sheetView tabSelected="1" workbookViewId="0">
      <selection activeCell="A9" sqref="A9"/>
    </sheetView>
  </sheetViews>
  <sheetFormatPr defaultRowHeight="15.75" x14ac:dyDescent="0.25"/>
  <cols>
    <col min="1" max="1" width="28.375" customWidth="1"/>
    <col min="2" max="2" width="2.625" customWidth="1"/>
  </cols>
  <sheetData>
    <row r="3" spans="1:3" x14ac:dyDescent="0.25">
      <c r="A3" t="s">
        <v>63</v>
      </c>
    </row>
    <row r="4" spans="1:3" x14ac:dyDescent="0.25">
      <c r="A4" t="s">
        <v>64</v>
      </c>
    </row>
    <row r="5" spans="1:3" x14ac:dyDescent="0.25">
      <c r="A5" t="s">
        <v>65</v>
      </c>
      <c r="B5" t="s">
        <v>79</v>
      </c>
      <c r="C5" t="s">
        <v>50</v>
      </c>
    </row>
    <row r="6" spans="1:3" x14ac:dyDescent="0.25">
      <c r="A6" t="s">
        <v>66</v>
      </c>
      <c r="B6" t="s">
        <v>79</v>
      </c>
      <c r="C6" t="s">
        <v>62</v>
      </c>
    </row>
    <row r="7" spans="1:3" x14ac:dyDescent="0.25">
      <c r="A7" t="s">
        <v>67</v>
      </c>
      <c r="B7" t="s">
        <v>79</v>
      </c>
      <c r="C7" t="s">
        <v>51</v>
      </c>
    </row>
    <row r="8" spans="1:3" x14ac:dyDescent="0.25">
      <c r="A8" t="s">
        <v>68</v>
      </c>
      <c r="B8" t="s">
        <v>79</v>
      </c>
      <c r="C8" t="s">
        <v>52</v>
      </c>
    </row>
    <row r="9" spans="1:3" x14ac:dyDescent="0.25">
      <c r="A9" t="s">
        <v>69</v>
      </c>
      <c r="B9" t="s">
        <v>79</v>
      </c>
      <c r="C9" t="s">
        <v>53</v>
      </c>
    </row>
    <row r="10" spans="1:3" x14ac:dyDescent="0.25">
      <c r="C10" t="s">
        <v>54</v>
      </c>
    </row>
    <row r="11" spans="1:3" x14ac:dyDescent="0.25">
      <c r="A11" t="s">
        <v>70</v>
      </c>
      <c r="C11" t="s">
        <v>54</v>
      </c>
    </row>
    <row r="12" spans="1:3" x14ac:dyDescent="0.25">
      <c r="A12" t="s">
        <v>64</v>
      </c>
      <c r="C12" t="s">
        <v>54</v>
      </c>
    </row>
    <row r="13" spans="1:3" x14ac:dyDescent="0.25">
      <c r="A13" t="s">
        <v>71</v>
      </c>
      <c r="B13" t="s">
        <v>79</v>
      </c>
      <c r="C13" t="s">
        <v>55</v>
      </c>
    </row>
    <row r="14" spans="1:3" x14ac:dyDescent="0.25">
      <c r="A14" t="s">
        <v>72</v>
      </c>
      <c r="B14" t="s">
        <v>79</v>
      </c>
      <c r="C14" t="s">
        <v>56</v>
      </c>
    </row>
    <row r="15" spans="1:3" x14ac:dyDescent="0.25">
      <c r="A15" t="s">
        <v>73</v>
      </c>
      <c r="B15" t="s">
        <v>79</v>
      </c>
      <c r="C15" t="s">
        <v>57</v>
      </c>
    </row>
    <row r="16" spans="1:3" x14ac:dyDescent="0.25">
      <c r="A16" t="s">
        <v>74</v>
      </c>
      <c r="B16" t="s">
        <v>79</v>
      </c>
      <c r="C16" t="s">
        <v>58</v>
      </c>
    </row>
    <row r="17" spans="1:3" x14ac:dyDescent="0.25">
      <c r="C17" t="s">
        <v>54</v>
      </c>
    </row>
    <row r="18" spans="1:3" x14ac:dyDescent="0.25">
      <c r="A18" t="s">
        <v>75</v>
      </c>
      <c r="C18" t="s">
        <v>54</v>
      </c>
    </row>
    <row r="19" spans="1:3" x14ac:dyDescent="0.25">
      <c r="A19" t="s">
        <v>64</v>
      </c>
      <c r="C19" t="s">
        <v>54</v>
      </c>
    </row>
    <row r="20" spans="1:3" x14ac:dyDescent="0.25">
      <c r="A20" t="s">
        <v>76</v>
      </c>
      <c r="B20" t="s">
        <v>79</v>
      </c>
      <c r="C20" t="s">
        <v>59</v>
      </c>
    </row>
    <row r="21" spans="1:3" x14ac:dyDescent="0.25">
      <c r="A21" t="s">
        <v>77</v>
      </c>
      <c r="B21" t="s">
        <v>79</v>
      </c>
      <c r="C21" t="s">
        <v>60</v>
      </c>
    </row>
    <row r="22" spans="1:3" x14ac:dyDescent="0.25">
      <c r="A22" t="s">
        <v>78</v>
      </c>
      <c r="B22" t="s">
        <v>79</v>
      </c>
      <c r="C22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C8C5-86BA-764F-8FBB-3F364291FDF8}">
  <dimension ref="A1:G36"/>
  <sheetViews>
    <sheetView workbookViewId="0">
      <selection activeCell="F30" sqref="F30"/>
    </sheetView>
  </sheetViews>
  <sheetFormatPr defaultColWidth="11" defaultRowHeight="15.75" x14ac:dyDescent="0.25"/>
  <cols>
    <col min="1" max="1" width="18.125" customWidth="1"/>
    <col min="5" max="5" width="14.5" bestFit="1" customWidth="1"/>
  </cols>
  <sheetData>
    <row r="1" spans="1:7" x14ac:dyDescent="0.25">
      <c r="B1" t="s">
        <v>37</v>
      </c>
      <c r="F1" t="s">
        <v>38</v>
      </c>
    </row>
    <row r="2" spans="1:7" x14ac:dyDescent="0.25">
      <c r="A2" t="s">
        <v>33</v>
      </c>
      <c r="B2" t="s">
        <v>35</v>
      </c>
      <c r="C2" t="s">
        <v>34</v>
      </c>
      <c r="E2" t="s">
        <v>33</v>
      </c>
      <c r="F2" t="s">
        <v>35</v>
      </c>
      <c r="G2" t="s">
        <v>34</v>
      </c>
    </row>
    <row r="3" spans="1:7" x14ac:dyDescent="0.25">
      <c r="A3" t="s">
        <v>5</v>
      </c>
      <c r="B3">
        <v>30790</v>
      </c>
      <c r="C3">
        <v>79.6760169754684</v>
      </c>
      <c r="E3" t="s">
        <v>2</v>
      </c>
      <c r="F3">
        <v>10286</v>
      </c>
      <c r="G3">
        <v>100</v>
      </c>
    </row>
    <row r="4" spans="1:7" x14ac:dyDescent="0.25">
      <c r="A4" t="s">
        <v>6</v>
      </c>
      <c r="B4">
        <v>30079</v>
      </c>
      <c r="C4">
        <v>77.836145326570701</v>
      </c>
      <c r="E4" t="s">
        <v>5</v>
      </c>
      <c r="F4">
        <v>8422</v>
      </c>
      <c r="G4">
        <v>81.878281158856694</v>
      </c>
    </row>
    <row r="5" spans="1:7" x14ac:dyDescent="0.25">
      <c r="A5" t="s">
        <v>7</v>
      </c>
      <c r="B5">
        <v>18260</v>
      </c>
      <c r="C5">
        <v>47.251837283925099</v>
      </c>
      <c r="E5" t="s">
        <v>6</v>
      </c>
      <c r="F5">
        <v>7459</v>
      </c>
      <c r="G5">
        <v>72.516041221077202</v>
      </c>
    </row>
    <row r="6" spans="1:7" x14ac:dyDescent="0.25">
      <c r="A6" t="s">
        <v>9</v>
      </c>
      <c r="B6">
        <v>10071</v>
      </c>
      <c r="C6">
        <v>26.0609667736259</v>
      </c>
      <c r="E6" t="s">
        <v>7</v>
      </c>
      <c r="F6">
        <v>4582</v>
      </c>
      <c r="G6">
        <v>44.545984833754602</v>
      </c>
    </row>
    <row r="7" spans="1:7" x14ac:dyDescent="0.25">
      <c r="A7" t="s">
        <v>14</v>
      </c>
      <c r="B7">
        <v>22</v>
      </c>
      <c r="C7">
        <v>5.6929924438463897E-2</v>
      </c>
      <c r="E7" t="s">
        <v>9</v>
      </c>
      <c r="F7">
        <v>2491</v>
      </c>
      <c r="G7">
        <v>24.217382850476401</v>
      </c>
    </row>
    <row r="8" spans="1:7" x14ac:dyDescent="0.25">
      <c r="A8" t="s">
        <v>15</v>
      </c>
      <c r="B8">
        <v>9</v>
      </c>
      <c r="C8">
        <v>2.3289514543008E-2</v>
      </c>
      <c r="E8" t="s">
        <v>14</v>
      </c>
      <c r="F8">
        <v>6</v>
      </c>
      <c r="G8">
        <v>5.8331713007971998E-2</v>
      </c>
    </row>
    <row r="9" spans="1:7" x14ac:dyDescent="0.25">
      <c r="A9" t="s">
        <v>0</v>
      </c>
      <c r="B9">
        <v>0</v>
      </c>
      <c r="C9">
        <v>0</v>
      </c>
      <c r="E9" t="s">
        <v>15</v>
      </c>
      <c r="F9">
        <v>2</v>
      </c>
      <c r="G9">
        <v>1.9443904335990699E-2</v>
      </c>
    </row>
    <row r="10" spans="1:7" x14ac:dyDescent="0.25">
      <c r="A10" t="s">
        <v>1</v>
      </c>
      <c r="B10">
        <v>0</v>
      </c>
      <c r="C10">
        <v>0</v>
      </c>
      <c r="E10" t="s">
        <v>0</v>
      </c>
      <c r="F10">
        <v>0</v>
      </c>
      <c r="G10">
        <v>0</v>
      </c>
    </row>
    <row r="11" spans="1:7" x14ac:dyDescent="0.25">
      <c r="A11" t="s">
        <v>2</v>
      </c>
      <c r="B11">
        <v>0</v>
      </c>
      <c r="C11">
        <v>0</v>
      </c>
      <c r="E11" t="s">
        <v>1</v>
      </c>
      <c r="F11">
        <v>0</v>
      </c>
      <c r="G11">
        <v>0</v>
      </c>
    </row>
    <row r="12" spans="1:7" x14ac:dyDescent="0.25">
      <c r="A12" t="s">
        <v>3</v>
      </c>
      <c r="B12">
        <v>0</v>
      </c>
      <c r="C12">
        <v>0</v>
      </c>
      <c r="E12" t="s">
        <v>3</v>
      </c>
      <c r="F12">
        <v>0</v>
      </c>
      <c r="G12">
        <v>0</v>
      </c>
    </row>
    <row r="13" spans="1:7" x14ac:dyDescent="0.25">
      <c r="A13" t="s">
        <v>4</v>
      </c>
      <c r="B13">
        <v>0</v>
      </c>
      <c r="C13">
        <v>0</v>
      </c>
      <c r="E13" t="s">
        <v>4</v>
      </c>
      <c r="F13">
        <v>0</v>
      </c>
      <c r="G13">
        <v>0</v>
      </c>
    </row>
    <row r="14" spans="1:7" x14ac:dyDescent="0.25">
      <c r="A14" t="s">
        <v>8</v>
      </c>
      <c r="B14">
        <v>0</v>
      </c>
      <c r="C14">
        <v>0</v>
      </c>
      <c r="E14" t="s">
        <v>8</v>
      </c>
      <c r="F14">
        <v>0</v>
      </c>
      <c r="G14">
        <v>0</v>
      </c>
    </row>
    <row r="15" spans="1:7" x14ac:dyDescent="0.25">
      <c r="A15" t="s">
        <v>10</v>
      </c>
      <c r="B15">
        <v>0</v>
      </c>
      <c r="C15">
        <v>0</v>
      </c>
      <c r="E15" t="s">
        <v>10</v>
      </c>
      <c r="F15">
        <v>0</v>
      </c>
      <c r="G15">
        <v>0</v>
      </c>
    </row>
    <row r="16" spans="1:7" x14ac:dyDescent="0.25">
      <c r="A16" t="s">
        <v>11</v>
      </c>
      <c r="B16">
        <v>0</v>
      </c>
      <c r="C16">
        <v>0</v>
      </c>
      <c r="E16" t="s">
        <v>11</v>
      </c>
      <c r="F16">
        <v>0</v>
      </c>
      <c r="G16">
        <v>0</v>
      </c>
    </row>
    <row r="17" spans="1:7" x14ac:dyDescent="0.25">
      <c r="A17" t="s">
        <v>12</v>
      </c>
      <c r="B17">
        <v>0</v>
      </c>
      <c r="C17">
        <v>0</v>
      </c>
      <c r="E17" t="s">
        <v>12</v>
      </c>
      <c r="F17">
        <v>0</v>
      </c>
      <c r="G17">
        <v>0</v>
      </c>
    </row>
    <row r="18" spans="1:7" x14ac:dyDescent="0.25">
      <c r="A18" t="s">
        <v>13</v>
      </c>
      <c r="B18">
        <v>0</v>
      </c>
      <c r="C18">
        <v>0</v>
      </c>
      <c r="E18" t="s">
        <v>13</v>
      </c>
      <c r="F18">
        <v>0</v>
      </c>
      <c r="G18">
        <v>0</v>
      </c>
    </row>
    <row r="21" spans="1:7" x14ac:dyDescent="0.25">
      <c r="A21" t="s">
        <v>0</v>
      </c>
      <c r="B21">
        <f>INDEX(B$3:B$18,MATCH($A21,$A$3:$A$18,0),1)</f>
        <v>0</v>
      </c>
      <c r="C21" s="5">
        <f>B21/38644</f>
        <v>0</v>
      </c>
      <c r="E21" t="s">
        <v>0</v>
      </c>
      <c r="F21">
        <f>INDEX(F$3:F$18,MATCH($A21,$A$3:$A$18,0),1)</f>
        <v>2</v>
      </c>
      <c r="G21" s="5">
        <f>F21/10286</f>
        <v>1.9443904335990667E-4</v>
      </c>
    </row>
    <row r="22" spans="1:7" x14ac:dyDescent="0.25">
      <c r="A22" t="s">
        <v>1</v>
      </c>
      <c r="B22">
        <f t="shared" ref="B22:B36" si="0">INDEX(B$3:B$18,MATCH($A22,$A$3:$A$18,0),1)</f>
        <v>0</v>
      </c>
      <c r="C22" s="5">
        <f t="shared" ref="C22:C36" si="1">B22/38644</f>
        <v>0</v>
      </c>
      <c r="E22" t="s">
        <v>1</v>
      </c>
      <c r="F22">
        <f t="shared" ref="F22:F36" si="2">INDEX(F$3:F$18,MATCH($A22,$A$3:$A$18,0),1)</f>
        <v>0</v>
      </c>
      <c r="G22" s="5">
        <f t="shared" ref="G22:G36" si="3">F22/10286</f>
        <v>0</v>
      </c>
    </row>
    <row r="23" spans="1:7" x14ac:dyDescent="0.25">
      <c r="A23" t="s">
        <v>2</v>
      </c>
      <c r="B23">
        <f t="shared" si="0"/>
        <v>0</v>
      </c>
      <c r="C23" s="5">
        <f t="shared" si="1"/>
        <v>0</v>
      </c>
      <c r="E23" t="s">
        <v>2</v>
      </c>
      <c r="F23">
        <f t="shared" si="2"/>
        <v>0</v>
      </c>
      <c r="G23" s="5">
        <f t="shared" si="3"/>
        <v>0</v>
      </c>
    </row>
    <row r="24" spans="1:7" x14ac:dyDescent="0.25">
      <c r="A24" t="s">
        <v>3</v>
      </c>
      <c r="B24">
        <f t="shared" si="0"/>
        <v>0</v>
      </c>
      <c r="C24" s="5">
        <f t="shared" si="1"/>
        <v>0</v>
      </c>
      <c r="E24" t="s">
        <v>3</v>
      </c>
      <c r="F24">
        <f t="shared" si="2"/>
        <v>0</v>
      </c>
      <c r="G24" s="5">
        <f t="shared" si="3"/>
        <v>0</v>
      </c>
    </row>
    <row r="25" spans="1:7" x14ac:dyDescent="0.25">
      <c r="A25" t="s">
        <v>4</v>
      </c>
      <c r="B25">
        <f t="shared" si="0"/>
        <v>0</v>
      </c>
      <c r="C25" s="5">
        <f t="shared" si="1"/>
        <v>0</v>
      </c>
      <c r="E25" t="s">
        <v>4</v>
      </c>
      <c r="F25">
        <f t="shared" si="2"/>
        <v>0</v>
      </c>
      <c r="G25" s="5">
        <f t="shared" si="3"/>
        <v>0</v>
      </c>
    </row>
    <row r="26" spans="1:7" x14ac:dyDescent="0.25">
      <c r="A26" t="s">
        <v>5</v>
      </c>
      <c r="B26">
        <f t="shared" si="0"/>
        <v>30790</v>
      </c>
      <c r="C26" s="5">
        <f t="shared" si="1"/>
        <v>0.79676016975468378</v>
      </c>
      <c r="E26" t="s">
        <v>5</v>
      </c>
      <c r="F26">
        <f t="shared" si="2"/>
        <v>10286</v>
      </c>
      <c r="G26" s="5">
        <f t="shared" si="3"/>
        <v>1</v>
      </c>
    </row>
    <row r="27" spans="1:7" x14ac:dyDescent="0.25">
      <c r="A27" t="s">
        <v>6</v>
      </c>
      <c r="B27">
        <f t="shared" si="0"/>
        <v>30079</v>
      </c>
      <c r="C27" s="5">
        <f t="shared" si="1"/>
        <v>0.77836145326570749</v>
      </c>
      <c r="E27" t="s">
        <v>6</v>
      </c>
      <c r="F27">
        <f t="shared" si="2"/>
        <v>8422</v>
      </c>
      <c r="G27" s="5">
        <f t="shared" si="3"/>
        <v>0.81878281158856703</v>
      </c>
    </row>
    <row r="28" spans="1:7" x14ac:dyDescent="0.25">
      <c r="A28" t="s">
        <v>7</v>
      </c>
      <c r="B28">
        <f t="shared" si="0"/>
        <v>18260</v>
      </c>
      <c r="C28" s="5">
        <f t="shared" si="1"/>
        <v>0.47251837283925058</v>
      </c>
      <c r="E28" t="s">
        <v>7</v>
      </c>
      <c r="F28">
        <f t="shared" si="2"/>
        <v>7459</v>
      </c>
      <c r="G28" s="5">
        <f t="shared" si="3"/>
        <v>0.72516041221077188</v>
      </c>
    </row>
    <row r="29" spans="1:7" x14ac:dyDescent="0.25">
      <c r="A29" t="s">
        <v>8</v>
      </c>
      <c r="B29">
        <f t="shared" si="0"/>
        <v>0</v>
      </c>
      <c r="C29" s="5">
        <f t="shared" si="1"/>
        <v>0</v>
      </c>
      <c r="E29" t="s">
        <v>8</v>
      </c>
      <c r="F29">
        <f t="shared" si="2"/>
        <v>0</v>
      </c>
      <c r="G29" s="5">
        <f t="shared" si="3"/>
        <v>0</v>
      </c>
    </row>
    <row r="30" spans="1:7" x14ac:dyDescent="0.25">
      <c r="A30" t="s">
        <v>9</v>
      </c>
      <c r="B30">
        <f t="shared" si="0"/>
        <v>10071</v>
      </c>
      <c r="C30" s="5">
        <f t="shared" si="1"/>
        <v>0.26060966773625921</v>
      </c>
      <c r="E30" t="s">
        <v>9</v>
      </c>
      <c r="F30">
        <f t="shared" si="2"/>
        <v>4582</v>
      </c>
      <c r="G30" s="5">
        <f t="shared" si="3"/>
        <v>0.4454598483375462</v>
      </c>
    </row>
    <row r="31" spans="1:7" x14ac:dyDescent="0.25">
      <c r="A31" t="s">
        <v>10</v>
      </c>
      <c r="B31">
        <f t="shared" si="0"/>
        <v>0</v>
      </c>
      <c r="C31" s="5">
        <f t="shared" si="1"/>
        <v>0</v>
      </c>
      <c r="E31" t="s">
        <v>10</v>
      </c>
      <c r="F31">
        <f t="shared" si="2"/>
        <v>0</v>
      </c>
      <c r="G31" s="5">
        <f t="shared" si="3"/>
        <v>0</v>
      </c>
    </row>
    <row r="32" spans="1:7" x14ac:dyDescent="0.25">
      <c r="A32" t="s">
        <v>11</v>
      </c>
      <c r="B32">
        <f t="shared" si="0"/>
        <v>0</v>
      </c>
      <c r="C32" s="5">
        <f t="shared" si="1"/>
        <v>0</v>
      </c>
      <c r="E32" t="s">
        <v>11</v>
      </c>
      <c r="F32">
        <f t="shared" si="2"/>
        <v>0</v>
      </c>
      <c r="G32" s="5">
        <f t="shared" si="3"/>
        <v>0</v>
      </c>
    </row>
    <row r="33" spans="1:7" x14ac:dyDescent="0.25">
      <c r="A33" t="s">
        <v>12</v>
      </c>
      <c r="B33">
        <f t="shared" si="0"/>
        <v>0</v>
      </c>
      <c r="C33" s="5">
        <f t="shared" si="1"/>
        <v>0</v>
      </c>
      <c r="E33" t="s">
        <v>12</v>
      </c>
      <c r="F33">
        <f t="shared" si="2"/>
        <v>0</v>
      </c>
      <c r="G33" s="5">
        <f t="shared" si="3"/>
        <v>0</v>
      </c>
    </row>
    <row r="34" spans="1:7" x14ac:dyDescent="0.25">
      <c r="A34" t="s">
        <v>13</v>
      </c>
      <c r="B34">
        <f t="shared" si="0"/>
        <v>0</v>
      </c>
      <c r="C34" s="5">
        <f t="shared" si="1"/>
        <v>0</v>
      </c>
      <c r="E34" t="s">
        <v>13</v>
      </c>
      <c r="F34">
        <f t="shared" si="2"/>
        <v>0</v>
      </c>
      <c r="G34" s="5">
        <f t="shared" si="3"/>
        <v>0</v>
      </c>
    </row>
    <row r="35" spans="1:7" x14ac:dyDescent="0.25">
      <c r="A35" t="s">
        <v>14</v>
      </c>
      <c r="B35">
        <f t="shared" si="0"/>
        <v>22</v>
      </c>
      <c r="C35" s="5">
        <f t="shared" si="1"/>
        <v>5.6929924438463926E-4</v>
      </c>
      <c r="E35" t="s">
        <v>14</v>
      </c>
      <c r="F35">
        <f t="shared" si="2"/>
        <v>2491</v>
      </c>
      <c r="G35" s="5">
        <f t="shared" si="3"/>
        <v>0.24217382850476377</v>
      </c>
    </row>
    <row r="36" spans="1:7" x14ac:dyDescent="0.25">
      <c r="A36" t="s">
        <v>15</v>
      </c>
      <c r="B36">
        <f t="shared" si="0"/>
        <v>9</v>
      </c>
      <c r="C36" s="5">
        <f t="shared" si="1"/>
        <v>2.3289514543007971E-4</v>
      </c>
      <c r="E36" t="s">
        <v>15</v>
      </c>
      <c r="F36">
        <f t="shared" si="2"/>
        <v>6</v>
      </c>
      <c r="G36" s="5">
        <f t="shared" si="3"/>
        <v>5.8331713007971997E-4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variable_metrics</vt:lpstr>
      <vt:lpstr>Sheet2</vt:lpstr>
      <vt:lpstr>missing_values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Augusto Alfaro Ordóñez</dc:creator>
  <cp:lastModifiedBy>César Alfaro</cp:lastModifiedBy>
  <dcterms:created xsi:type="dcterms:W3CDTF">2025-05-20T04:34:41Z</dcterms:created>
  <dcterms:modified xsi:type="dcterms:W3CDTF">2025-05-22T14:34:55Z</dcterms:modified>
</cp:coreProperties>
</file>