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pps\"/>
    </mc:Choice>
  </mc:AlternateContent>
  <xr:revisionPtr revIDLastSave="0" documentId="13_ncr:1_{4627BA98-9254-44FE-8818-BD3506EBB028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7A" sheetId="1" r:id="rId1"/>
    <sheet name="7B" sheetId="2" r:id="rId2"/>
    <sheet name="8A" sheetId="4" r:id="rId3"/>
    <sheet name="8B" sheetId="5" r:id="rId4"/>
    <sheet name="9A" sheetId="7" r:id="rId5"/>
    <sheet name="9B" sheetId="8" r:id="rId6"/>
    <sheet name="7A-9B" sheetId="9" r:id="rId7"/>
    <sheet name="recap" sheetId="18" r:id="rId8"/>
    <sheet name="Pelanggaran" sheetId="17" r:id="rId9"/>
    <sheet name="Perhitungan" sheetId="11" r:id="rId10"/>
    <sheet name="Rekap" sheetId="10" r:id="rId11"/>
  </sheets>
  <definedNames>
    <definedName name="_xlnm._FilterDatabase" localSheetId="9" hidden="1">Perhitungan!$A$3:$AN$3</definedName>
    <definedName name="_xlnm._FilterDatabase" localSheetId="10" hidden="1">Rekap!$P$5:$R$35</definedName>
    <definedName name="a">#REF!</definedName>
    <definedName name="b">#REF!</definedName>
    <definedName name="bio11_0513083P">#REF!</definedName>
    <definedName name="bulanlahir">#REF!</definedName>
    <definedName name="ca">#REF!</definedName>
    <definedName name="d">#REF!</definedName>
    <definedName name="DataKelas7">#REF!</definedName>
    <definedName name="e">#REF!</definedName>
    <definedName name="f">#REF!</definedName>
    <definedName name="g">#REF!</definedName>
    <definedName name="h">#REF!</definedName>
    <definedName name="lakilaki">#REF!</definedName>
    <definedName name="m">#REF!</definedName>
    <definedName name="perempu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UOpEuzFUtz/AVML4aD4iDHHpz00Wi8ZxI32zA+sdMbs="/>
    </ext>
  </extLst>
</workbook>
</file>

<file path=xl/calcChain.xml><?xml version="1.0" encoding="utf-8"?>
<calcChain xmlns="http://schemas.openxmlformats.org/spreadsheetml/2006/main">
  <c r="Y12" i="11" l="1" a="1"/>
  <c r="Y12" i="11" s="1"/>
  <c r="AK12" i="11" s="1"/>
  <c r="O20" i="11" a="1"/>
  <c r="O20" i="11" s="1"/>
  <c r="AA20" i="11" s="1"/>
  <c r="P20" i="11" a="1"/>
  <c r="P20" i="11"/>
  <c r="AB20" i="11" s="1"/>
  <c r="Q20" i="11" a="1"/>
  <c r="Q20" i="11" s="1"/>
  <c r="AC20" i="11" s="1"/>
  <c r="R20" i="11" a="1"/>
  <c r="R20" i="11" s="1"/>
  <c r="AD20" i="11" s="1"/>
  <c r="S20" i="11" a="1"/>
  <c r="S20" i="11" s="1"/>
  <c r="AE20" i="11" s="1"/>
  <c r="T20" i="11" a="1"/>
  <c r="T20" i="11" s="1"/>
  <c r="AF20" i="11" s="1"/>
  <c r="U20" i="11" a="1"/>
  <c r="U20" i="11" s="1"/>
  <c r="AG20" i="11" s="1"/>
  <c r="V20" i="11" a="1"/>
  <c r="V20" i="11" s="1"/>
  <c r="AH20" i="11" s="1"/>
  <c r="W20" i="11" a="1"/>
  <c r="W20" i="11" s="1"/>
  <c r="AI20" i="11" s="1"/>
  <c r="X20" i="11" a="1"/>
  <c r="X20" i="11"/>
  <c r="AJ20" i="11" s="1"/>
  <c r="Y20" i="11" a="1"/>
  <c r="Y20" i="11" s="1"/>
  <c r="AK20" i="11" s="1"/>
  <c r="Z20" i="11" a="1"/>
  <c r="Z20" i="11" s="1"/>
  <c r="AL20" i="11" s="1"/>
  <c r="O24" i="11" a="1"/>
  <c r="O24" i="11" s="1"/>
  <c r="AA24" i="11" s="1"/>
  <c r="P24" i="11" a="1"/>
  <c r="P24" i="11" s="1"/>
  <c r="AB24" i="11" s="1"/>
  <c r="Q24" i="11" a="1"/>
  <c r="Q24" i="11" s="1"/>
  <c r="AC24" i="11" s="1"/>
  <c r="R24" i="11" a="1"/>
  <c r="R24" i="11"/>
  <c r="AD24" i="11" s="1"/>
  <c r="S24" i="11" a="1"/>
  <c r="S24" i="11" s="1"/>
  <c r="AE24" i="11" s="1"/>
  <c r="T24" i="11" a="1"/>
  <c r="T24" i="11" s="1"/>
  <c r="AF24" i="11" s="1"/>
  <c r="U24" i="11" a="1"/>
  <c r="U24" i="11" s="1"/>
  <c r="AG24" i="11" s="1"/>
  <c r="V24" i="11" a="1"/>
  <c r="V24" i="11" s="1"/>
  <c r="AH24" i="11" s="1"/>
  <c r="W24" i="11" a="1"/>
  <c r="W24" i="11" s="1"/>
  <c r="AI24" i="11" s="1"/>
  <c r="X24" i="11" a="1"/>
  <c r="X24" i="11" s="1"/>
  <c r="AJ24" i="11" s="1"/>
  <c r="Y24" i="11" a="1"/>
  <c r="Y24" i="11" s="1"/>
  <c r="AK24" i="11" s="1"/>
  <c r="Z24" i="11" a="1"/>
  <c r="Z24" i="11" s="1"/>
  <c r="AL24" i="11" s="1"/>
  <c r="O4" i="11" a="1"/>
  <c r="O4" i="11" s="1"/>
  <c r="AA4" i="11" s="1"/>
  <c r="P4" i="11" a="1"/>
  <c r="P4" i="11" s="1"/>
  <c r="AB4" i="11" s="1"/>
  <c r="Q4" i="11" a="1"/>
  <c r="Q4" i="11" s="1"/>
  <c r="AC4" i="11" s="1"/>
  <c r="R4" i="11" a="1"/>
  <c r="R4" i="11" s="1"/>
  <c r="AD4" i="11" s="1"/>
  <c r="S4" i="11" a="1"/>
  <c r="S4" i="11" s="1"/>
  <c r="AE4" i="11" s="1"/>
  <c r="T4" i="11" a="1"/>
  <c r="T4" i="11" s="1"/>
  <c r="AF4" i="11" s="1"/>
  <c r="U4" i="11" a="1"/>
  <c r="U4" i="11" s="1"/>
  <c r="AG4" i="11" s="1"/>
  <c r="V4" i="11" a="1"/>
  <c r="V4" i="11" s="1"/>
  <c r="AH4" i="11" s="1"/>
  <c r="W4" i="11" a="1"/>
  <c r="W4" i="11" s="1"/>
  <c r="AI4" i="11" s="1"/>
  <c r="X4" i="11" a="1"/>
  <c r="X4" i="11" s="1"/>
  <c r="AJ4" i="11" s="1"/>
  <c r="Y4" i="11" a="1"/>
  <c r="Y4" i="11" s="1"/>
  <c r="AK4" i="11" s="1"/>
  <c r="Z4" i="11" a="1"/>
  <c r="Z4" i="11" s="1"/>
  <c r="AL4" i="11" s="1"/>
  <c r="O17" i="11" a="1"/>
  <c r="O17" i="11"/>
  <c r="AA17" i="11" s="1"/>
  <c r="P17" i="11" a="1"/>
  <c r="P17" i="11" s="1"/>
  <c r="AB17" i="11" s="1"/>
  <c r="Q17" i="11" a="1"/>
  <c r="Q17" i="11" s="1"/>
  <c r="AC17" i="11" s="1"/>
  <c r="R17" i="11" a="1"/>
  <c r="R17" i="11" s="1"/>
  <c r="AD17" i="11" s="1"/>
  <c r="S17" i="11" a="1"/>
  <c r="S17" i="11" s="1"/>
  <c r="AE17" i="11" s="1"/>
  <c r="T17" i="11" a="1"/>
  <c r="T17" i="11" s="1"/>
  <c r="AF17" i="11" s="1"/>
  <c r="U17" i="11" a="1"/>
  <c r="U17" i="11" s="1"/>
  <c r="AG17" i="11" s="1"/>
  <c r="V17" i="11" a="1"/>
  <c r="V17" i="11" s="1"/>
  <c r="AH17" i="11" s="1"/>
  <c r="W17" i="11" a="1"/>
  <c r="W17" i="11" s="1"/>
  <c r="AI17" i="11" s="1"/>
  <c r="X17" i="11" a="1"/>
  <c r="X17" i="11"/>
  <c r="AJ17" i="11" s="1"/>
  <c r="Y17" i="11" a="1"/>
  <c r="Y17" i="11" s="1"/>
  <c r="AK17" i="11" s="1"/>
  <c r="Z17" i="11" a="1"/>
  <c r="Z17" i="11" s="1"/>
  <c r="AL17" i="11" s="1"/>
  <c r="O5" i="11" a="1"/>
  <c r="O5" i="11" s="1"/>
  <c r="AA5" i="11" s="1"/>
  <c r="P5" i="11" a="1"/>
  <c r="P5" i="11" s="1"/>
  <c r="AB5" i="11" s="1"/>
  <c r="Q5" i="11" a="1"/>
  <c r="Q5" i="11" s="1"/>
  <c r="AC5" i="11" s="1"/>
  <c r="R5" i="11" a="1"/>
  <c r="R5" i="11" s="1"/>
  <c r="AD5" i="11" s="1"/>
  <c r="S5" i="11" a="1"/>
  <c r="S5" i="11" s="1"/>
  <c r="AE5" i="11" s="1"/>
  <c r="T5" i="11" a="1"/>
  <c r="T5" i="11" s="1"/>
  <c r="AF5" i="11" s="1"/>
  <c r="U5" i="11" a="1"/>
  <c r="U5" i="11" s="1"/>
  <c r="AG5" i="11" s="1"/>
  <c r="V5" i="11" a="1"/>
  <c r="V5" i="11" s="1"/>
  <c r="AH5" i="11" s="1"/>
  <c r="W5" i="11" a="1"/>
  <c r="W5" i="11" s="1"/>
  <c r="AI5" i="11" s="1"/>
  <c r="X5" i="11" a="1"/>
  <c r="X5" i="11" s="1"/>
  <c r="AJ5" i="11" s="1"/>
  <c r="Y5" i="11" a="1"/>
  <c r="Y5" i="11" s="1"/>
  <c r="AK5" i="11" s="1"/>
  <c r="Z5" i="11" a="1"/>
  <c r="Z5" i="11"/>
  <c r="AL5" i="11" s="1"/>
  <c r="O6" i="11" a="1"/>
  <c r="O6" i="11" s="1"/>
  <c r="AA6" i="11" s="1"/>
  <c r="P6" i="11" a="1"/>
  <c r="P6" i="11" s="1"/>
  <c r="AB6" i="11" s="1"/>
  <c r="Q6" i="11" a="1"/>
  <c r="Q6" i="11" s="1"/>
  <c r="AC6" i="11" s="1"/>
  <c r="R6" i="11" a="1"/>
  <c r="R6" i="11" s="1"/>
  <c r="AD6" i="11" s="1"/>
  <c r="S6" i="11" a="1"/>
  <c r="S6" i="11" s="1"/>
  <c r="AE6" i="11" s="1"/>
  <c r="T6" i="11" a="1"/>
  <c r="T6" i="11" s="1"/>
  <c r="AF6" i="11" s="1"/>
  <c r="U6" i="11" a="1"/>
  <c r="U6" i="11" s="1"/>
  <c r="AG6" i="11" s="1"/>
  <c r="V6" i="11" a="1"/>
  <c r="V6" i="11" s="1"/>
  <c r="AH6" i="11" s="1"/>
  <c r="W6" i="11" a="1"/>
  <c r="W6" i="11" s="1"/>
  <c r="AI6" i="11" s="1"/>
  <c r="X6" i="11" a="1"/>
  <c r="X6" i="11" s="1"/>
  <c r="AJ6" i="11" s="1"/>
  <c r="Y6" i="11" a="1"/>
  <c r="Y6" i="11" s="1"/>
  <c r="AK6" i="11" s="1"/>
  <c r="Z6" i="11" a="1"/>
  <c r="Z6" i="11" s="1"/>
  <c r="AL6" i="11" s="1"/>
  <c r="O15" i="11" a="1"/>
  <c r="O15" i="11" s="1"/>
  <c r="AA15" i="11" s="1"/>
  <c r="P15" i="11" a="1"/>
  <c r="P15" i="11" s="1"/>
  <c r="AB15" i="11" s="1"/>
  <c r="Q15" i="11" a="1"/>
  <c r="Q15" i="11" s="1"/>
  <c r="AC15" i="11" s="1"/>
  <c r="R15" i="11" a="1"/>
  <c r="R15" i="11" s="1"/>
  <c r="AD15" i="11" s="1"/>
  <c r="S15" i="11" a="1"/>
  <c r="S15" i="11" s="1"/>
  <c r="AE15" i="11" s="1"/>
  <c r="T15" i="11" a="1"/>
  <c r="T15" i="11" s="1"/>
  <c r="AF15" i="11" s="1"/>
  <c r="U15" i="11" a="1"/>
  <c r="U15" i="11" s="1"/>
  <c r="AG15" i="11" s="1"/>
  <c r="V15" i="11" a="1"/>
  <c r="V15" i="11" s="1"/>
  <c r="AH15" i="11" s="1"/>
  <c r="W15" i="11" a="1"/>
  <c r="W15" i="11" s="1"/>
  <c r="AI15" i="11" s="1"/>
  <c r="X15" i="11" a="1"/>
  <c r="X15" i="11" s="1"/>
  <c r="AJ15" i="11" s="1"/>
  <c r="Y15" i="11" a="1"/>
  <c r="Y15" i="11" s="1"/>
  <c r="AK15" i="11" s="1"/>
  <c r="Z15" i="11" a="1"/>
  <c r="Z15" i="11" s="1"/>
  <c r="AL15" i="11" s="1"/>
  <c r="O7" i="11" a="1"/>
  <c r="O7" i="11" s="1"/>
  <c r="AA7" i="11" s="1"/>
  <c r="P7" i="11" a="1"/>
  <c r="P7" i="11" s="1"/>
  <c r="AB7" i="11" s="1"/>
  <c r="Q7" i="11" a="1"/>
  <c r="Q7" i="11" s="1"/>
  <c r="AC7" i="11" s="1"/>
  <c r="R7" i="11" a="1"/>
  <c r="R7" i="11" s="1"/>
  <c r="AD7" i="11" s="1"/>
  <c r="S7" i="11" a="1"/>
  <c r="S7" i="11" s="1"/>
  <c r="AE7" i="11" s="1"/>
  <c r="T7" i="11" a="1"/>
  <c r="T7" i="11" s="1"/>
  <c r="AF7" i="11" s="1"/>
  <c r="U7" i="11" a="1"/>
  <c r="U7" i="11" s="1"/>
  <c r="AG7" i="11" s="1"/>
  <c r="V7" i="11" a="1"/>
  <c r="V7" i="11" s="1"/>
  <c r="AH7" i="11" s="1"/>
  <c r="W7" i="11" a="1"/>
  <c r="W7" i="11" s="1"/>
  <c r="AI7" i="11" s="1"/>
  <c r="X7" i="11" a="1"/>
  <c r="X7" i="11" s="1"/>
  <c r="AJ7" i="11" s="1"/>
  <c r="Y7" i="11" a="1"/>
  <c r="Y7" i="11" s="1"/>
  <c r="AK7" i="11" s="1"/>
  <c r="Z7" i="11" a="1"/>
  <c r="Z7" i="11" s="1"/>
  <c r="AL7" i="11" s="1"/>
  <c r="O8" i="11" a="1"/>
  <c r="O8" i="11" s="1"/>
  <c r="AA8" i="11" s="1"/>
  <c r="P8" i="11" a="1"/>
  <c r="P8" i="11" s="1"/>
  <c r="AB8" i="11" s="1"/>
  <c r="Q8" i="11" a="1"/>
  <c r="Q8" i="11" s="1"/>
  <c r="AC8" i="11" s="1"/>
  <c r="R8" i="11" a="1"/>
  <c r="R8" i="11" s="1"/>
  <c r="AD8" i="11" s="1"/>
  <c r="S8" i="11" a="1"/>
  <c r="S8" i="11" s="1"/>
  <c r="AE8" i="11" s="1"/>
  <c r="T8" i="11" a="1"/>
  <c r="T8" i="11" s="1"/>
  <c r="AF8" i="11" s="1"/>
  <c r="U8" i="11" a="1"/>
  <c r="U8" i="11" s="1"/>
  <c r="AG8" i="11" s="1"/>
  <c r="V8" i="11" a="1"/>
  <c r="V8" i="11" s="1"/>
  <c r="AH8" i="11" s="1"/>
  <c r="W8" i="11" a="1"/>
  <c r="W8" i="11" s="1"/>
  <c r="AI8" i="11" s="1"/>
  <c r="X8" i="11" a="1"/>
  <c r="X8" i="11" s="1"/>
  <c r="AJ8" i="11" s="1"/>
  <c r="Y8" i="11" a="1"/>
  <c r="Y8" i="11" s="1"/>
  <c r="AK8" i="11" s="1"/>
  <c r="Z8" i="11" a="1"/>
  <c r="Z8" i="11" s="1"/>
  <c r="AL8" i="11" s="1"/>
  <c r="O26" i="11" a="1"/>
  <c r="O26" i="11" s="1"/>
  <c r="AA26" i="11" s="1"/>
  <c r="P26" i="11" a="1"/>
  <c r="P26" i="11" s="1"/>
  <c r="AB26" i="11" s="1"/>
  <c r="Q26" i="11" a="1"/>
  <c r="Q26" i="11" s="1"/>
  <c r="AC26" i="11" s="1"/>
  <c r="R26" i="11" a="1"/>
  <c r="R26" i="11" s="1"/>
  <c r="AD26" i="11" s="1"/>
  <c r="S26" i="11" a="1"/>
  <c r="S26" i="11" s="1"/>
  <c r="AE26" i="11" s="1"/>
  <c r="T26" i="11" a="1"/>
  <c r="T26" i="11" s="1"/>
  <c r="AF26" i="11" s="1"/>
  <c r="U26" i="11" a="1"/>
  <c r="U26" i="11" s="1"/>
  <c r="AG26" i="11" s="1"/>
  <c r="V26" i="11" a="1"/>
  <c r="V26" i="11" s="1"/>
  <c r="AH26" i="11" s="1"/>
  <c r="W26" i="11" a="1"/>
  <c r="W26" i="11" s="1"/>
  <c r="AI26" i="11" s="1"/>
  <c r="X26" i="11" a="1"/>
  <c r="X26" i="11" s="1"/>
  <c r="AJ26" i="11" s="1"/>
  <c r="Y26" i="11" a="1"/>
  <c r="Y26" i="11" s="1"/>
  <c r="AK26" i="11" s="1"/>
  <c r="Z26" i="11" a="1"/>
  <c r="Z26" i="11" s="1"/>
  <c r="AL26" i="11" s="1"/>
  <c r="O19" i="11" a="1"/>
  <c r="O19" i="11" s="1"/>
  <c r="AA19" i="11" s="1"/>
  <c r="P19" i="11" a="1"/>
  <c r="P19" i="11" s="1"/>
  <c r="AB19" i="11" s="1"/>
  <c r="Q19" i="11" a="1"/>
  <c r="Q19" i="11" s="1"/>
  <c r="AC19" i="11" s="1"/>
  <c r="R19" i="11" a="1"/>
  <c r="R19" i="11" s="1"/>
  <c r="AD19" i="11" s="1"/>
  <c r="S19" i="11" a="1"/>
  <c r="S19" i="11"/>
  <c r="AE19" i="11" s="1"/>
  <c r="T19" i="11" a="1"/>
  <c r="T19" i="11" s="1"/>
  <c r="AF19" i="11" s="1"/>
  <c r="U19" i="11" a="1"/>
  <c r="U19" i="11" s="1"/>
  <c r="AG19" i="11" s="1"/>
  <c r="V19" i="11" a="1"/>
  <c r="V19" i="11" s="1"/>
  <c r="AH19" i="11" s="1"/>
  <c r="W19" i="11" a="1"/>
  <c r="W19" i="11" s="1"/>
  <c r="AI19" i="11" s="1"/>
  <c r="X19" i="11" a="1"/>
  <c r="X19" i="11" s="1"/>
  <c r="AJ19" i="11" s="1"/>
  <c r="Y19" i="11" a="1"/>
  <c r="Y19" i="11" s="1"/>
  <c r="AK19" i="11" s="1"/>
  <c r="Z19" i="11" a="1"/>
  <c r="Z19" i="11" s="1"/>
  <c r="AL19" i="11" s="1"/>
  <c r="O9" i="11" a="1"/>
  <c r="O9" i="11" s="1"/>
  <c r="AA9" i="11" s="1"/>
  <c r="P9" i="11" a="1"/>
  <c r="P9" i="11" s="1"/>
  <c r="AB9" i="11" s="1"/>
  <c r="Q9" i="11" a="1"/>
  <c r="Q9" i="11" s="1"/>
  <c r="AC9" i="11" s="1"/>
  <c r="R9" i="11" a="1"/>
  <c r="R9" i="11" s="1"/>
  <c r="AD9" i="11" s="1"/>
  <c r="S9" i="11" a="1"/>
  <c r="S9" i="11" s="1"/>
  <c r="AE9" i="11" s="1"/>
  <c r="T9" i="11" a="1"/>
  <c r="T9" i="11" s="1"/>
  <c r="AF9" i="11" s="1"/>
  <c r="U9" i="11" a="1"/>
  <c r="U9" i="11" s="1"/>
  <c r="AG9" i="11" s="1"/>
  <c r="V9" i="11" a="1"/>
  <c r="V9" i="11" s="1"/>
  <c r="AH9" i="11" s="1"/>
  <c r="W9" i="11" a="1"/>
  <c r="W9" i="11" s="1"/>
  <c r="AI9" i="11" s="1"/>
  <c r="X9" i="11" a="1"/>
  <c r="X9" i="11" s="1"/>
  <c r="AJ9" i="11" s="1"/>
  <c r="Y9" i="11" a="1"/>
  <c r="Y9" i="11" s="1"/>
  <c r="AK9" i="11" s="1"/>
  <c r="Z9" i="11" a="1"/>
  <c r="Z9" i="11" s="1"/>
  <c r="AL9" i="11" s="1"/>
  <c r="O21" i="11" a="1"/>
  <c r="O21" i="11" s="1"/>
  <c r="AA21" i="11" s="1"/>
  <c r="P21" i="11" a="1"/>
  <c r="P21" i="11" s="1"/>
  <c r="AB21" i="11" s="1"/>
  <c r="Q21" i="11" a="1"/>
  <c r="Q21" i="11" s="1"/>
  <c r="AC21" i="11" s="1"/>
  <c r="R21" i="11" a="1"/>
  <c r="R21" i="11" s="1"/>
  <c r="AD21" i="11" s="1"/>
  <c r="S21" i="11" a="1"/>
  <c r="S21" i="11" s="1"/>
  <c r="AE21" i="11" s="1"/>
  <c r="T21" i="11" a="1"/>
  <c r="T21" i="11" s="1"/>
  <c r="AF21" i="11" s="1"/>
  <c r="U21" i="11" a="1"/>
  <c r="U21" i="11" s="1"/>
  <c r="AG21" i="11" s="1"/>
  <c r="V21" i="11" a="1"/>
  <c r="V21" i="11" s="1"/>
  <c r="AH21" i="11" s="1"/>
  <c r="W21" i="11" a="1"/>
  <c r="W21" i="11" s="1"/>
  <c r="AI21" i="11" s="1"/>
  <c r="X21" i="11" a="1"/>
  <c r="X21" i="11" s="1"/>
  <c r="AJ21" i="11" s="1"/>
  <c r="Y21" i="11" a="1"/>
  <c r="Y21" i="11" s="1"/>
  <c r="AK21" i="11" s="1"/>
  <c r="Z21" i="11" a="1"/>
  <c r="Z21" i="11" s="1"/>
  <c r="AL21" i="11" s="1"/>
  <c r="O22" i="11" a="1"/>
  <c r="O22" i="11" s="1"/>
  <c r="AA22" i="11" s="1"/>
  <c r="P22" i="11" a="1"/>
  <c r="P22" i="11" s="1"/>
  <c r="AB22" i="11" s="1"/>
  <c r="Q22" i="11" a="1"/>
  <c r="Q22" i="11" s="1"/>
  <c r="AC22" i="11" s="1"/>
  <c r="R22" i="11" a="1"/>
  <c r="R22" i="11" s="1"/>
  <c r="AD22" i="11" s="1"/>
  <c r="S22" i="11" a="1"/>
  <c r="S22" i="11" s="1"/>
  <c r="AE22" i="11" s="1"/>
  <c r="T22" i="11" a="1"/>
  <c r="T22" i="11" s="1"/>
  <c r="AF22" i="11" s="1"/>
  <c r="U22" i="11" a="1"/>
  <c r="U22" i="11" s="1"/>
  <c r="AG22" i="11" s="1"/>
  <c r="V22" i="11" a="1"/>
  <c r="V22" i="11" s="1"/>
  <c r="AH22" i="11" s="1"/>
  <c r="W22" i="11" a="1"/>
  <c r="W22" i="11" s="1"/>
  <c r="AI22" i="11" s="1"/>
  <c r="X22" i="11" a="1"/>
  <c r="X22" i="11" s="1"/>
  <c r="AJ22" i="11" s="1"/>
  <c r="Y22" i="11" a="1"/>
  <c r="Y22" i="11" s="1"/>
  <c r="AK22" i="11" s="1"/>
  <c r="Z22" i="11" a="1"/>
  <c r="Z22" i="11" s="1"/>
  <c r="AL22" i="11" s="1"/>
  <c r="O10" i="11" a="1"/>
  <c r="O10" i="11" s="1"/>
  <c r="AA10" i="11" s="1"/>
  <c r="P10" i="11" a="1"/>
  <c r="P10" i="11" s="1"/>
  <c r="AB10" i="11" s="1"/>
  <c r="Q10" i="11" a="1"/>
  <c r="Q10" i="11" s="1"/>
  <c r="AC10" i="11" s="1"/>
  <c r="R10" i="11" a="1"/>
  <c r="R10" i="11" s="1"/>
  <c r="AD10" i="11" s="1"/>
  <c r="S10" i="11" a="1"/>
  <c r="S10" i="11" s="1"/>
  <c r="AE10" i="11" s="1"/>
  <c r="T10" i="11" a="1"/>
  <c r="T10" i="11" s="1"/>
  <c r="AF10" i="11" s="1"/>
  <c r="U10" i="11" a="1"/>
  <c r="U10" i="11" s="1"/>
  <c r="AG10" i="11" s="1"/>
  <c r="V10" i="11" a="1"/>
  <c r="V10" i="11" s="1"/>
  <c r="AH10" i="11" s="1"/>
  <c r="W10" i="11" a="1"/>
  <c r="W10" i="11" s="1"/>
  <c r="AI10" i="11" s="1"/>
  <c r="X10" i="11" a="1"/>
  <c r="X10" i="11" s="1"/>
  <c r="AJ10" i="11" s="1"/>
  <c r="Y10" i="11" a="1"/>
  <c r="Y10" i="11" s="1"/>
  <c r="AK10" i="11" s="1"/>
  <c r="Z10" i="11" a="1"/>
  <c r="Z10" i="11" s="1"/>
  <c r="AL10" i="11" s="1"/>
  <c r="O25" i="11" a="1"/>
  <c r="O25" i="11" s="1"/>
  <c r="AA25" i="11" s="1"/>
  <c r="P25" i="11" a="1"/>
  <c r="P25" i="11" s="1"/>
  <c r="AB25" i="11" s="1"/>
  <c r="Q25" i="11" a="1"/>
  <c r="Q25" i="11" s="1"/>
  <c r="AC25" i="11" s="1"/>
  <c r="R25" i="11" a="1"/>
  <c r="R25" i="11" s="1"/>
  <c r="AD25" i="11" s="1"/>
  <c r="S25" i="11" a="1"/>
  <c r="S25" i="11" s="1"/>
  <c r="AE25" i="11" s="1"/>
  <c r="T25" i="11" a="1"/>
  <c r="T25" i="11" s="1"/>
  <c r="AF25" i="11" s="1"/>
  <c r="U25" i="11" a="1"/>
  <c r="U25" i="11"/>
  <c r="AG25" i="11" s="1"/>
  <c r="V25" i="11" a="1"/>
  <c r="V25" i="11" s="1"/>
  <c r="AH25" i="11" s="1"/>
  <c r="W25" i="11" a="1"/>
  <c r="W25" i="11" s="1"/>
  <c r="AI25" i="11" s="1"/>
  <c r="X25" i="11" a="1"/>
  <c r="X25" i="11" s="1"/>
  <c r="AJ25" i="11" s="1"/>
  <c r="Y25" i="11" a="1"/>
  <c r="Y25" i="11" s="1"/>
  <c r="AK25" i="11" s="1"/>
  <c r="Z25" i="11" a="1"/>
  <c r="Z25" i="11" s="1"/>
  <c r="AL25" i="11" s="1"/>
  <c r="O23" i="11" a="1"/>
  <c r="O23" i="11" s="1"/>
  <c r="AA23" i="11" s="1"/>
  <c r="P23" i="11" a="1"/>
  <c r="P23" i="11" s="1"/>
  <c r="AB23" i="11" s="1"/>
  <c r="Q23" i="11" a="1"/>
  <c r="Q23" i="11" s="1"/>
  <c r="AC23" i="11" s="1"/>
  <c r="R23" i="11" a="1"/>
  <c r="R23" i="11" s="1"/>
  <c r="AD23" i="11" s="1"/>
  <c r="S23" i="11" a="1"/>
  <c r="S23" i="11" s="1"/>
  <c r="AE23" i="11" s="1"/>
  <c r="T23" i="11" a="1"/>
  <c r="T23" i="11" s="1"/>
  <c r="AF23" i="11" s="1"/>
  <c r="U23" i="11" a="1"/>
  <c r="U23" i="11" s="1"/>
  <c r="AG23" i="11" s="1"/>
  <c r="V23" i="11" a="1"/>
  <c r="V23" i="11" s="1"/>
  <c r="AH23" i="11" s="1"/>
  <c r="W23" i="11" a="1"/>
  <c r="W23" i="11" s="1"/>
  <c r="AI23" i="11" s="1"/>
  <c r="X23" i="11" a="1"/>
  <c r="X23" i="11" s="1"/>
  <c r="AJ23" i="11" s="1"/>
  <c r="Y23" i="11" a="1"/>
  <c r="Y23" i="11" s="1"/>
  <c r="AK23" i="11" s="1"/>
  <c r="Z23" i="11" a="1"/>
  <c r="Z23" i="11" s="1"/>
  <c r="AL23" i="11" s="1"/>
  <c r="O16" i="11" a="1"/>
  <c r="O16" i="11" s="1"/>
  <c r="AA16" i="11" s="1"/>
  <c r="P16" i="11" a="1"/>
  <c r="P16" i="11" s="1"/>
  <c r="AB16" i="11" s="1"/>
  <c r="Q16" i="11" a="1"/>
  <c r="Q16" i="11" s="1"/>
  <c r="AC16" i="11" s="1"/>
  <c r="R16" i="11" a="1"/>
  <c r="R16" i="11" s="1"/>
  <c r="AD16" i="11" s="1"/>
  <c r="S16" i="11" a="1"/>
  <c r="S16" i="11" s="1"/>
  <c r="AE16" i="11" s="1"/>
  <c r="T16" i="11" a="1"/>
  <c r="T16" i="11" s="1"/>
  <c r="AF16" i="11" s="1"/>
  <c r="U16" i="11" a="1"/>
  <c r="U16" i="11" s="1"/>
  <c r="AG16" i="11" s="1"/>
  <c r="V16" i="11" a="1"/>
  <c r="V16" i="11" s="1"/>
  <c r="AH16" i="11" s="1"/>
  <c r="W16" i="11" a="1"/>
  <c r="W16" i="11" s="1"/>
  <c r="AI16" i="11" s="1"/>
  <c r="X16" i="11" a="1"/>
  <c r="X16" i="11" s="1"/>
  <c r="AJ16" i="11" s="1"/>
  <c r="Y16" i="11" a="1"/>
  <c r="Y16" i="11" s="1"/>
  <c r="AK16" i="11" s="1"/>
  <c r="Z16" i="11" a="1"/>
  <c r="Z16" i="11" s="1"/>
  <c r="AL16" i="11" s="1"/>
  <c r="O11" i="11" a="1"/>
  <c r="O11" i="11" s="1"/>
  <c r="AA11" i="11" s="1"/>
  <c r="P11" i="11" a="1"/>
  <c r="P11" i="11" s="1"/>
  <c r="AB11" i="11" s="1"/>
  <c r="Q11" i="11" a="1"/>
  <c r="Q11" i="11" s="1"/>
  <c r="AC11" i="11" s="1"/>
  <c r="R11" i="11" a="1"/>
  <c r="R11" i="11" s="1"/>
  <c r="AD11" i="11" s="1"/>
  <c r="S11" i="11" a="1"/>
  <c r="S11" i="11" s="1"/>
  <c r="AE11" i="11" s="1"/>
  <c r="T11" i="11" a="1"/>
  <c r="T11" i="11" s="1"/>
  <c r="AF11" i="11" s="1"/>
  <c r="U11" i="11" a="1"/>
  <c r="U11" i="11" s="1"/>
  <c r="AG11" i="11" s="1"/>
  <c r="V11" i="11" a="1"/>
  <c r="V11" i="11" s="1"/>
  <c r="AH11" i="11" s="1"/>
  <c r="W11" i="11" a="1"/>
  <c r="W11" i="11" s="1"/>
  <c r="AI11" i="11" s="1"/>
  <c r="X11" i="11" a="1"/>
  <c r="X11" i="11" s="1"/>
  <c r="AJ11" i="11" s="1"/>
  <c r="Y11" i="11" a="1"/>
  <c r="Y11" i="11" s="1"/>
  <c r="AK11" i="11" s="1"/>
  <c r="Z11" i="11" a="1"/>
  <c r="Z11" i="11" s="1"/>
  <c r="AL11" i="11" s="1"/>
  <c r="O14" i="11" a="1"/>
  <c r="O14" i="11" s="1"/>
  <c r="AA14" i="11" s="1"/>
  <c r="P14" i="11" a="1"/>
  <c r="P14" i="11" s="1"/>
  <c r="AB14" i="11" s="1"/>
  <c r="Q14" i="11" a="1"/>
  <c r="Q14" i="11" s="1"/>
  <c r="AC14" i="11" s="1"/>
  <c r="R14" i="11" a="1"/>
  <c r="R14" i="11" s="1"/>
  <c r="AD14" i="11" s="1"/>
  <c r="S14" i="11" a="1"/>
  <c r="S14" i="11" s="1"/>
  <c r="AE14" i="11" s="1"/>
  <c r="T14" i="11" a="1"/>
  <c r="T14" i="11" s="1"/>
  <c r="AF14" i="11" s="1"/>
  <c r="U14" i="11" a="1"/>
  <c r="U14" i="11" s="1"/>
  <c r="AG14" i="11" s="1"/>
  <c r="V14" i="11" a="1"/>
  <c r="V14" i="11" s="1"/>
  <c r="AH14" i="11" s="1"/>
  <c r="W14" i="11" a="1"/>
  <c r="W14" i="11" s="1"/>
  <c r="AI14" i="11" s="1"/>
  <c r="X14" i="11" a="1"/>
  <c r="X14" i="11" s="1"/>
  <c r="AJ14" i="11" s="1"/>
  <c r="Y14" i="11" a="1"/>
  <c r="Y14" i="11" s="1"/>
  <c r="AK14" i="11" s="1"/>
  <c r="Z14" i="11" a="1"/>
  <c r="Z14" i="11" s="1"/>
  <c r="AL14" i="11" s="1"/>
  <c r="O12" i="11" a="1"/>
  <c r="O12" i="11" s="1"/>
  <c r="AA12" i="11" s="1"/>
  <c r="P12" i="11" a="1"/>
  <c r="P12" i="11" s="1"/>
  <c r="AB12" i="11" s="1"/>
  <c r="Q12" i="11" a="1"/>
  <c r="Q12" i="11" s="1"/>
  <c r="AC12" i="11" s="1"/>
  <c r="R12" i="11" a="1"/>
  <c r="R12" i="11" s="1"/>
  <c r="AD12" i="11" s="1"/>
  <c r="S12" i="11" a="1"/>
  <c r="S12" i="11" s="1"/>
  <c r="AE12" i="11" s="1"/>
  <c r="T12" i="11" a="1"/>
  <c r="T12" i="11" s="1"/>
  <c r="AF12" i="11" s="1"/>
  <c r="U12" i="11" a="1"/>
  <c r="U12" i="11" s="1"/>
  <c r="AG12" i="11" s="1"/>
  <c r="V12" i="11" a="1"/>
  <c r="V12" i="11" s="1"/>
  <c r="AH12" i="11" s="1"/>
  <c r="W12" i="11" a="1"/>
  <c r="W12" i="11" s="1"/>
  <c r="AI12" i="11" s="1"/>
  <c r="X12" i="11" a="1"/>
  <c r="X12" i="11"/>
  <c r="AJ12" i="11" s="1"/>
  <c r="Z12" i="11" a="1"/>
  <c r="Z12" i="11" s="1"/>
  <c r="AL12" i="11" s="1"/>
  <c r="O13" i="11" a="1"/>
  <c r="O13" i="11" s="1"/>
  <c r="AA13" i="11" s="1"/>
  <c r="P13" i="11" a="1"/>
  <c r="P13" i="11" s="1"/>
  <c r="AB13" i="11" s="1"/>
  <c r="Q13" i="11" a="1"/>
  <c r="Q13" i="11" s="1"/>
  <c r="AC13" i="11" s="1"/>
  <c r="R13" i="11" a="1"/>
  <c r="R13" i="11" s="1"/>
  <c r="AD13" i="11" s="1"/>
  <c r="S13" i="11" a="1"/>
  <c r="S13" i="11" s="1"/>
  <c r="AE13" i="11" s="1"/>
  <c r="T13" i="11" a="1"/>
  <c r="T13" i="11" s="1"/>
  <c r="AF13" i="11" s="1"/>
  <c r="U13" i="11" a="1"/>
  <c r="U13" i="11" s="1"/>
  <c r="AG13" i="11" s="1"/>
  <c r="V13" i="11" a="1"/>
  <c r="V13" i="11" s="1"/>
  <c r="AH13" i="11" s="1"/>
  <c r="W13" i="11" a="1"/>
  <c r="W13" i="11" s="1"/>
  <c r="AI13" i="11" s="1"/>
  <c r="X13" i="11" a="1"/>
  <c r="X13" i="11" s="1"/>
  <c r="AJ13" i="11" s="1"/>
  <c r="Y13" i="11" a="1"/>
  <c r="Y13" i="11" s="1"/>
  <c r="AK13" i="11" s="1"/>
  <c r="Z13" i="11" a="1"/>
  <c r="Z13" i="11" s="1"/>
  <c r="AL13" i="11" s="1"/>
  <c r="Z18" i="11" a="1"/>
  <c r="Z18" i="11" s="1"/>
  <c r="AL18" i="11" s="1"/>
  <c r="P18" i="11" a="1"/>
  <c r="P18" i="11" s="1"/>
  <c r="AB18" i="11" s="1"/>
  <c r="Q18" i="11" a="1"/>
  <c r="Q18" i="11" s="1"/>
  <c r="AC18" i="11" s="1"/>
  <c r="R18" i="11" a="1"/>
  <c r="R18" i="11" s="1"/>
  <c r="AD18" i="11" s="1"/>
  <c r="S18" i="11" a="1"/>
  <c r="S18" i="11" s="1"/>
  <c r="AE18" i="11" s="1"/>
  <c r="T18" i="11" a="1"/>
  <c r="T18" i="11" s="1"/>
  <c r="AF18" i="11" s="1"/>
  <c r="U18" i="11" a="1"/>
  <c r="U18" i="11" s="1"/>
  <c r="AG18" i="11" s="1"/>
  <c r="V18" i="11" a="1"/>
  <c r="V18" i="11" s="1"/>
  <c r="AH18" i="11" s="1"/>
  <c r="W18" i="11" a="1"/>
  <c r="W18" i="11" s="1"/>
  <c r="AI18" i="11" s="1"/>
  <c r="X18" i="11" a="1"/>
  <c r="X18" i="11" s="1"/>
  <c r="AJ18" i="11" s="1"/>
  <c r="Y18" i="11" a="1"/>
  <c r="Y18" i="11" s="1"/>
  <c r="AK18" i="11" s="1"/>
  <c r="O18" i="11" a="1"/>
  <c r="O18" i="11" s="1"/>
  <c r="AA18" i="11" s="1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0" i="18"/>
  <c r="C9" i="18"/>
  <c r="C8" i="18"/>
  <c r="C7" i="18"/>
  <c r="C6" i="18"/>
  <c r="C5" i="18"/>
  <c r="C4" i="18"/>
  <c r="C3" i="18"/>
  <c r="B3" i="18"/>
  <c r="J4" i="9"/>
  <c r="J5" i="9"/>
  <c r="AM17" i="11" l="1"/>
  <c r="AM26" i="11"/>
  <c r="AM21" i="11"/>
  <c r="AM5" i="11"/>
  <c r="AM22" i="11"/>
  <c r="AM16" i="11"/>
  <c r="AM13" i="11"/>
  <c r="AM18" i="11"/>
  <c r="AM14" i="11"/>
  <c r="AM24" i="11"/>
  <c r="AM11" i="11"/>
  <c r="AM20" i="11"/>
  <c r="AM12" i="11"/>
  <c r="AM23" i="11"/>
  <c r="AM25" i="11"/>
  <c r="AM7" i="11"/>
  <c r="AM6" i="11"/>
  <c r="AM9" i="11"/>
  <c r="AM10" i="11"/>
  <c r="AM19" i="11"/>
  <c r="AM4" i="11"/>
  <c r="AM8" i="11"/>
  <c r="AM15" i="11"/>
  <c r="J6" i="9"/>
  <c r="I47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J5" i="8"/>
  <c r="D13" i="10" s="1"/>
  <c r="J4" i="8"/>
  <c r="C13" i="10" s="1"/>
  <c r="E13" i="10" s="1"/>
  <c r="I47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J5" i="7"/>
  <c r="D12" i="10" s="1"/>
  <c r="J4" i="7"/>
  <c r="C12" i="10" s="1"/>
  <c r="E12" i="10" s="1"/>
  <c r="I47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J5" i="5"/>
  <c r="D10" i="10" s="1"/>
  <c r="J4" i="5"/>
  <c r="C10" i="10" s="1"/>
  <c r="I47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J5" i="4"/>
  <c r="D9" i="10" s="1"/>
  <c r="J4" i="4"/>
  <c r="C9" i="10" s="1"/>
  <c r="E9" i="10" s="1"/>
  <c r="I47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J5" i="2"/>
  <c r="D7" i="10" s="1"/>
  <c r="J4" i="2"/>
  <c r="C7" i="10" s="1"/>
  <c r="E7" i="10" s="1"/>
  <c r="I47" i="1"/>
  <c r="J5" i="1"/>
  <c r="D6" i="10" s="1"/>
  <c r="J4" i="1"/>
  <c r="C6" i="10" s="1"/>
  <c r="D14" i="10" l="1"/>
  <c r="E6" i="10"/>
  <c r="C14" i="10"/>
  <c r="E10" i="10"/>
  <c r="J6" i="1"/>
  <c r="J6" i="2"/>
  <c r="J6" i="4"/>
  <c r="J6" i="5"/>
  <c r="J6" i="7"/>
  <c r="J6" i="8"/>
  <c r="E1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<sst xmlns="http://schemas.openxmlformats.org/spreadsheetml/2006/main" count="2571" uniqueCount="598">
  <si>
    <t>DAFTAR NAMA SISWA</t>
  </si>
  <si>
    <t>Kelas</t>
  </si>
  <si>
    <t>Laki-laki</t>
  </si>
  <si>
    <t>:</t>
  </si>
  <si>
    <t>Wali Kelas</t>
  </si>
  <si>
    <t>: Masjufri Afandi, S.Pd.</t>
  </si>
  <si>
    <t>Perempuan</t>
  </si>
  <si>
    <t>Jumlah</t>
  </si>
  <si>
    <t>Mata Pelajaran</t>
  </si>
  <si>
    <t>: ………………………………………….…………………………………………………</t>
  </si>
  <si>
    <t>Kegiatan</t>
  </si>
  <si>
    <t>No</t>
  </si>
  <si>
    <t>NIS</t>
  </si>
  <si>
    <t>NISN</t>
  </si>
  <si>
    <t>N a m a</t>
  </si>
  <si>
    <t>L/P</t>
  </si>
  <si>
    <t>SEKOLAH ASAL</t>
  </si>
  <si>
    <t>KELAS</t>
  </si>
  <si>
    <t>0105855792</t>
  </si>
  <si>
    <t>ADELIA OCTARISYA PUTRI</t>
  </si>
  <si>
    <t>P</t>
  </si>
  <si>
    <t>SD NEGERI GUDO</t>
  </si>
  <si>
    <t>A</t>
  </si>
  <si>
    <t>0103944651</t>
  </si>
  <si>
    <t>ADI PUTRA RAMADHANI</t>
  </si>
  <si>
    <t>L</t>
  </si>
  <si>
    <t>SD NEGERI SUKOIBER 1</t>
  </si>
  <si>
    <t>0114385451</t>
  </si>
  <si>
    <t>ANNABEL QUINZA</t>
  </si>
  <si>
    <t>SD NEGERI KREMBANGAN 2</t>
  </si>
  <si>
    <t>0098955487</t>
  </si>
  <si>
    <t>APRINZA SENJA ANTONI</t>
  </si>
  <si>
    <t>SD NEGERI PESANGGRAHAN</t>
  </si>
  <si>
    <t>0104829957</t>
  </si>
  <si>
    <t>BRANDON ALIF ALFIHANI ARROSYID</t>
  </si>
  <si>
    <t>0108759983</t>
  </si>
  <si>
    <t>CHERILLINATA PUTRI NIRENDA</t>
  </si>
  <si>
    <t>3112863945</t>
  </si>
  <si>
    <t>Davy Rey Geova Irawan</t>
  </si>
  <si>
    <t>MIS Miftahul Huda</t>
  </si>
  <si>
    <t>3102420430</t>
  </si>
  <si>
    <t>Dinisa Rahmalia Mahrida</t>
  </si>
  <si>
    <t>MI TARBIYATUL ATHFAL SUKOIBER</t>
  </si>
  <si>
    <t>0105618632</t>
  </si>
  <si>
    <t>ELTHA MEI LARASATI</t>
  </si>
  <si>
    <t>SD NEGERI MENTAOS</t>
  </si>
  <si>
    <t>0103074106</t>
  </si>
  <si>
    <t>FAIDZIL DWI CHANDRA PRASTYA</t>
  </si>
  <si>
    <t>SD NEGERI JAPANAN 1</t>
  </si>
  <si>
    <t>0109906214</t>
  </si>
  <si>
    <t>Geni Tahfizul Brilian Argianur</t>
  </si>
  <si>
    <t>SD ISLAM SABILILLAH</t>
  </si>
  <si>
    <t>0119844275</t>
  </si>
  <si>
    <t>GLADYS ZIDAN SUGIARTO</t>
  </si>
  <si>
    <t>SD NEGERI JAPANAN 2</t>
  </si>
  <si>
    <t>0101398104</t>
  </si>
  <si>
    <t>KAMSIRAH RAFIF</t>
  </si>
  <si>
    <t>SD NEGERI SEPANYUL</t>
  </si>
  <si>
    <t>0111853954</t>
  </si>
  <si>
    <t>KENNOAH NABIGH NARARYA</t>
  </si>
  <si>
    <t>SD NEGERI KEDUNGTURI</t>
  </si>
  <si>
    <t>0103693488</t>
  </si>
  <si>
    <t>LISDA AYU KRISTANTI</t>
  </si>
  <si>
    <t>3100317414</t>
  </si>
  <si>
    <t>Mehilda Ilvi Arya Ramadhani</t>
  </si>
  <si>
    <t>MIS Wahid Hasyim</t>
  </si>
  <si>
    <t>0108756420</t>
  </si>
  <si>
    <t>MOHAMAD SULAIMAN AT'TAILLAH</t>
  </si>
  <si>
    <t>MIS Sabilun Najah</t>
  </si>
  <si>
    <t>0099418432</t>
  </si>
  <si>
    <t>MUHAMMAD AMRULLAH DAFA</t>
  </si>
  <si>
    <t>0118430996</t>
  </si>
  <si>
    <t>MUSLIMAH</t>
  </si>
  <si>
    <t>SD NEGERI SUKOIBER 2</t>
  </si>
  <si>
    <t>0116261021</t>
  </si>
  <si>
    <t>Nofanditya Janna Nuranugrah</t>
  </si>
  <si>
    <t>MIS Al Hanafiyah</t>
  </si>
  <si>
    <t>0101687320</t>
  </si>
  <si>
    <t>OLIVIA DWI PERMATASARI</t>
  </si>
  <si>
    <t>0115353695</t>
  </si>
  <si>
    <t>PINKAN AURA SYIFA</t>
  </si>
  <si>
    <t>SD NEGERI MEJOYOLOSARI</t>
  </si>
  <si>
    <t>0109907175</t>
  </si>
  <si>
    <t>RAFA ANDREA MESSI</t>
  </si>
  <si>
    <t>0106354599</t>
  </si>
  <si>
    <t>RANGGA DWI AKBAR</t>
  </si>
  <si>
    <t>SD NEGERI SUKOPINGGIR</t>
  </si>
  <si>
    <t>0108293330</t>
  </si>
  <si>
    <t>RENITA APRILLIA</t>
  </si>
  <si>
    <t>SD NEGERI SAMBONGDUKUH 1</t>
  </si>
  <si>
    <t>0114167338</t>
  </si>
  <si>
    <t>RISKY PUTRA HARIYANTO</t>
  </si>
  <si>
    <t>SD ISLAM TERPADU DARUL FALAH</t>
  </si>
  <si>
    <t>3104672164</t>
  </si>
  <si>
    <t>TANZILA NURJANNAH</t>
  </si>
  <si>
    <t>0102714665</t>
  </si>
  <si>
    <t>TAUFIQURAHMAN</t>
  </si>
  <si>
    <t>3118904839</t>
  </si>
  <si>
    <t>TIRTA PRABU FIRMANSYAH</t>
  </si>
  <si>
    <t>0116741154</t>
  </si>
  <si>
    <t>VIVIAN FEBRYANDITA AMELIA</t>
  </si>
  <si>
    <t>0113447100</t>
  </si>
  <si>
    <t>ZENETALIA FULIASIE NELLA</t>
  </si>
  <si>
    <t>SD NEGERI BUGASUR KEDALEMAN 1</t>
  </si>
  <si>
    <t>0112304991</t>
  </si>
  <si>
    <t>ZIVEN WAHYU CRISTIAN</t>
  </si>
  <si>
    <t>SD NEGERI BLIMBING</t>
  </si>
  <si>
    <t>: Ike Lilis Erawati, S.Pd</t>
  </si>
  <si>
    <t>0105262238</t>
  </si>
  <si>
    <t>ADITIYA BAGUS SAPUTRO</t>
  </si>
  <si>
    <t>B</t>
  </si>
  <si>
    <t>0109500105</t>
  </si>
  <si>
    <t>AFFRISCA PUTRI ARINDI</t>
  </si>
  <si>
    <t>0105264739</t>
  </si>
  <si>
    <t>ALIF PUTRA YUNANSYAH</t>
  </si>
  <si>
    <t>3109533637</t>
  </si>
  <si>
    <t>AMABEL DAMARA ELISIA</t>
  </si>
  <si>
    <t>0117098151</t>
  </si>
  <si>
    <t>AZAHRA MAYCITRA FIRKASARI</t>
  </si>
  <si>
    <t>SD NEGERI KREMBANGAN 1</t>
  </si>
  <si>
    <t>3107857216</t>
  </si>
  <si>
    <t>Cahya Eka Pratama</t>
  </si>
  <si>
    <t>0103597754</t>
  </si>
  <si>
    <t>CHISSYA PUTRI ARGA CANTIKA</t>
  </si>
  <si>
    <t>0103453875</t>
  </si>
  <si>
    <t>DHAMAR SYATRIA KUMALA</t>
  </si>
  <si>
    <t>0105162146</t>
  </si>
  <si>
    <t>DIVA ANGELIA ELFARETA</t>
  </si>
  <si>
    <t>3099309011</t>
  </si>
  <si>
    <t>EVELINE RIZQIA PUTRI AL MAKKAH</t>
  </si>
  <si>
    <t>0107813121</t>
  </si>
  <si>
    <t>FAIZ RIZKI ARDIANSYAH</t>
  </si>
  <si>
    <t>MIS Islamiyah Ngoro</t>
  </si>
  <si>
    <t>0107367864</t>
  </si>
  <si>
    <t>HAFIZH ATHAYA WAHYUDI</t>
  </si>
  <si>
    <t>0107367038</t>
  </si>
  <si>
    <t>HARIS RAGIL WILUJENG</t>
  </si>
  <si>
    <t>0112166519</t>
  </si>
  <si>
    <t>KENCANA LINTANG PRAMUDYAH</t>
  </si>
  <si>
    <t>0101192671</t>
  </si>
  <si>
    <t>KRISNA DIAN SAPUTRA</t>
  </si>
  <si>
    <t>0107546446</t>
  </si>
  <si>
    <t>LIVIA AIKA PUTRI</t>
  </si>
  <si>
    <t>SD NEGERI SUGIHWARAS 1</t>
  </si>
  <si>
    <t>0105310970</t>
  </si>
  <si>
    <t>MELATI SUKMA DEWI</t>
  </si>
  <si>
    <t>0104886316</t>
  </si>
  <si>
    <t>MOHAMAD YUSUF RIZKY AKBAR</t>
  </si>
  <si>
    <t>0117006422</t>
  </si>
  <si>
    <t>MUHAMMAD FAIZ RIZQI FAHRUDDIN</t>
  </si>
  <si>
    <t>3101912256</t>
  </si>
  <si>
    <t>NADINE YUANI CYNTIA KIRANA</t>
  </si>
  <si>
    <t>0104100322</t>
  </si>
  <si>
    <t>NOR HIDAYATUL JANAH</t>
  </si>
  <si>
    <t>0102 858423</t>
  </si>
  <si>
    <t>NOVIA DWI SABRINA</t>
  </si>
  <si>
    <t>0102082548</t>
  </si>
  <si>
    <t>PRADITA LADY EVERLYN</t>
  </si>
  <si>
    <t>01091161134</t>
  </si>
  <si>
    <t>RAFA FAJRI HENDRIANO</t>
  </si>
  <si>
    <t>0105808790</t>
  </si>
  <si>
    <t>RASENDRYA ZIDAN ABHIPRAYA</t>
  </si>
  <si>
    <t>0108049234</t>
  </si>
  <si>
    <t>RISMA DWI LAURA</t>
  </si>
  <si>
    <t>0104960433</t>
  </si>
  <si>
    <t>RIVALDO OKTAVIAN HALDIANSYAH</t>
  </si>
  <si>
    <t>SD NEGERI PUCANGRO 1</t>
  </si>
  <si>
    <t>0102594338</t>
  </si>
  <si>
    <t>RIYO ANDHIKA PRATAMA</t>
  </si>
  <si>
    <t>0108324211</t>
  </si>
  <si>
    <t>SELLA GIVALINA DWIMUKTI</t>
  </si>
  <si>
    <t>SD NEGERI GEMPOLLEGUNDI</t>
  </si>
  <si>
    <t>0109878677</t>
  </si>
  <si>
    <t>VANNO MAHARDIKA PRATAMA</t>
  </si>
  <si>
    <t>0107858949</t>
  </si>
  <si>
    <t>WASI KHOTUL UMMAH</t>
  </si>
  <si>
    <t>0105435982</t>
  </si>
  <si>
    <t>ZHILVILIA AYODHYA PUTRI</t>
  </si>
  <si>
    <t>SD NEGERI BUGASURKEDALEMAN 2</t>
  </si>
  <si>
    <t>: Lila Hati, S.Pd.</t>
  </si>
  <si>
    <t>0113692073</t>
  </si>
  <si>
    <t>ADITYA RIZKY ARDIANSYAH</t>
  </si>
  <si>
    <t>0107269556</t>
  </si>
  <si>
    <t>AILSA FELICIA FERNANDA</t>
  </si>
  <si>
    <t>0109587844</t>
  </si>
  <si>
    <t>ALVIAN RAFKI PRATAMA</t>
  </si>
  <si>
    <t>3115473831</t>
  </si>
  <si>
    <t>Ameliya Fernanda</t>
  </si>
  <si>
    <t>0109058332</t>
  </si>
  <si>
    <t>APRILLIA AMIRA PUTRI PRATAMA</t>
  </si>
  <si>
    <t>0101169737</t>
  </si>
  <si>
    <t>AZKHYA ALFYANIE</t>
  </si>
  <si>
    <t>0118291722</t>
  </si>
  <si>
    <t>AZRIEL BINTANG PUTRA ANUGRAH</t>
  </si>
  <si>
    <t>0102751446</t>
  </si>
  <si>
    <t>CAHYO HERU WICAKSONO</t>
  </si>
  <si>
    <t>0102677638</t>
  </si>
  <si>
    <t>DYTA AISYAH AZZARO</t>
  </si>
  <si>
    <t>0114406941</t>
  </si>
  <si>
    <t>FAREL JOAN PERMADI</t>
  </si>
  <si>
    <t>0118135194</t>
  </si>
  <si>
    <t>FIONA ANDINI</t>
  </si>
  <si>
    <t>0109904817</t>
  </si>
  <si>
    <t>ICHA MERY ANDANI</t>
  </si>
  <si>
    <t>3116271862</t>
  </si>
  <si>
    <t>Isna Nur Fajar Ardianti</t>
  </si>
  <si>
    <t>3102851834</t>
  </si>
  <si>
    <t>ISROFIL TRI ARDIANSYAH PUTRA</t>
  </si>
  <si>
    <t>0106723188</t>
  </si>
  <si>
    <t>M. Tennidy Javaxione</t>
  </si>
  <si>
    <t>0105236026</t>
  </si>
  <si>
    <t>MARISSA ARLIAN RAMADHANI</t>
  </si>
  <si>
    <t>3112489256</t>
  </si>
  <si>
    <t>MEYKA CADISTA</t>
  </si>
  <si>
    <t>0104912736</t>
  </si>
  <si>
    <t>MOCH. NAVIAN PUTRA HARIYANTO</t>
  </si>
  <si>
    <t>0105696759</t>
  </si>
  <si>
    <t>MUHAMMAD IRFAN</t>
  </si>
  <si>
    <t>SD NEGERI PLUMBONGAMBANG 2</t>
  </si>
  <si>
    <t>0109029389</t>
  </si>
  <si>
    <t>NARESWARI FITRIA SEPTIANINGRUM</t>
  </si>
  <si>
    <t>0114304514</t>
  </si>
  <si>
    <t>NEYLA ZIA ARIDHO</t>
  </si>
  <si>
    <t>0104357953</t>
  </si>
  <si>
    <t>Nur Ikhatur Rahmadania</t>
  </si>
  <si>
    <t>0105822708</t>
  </si>
  <si>
    <t>PUTRI RENITA WAHYU CANTIKA</t>
  </si>
  <si>
    <t>0106171913</t>
  </si>
  <si>
    <t>RAFI FERDIANSYAH</t>
  </si>
  <si>
    <t>SD NEGERI WANGKALKEPUH</t>
  </si>
  <si>
    <t>3106187982</t>
  </si>
  <si>
    <t>REHAN BAGUS SYAHPUTRA</t>
  </si>
  <si>
    <t>0119895324</t>
  </si>
  <si>
    <t>REYHAN NIRMANDA MAHBUBILLAH</t>
  </si>
  <si>
    <t>0108036072</t>
  </si>
  <si>
    <t>RIVANDA DWI RAMADHANI</t>
  </si>
  <si>
    <t>3112489542</t>
  </si>
  <si>
    <t>Setiawan Febri Gunawan</t>
  </si>
  <si>
    <t>3117211693</t>
  </si>
  <si>
    <t>Sherin Evrilia Ferista</t>
  </si>
  <si>
    <t>0108842567</t>
  </si>
  <si>
    <t>TISNA HESTRICIA MARDIYANTI</t>
  </si>
  <si>
    <t>SD NEGERI KERAS 2</t>
  </si>
  <si>
    <t>0113187607</t>
  </si>
  <si>
    <t>WAHYU SETYO WIBOWO</t>
  </si>
  <si>
    <t>0115698034</t>
  </si>
  <si>
    <t>WHELDA ROSAVITA ANGGRAINI</t>
  </si>
  <si>
    <t>: Khoirul Anam, S.Pd.</t>
  </si>
  <si>
    <t>0117165670</t>
  </si>
  <si>
    <t>ADITYA YUSANDANA</t>
  </si>
  <si>
    <t>0115529401</t>
  </si>
  <si>
    <t>AISYAH AFILAH</t>
  </si>
  <si>
    <t>0102764574</t>
  </si>
  <si>
    <t>ALVIANSYAH DWI RAHARJO</t>
  </si>
  <si>
    <t>0116005530</t>
  </si>
  <si>
    <t>AMIRA FITRIA SADINA</t>
  </si>
  <si>
    <t>3111292428</t>
  </si>
  <si>
    <t>AREINA NUR EKA DELLY</t>
  </si>
  <si>
    <t>SDN DINOYO 1 KOTA MALANG</t>
  </si>
  <si>
    <t>0113089287</t>
  </si>
  <si>
    <t>BAGAS ARIA KUSUMA</t>
  </si>
  <si>
    <t>0103155328</t>
  </si>
  <si>
    <t>BELA AYATUL KUSNA</t>
  </si>
  <si>
    <t>0122402669</t>
  </si>
  <si>
    <t>CITRA AYU RAHMADANI</t>
  </si>
  <si>
    <t>3103030971</t>
  </si>
  <si>
    <t>DAAFIQ RAHMATUL PUTRA</t>
  </si>
  <si>
    <t>0107845789</t>
  </si>
  <si>
    <t>Dimas Wisnu Darmawan</t>
  </si>
  <si>
    <t>0105412493</t>
  </si>
  <si>
    <t>FIRDA MELANIE PUTRI</t>
  </si>
  <si>
    <t>0106431513</t>
  </si>
  <si>
    <t>GANENDRA WARADANA PRAYUDA</t>
  </si>
  <si>
    <t>0114640602</t>
  </si>
  <si>
    <t>IHSANIA ARRIFDA LARASATI</t>
  </si>
  <si>
    <t>0104067492</t>
  </si>
  <si>
    <t>IVANDA PUTRI ANISYA</t>
  </si>
  <si>
    <t>0109756978</t>
  </si>
  <si>
    <t>JERY PRATAMA PUTRA</t>
  </si>
  <si>
    <t>0108946564</t>
  </si>
  <si>
    <t>KEYZAHRA NADYA SAFITRI</t>
  </si>
  <si>
    <t>0101920096</t>
  </si>
  <si>
    <t>MEYLA ANGALITA PUTRI</t>
  </si>
  <si>
    <t>3116945752</t>
  </si>
  <si>
    <t>Moch. Taufiq Diera Valentino</t>
  </si>
  <si>
    <t>0101640267</t>
  </si>
  <si>
    <t>MOHAMMAD WAHYU ADI SYAHPUTRA</t>
  </si>
  <si>
    <t>0104123783</t>
  </si>
  <si>
    <t>NASHITA SALSABILAH</t>
  </si>
  <si>
    <t>0116309438</t>
  </si>
  <si>
    <t>NEZILA SYAUQIYAH</t>
  </si>
  <si>
    <t>0102432931</t>
  </si>
  <si>
    <t>NUR RAMADHANI SAFITRI</t>
  </si>
  <si>
    <t>0105958391</t>
  </si>
  <si>
    <t>QUEEN FORTUNA</t>
  </si>
  <si>
    <t>3114160436</t>
  </si>
  <si>
    <t>Rafka Maulana Saputra</t>
  </si>
  <si>
    <t>3102098075</t>
  </si>
  <si>
    <t>REVANO KELFIYANTO</t>
  </si>
  <si>
    <t>0113809643</t>
  </si>
  <si>
    <t>RICHIE RICHARDO</t>
  </si>
  <si>
    <t>0104190693</t>
  </si>
  <si>
    <t>RIZKA FADILATUL AMALIA</t>
  </si>
  <si>
    <t>0106908477</t>
  </si>
  <si>
    <t>SHALUL SAWALUDIN PRATAMA</t>
  </si>
  <si>
    <t>0113178256</t>
  </si>
  <si>
    <t>SHINTA RIZKY AULIYA</t>
  </si>
  <si>
    <t>0111062713</t>
  </si>
  <si>
    <t>TITIS SABRINA LATIFAH</t>
  </si>
  <si>
    <t>0107301553</t>
  </si>
  <si>
    <t>YOGA DWI SYAHPUTRA</t>
  </si>
  <si>
    <t>0108795313</t>
  </si>
  <si>
    <t>YUMIKA AIRIN ERLINDIA</t>
  </si>
  <si>
    <t>SD NEGERI PLUMBONGAMBANG 1</t>
  </si>
  <si>
    <t>: Manarul Haninda, S.Pd.</t>
  </si>
  <si>
    <t>0104317327</t>
  </si>
  <si>
    <t>ALFARREZA RAFA RAMADHAN</t>
  </si>
  <si>
    <t>3104804252</t>
  </si>
  <si>
    <t>ALIA NUR AFIFA</t>
  </si>
  <si>
    <t>0111541859</t>
  </si>
  <si>
    <t>ANDRE WAHYU WIJAYA</t>
  </si>
  <si>
    <t>0103353876</t>
  </si>
  <si>
    <t>ANGGUN MELINDA WIDYAWATI</t>
  </si>
  <si>
    <t>0102378010</t>
  </si>
  <si>
    <t>ARTIKA WIDYA WAHAYU NINGTYAS</t>
  </si>
  <si>
    <t>0106165398</t>
  </si>
  <si>
    <t>BAYU FEBRI HARIANTO</t>
  </si>
  <si>
    <t>0109632367</t>
  </si>
  <si>
    <t>DANANG MUKTI WIBOWO</t>
  </si>
  <si>
    <t>0109021596</t>
  </si>
  <si>
    <t>DIAN AYU TRI RAHMAWATI</t>
  </si>
  <si>
    <t>0102130424</t>
  </si>
  <si>
    <t>EGGA DAFA PRAYOGA</t>
  </si>
  <si>
    <t>0104377583</t>
  </si>
  <si>
    <t>ELISA AYU ANGGRAINI</t>
  </si>
  <si>
    <t>0105379903</t>
  </si>
  <si>
    <t>FITRI MAHARYUNING TIAS</t>
  </si>
  <si>
    <t>0108349055</t>
  </si>
  <si>
    <t>JEREMY OBAJA NELWAN (K)</t>
  </si>
  <si>
    <t>0107928881</t>
  </si>
  <si>
    <t>JESIKA RISMA PRATIWI</t>
  </si>
  <si>
    <t>0114109205</t>
  </si>
  <si>
    <t>LAILATUL NADIVA</t>
  </si>
  <si>
    <t>0104734887</t>
  </si>
  <si>
    <t>MARIO STEVANUS WIDARTA ASMARA (K)</t>
  </si>
  <si>
    <t>0115105472</t>
  </si>
  <si>
    <t>MARISKA PUTRI HANA (K)</t>
  </si>
  <si>
    <t>3119752349</t>
  </si>
  <si>
    <t>Maulani Riska</t>
  </si>
  <si>
    <t>0103202375</t>
  </si>
  <si>
    <t>MIFTAKHUL JANNAH</t>
  </si>
  <si>
    <t>3104236451</t>
  </si>
  <si>
    <t>Muhamad Syaifullah</t>
  </si>
  <si>
    <t>0112615912</t>
  </si>
  <si>
    <t>NIELMAR KARERE</t>
  </si>
  <si>
    <t>0116145488</t>
  </si>
  <si>
    <t>NIKO AKBAR ARDIANSYAH</t>
  </si>
  <si>
    <t>0111325593</t>
  </si>
  <si>
    <t>NURUL LAILATUL LATIFAH</t>
  </si>
  <si>
    <t>0103077631</t>
  </si>
  <si>
    <t>RAHMA PUTRI MIRZA ALIYANA</t>
  </si>
  <si>
    <t>0102447633</t>
  </si>
  <si>
    <t>RAHMAT SYAWQI ANDIKA PUTRA</t>
  </si>
  <si>
    <t>0109707965</t>
  </si>
  <si>
    <t>RINGGI MARLYANTA</t>
  </si>
  <si>
    <t>3109887641</t>
  </si>
  <si>
    <t>Rusti Lestari Ningrum</t>
  </si>
  <si>
    <t>0104535458</t>
  </si>
  <si>
    <t>STEVANI PUTRI ANDRIYANI</t>
  </si>
  <si>
    <t>0102754934</t>
  </si>
  <si>
    <t>SURYO ADI SAPUTRO</t>
  </si>
  <si>
    <t>0103233525</t>
  </si>
  <si>
    <t>VANI DEWI SUCIATI</t>
  </si>
  <si>
    <t>0112250020</t>
  </si>
  <si>
    <t>YOTAM AZRIEL SAPUTRA (K)</t>
  </si>
  <si>
    <t>0107586347</t>
  </si>
  <si>
    <t>YUDHI HAKIKI</t>
  </si>
  <si>
    <t>0101657096</t>
  </si>
  <si>
    <t>ZAHRAHTUSHITA</t>
  </si>
  <si>
    <t>: Fatmah Anna Lusiana, S.Pd.</t>
  </si>
  <si>
    <t>0109391084</t>
  </si>
  <si>
    <t>ALFINO PRATAMA</t>
  </si>
  <si>
    <t>0106828233</t>
  </si>
  <si>
    <t>ALYA KARINI</t>
  </si>
  <si>
    <t>0091166419</t>
  </si>
  <si>
    <t>ANDREW ALFIANO KURNIAWAN</t>
  </si>
  <si>
    <t>0102755425</t>
  </si>
  <si>
    <t>ANISA ARCELIA</t>
  </si>
  <si>
    <t>0103989486</t>
  </si>
  <si>
    <t>AURELIA ANASTASYA</t>
  </si>
  <si>
    <t>0103188673</t>
  </si>
  <si>
    <t>BERLIAN LUTFI ALFARIZI</t>
  </si>
  <si>
    <t>0106862977</t>
  </si>
  <si>
    <t>CANTIKA AZZAHRA PUTRI ZULKARNAEN</t>
  </si>
  <si>
    <t>0096516109</t>
  </si>
  <si>
    <t>DAVA DWI ARIANDA</t>
  </si>
  <si>
    <t>0103015496</t>
  </si>
  <si>
    <t>DINDA PUTRI APRILIA</t>
  </si>
  <si>
    <t>0103620584</t>
  </si>
  <si>
    <t>ELLENA RAHMA FELIZHA</t>
  </si>
  <si>
    <t>0109354337</t>
  </si>
  <si>
    <t>FACHRI ANTONI AZZAM</t>
  </si>
  <si>
    <t>0101833377</t>
  </si>
  <si>
    <t>GEDHE ARY LIMANTORO</t>
  </si>
  <si>
    <t>0103804252</t>
  </si>
  <si>
    <t>GISCA AURA SABRINA</t>
  </si>
  <si>
    <t>0112231398</t>
  </si>
  <si>
    <t>JOVITA HERA PRAMESTY</t>
  </si>
  <si>
    <t>0107093863</t>
  </si>
  <si>
    <t>JULIO PUTRA PRATAMA</t>
  </si>
  <si>
    <t>0103012701</t>
  </si>
  <si>
    <t>LENITIYAN DWI JESICA</t>
  </si>
  <si>
    <t>3110925368</t>
  </si>
  <si>
    <t>Maura Echa Nurfadhila</t>
  </si>
  <si>
    <t>0105150629</t>
  </si>
  <si>
    <t>MITA REGINA JULIA ARTIKA</t>
  </si>
  <si>
    <t>0101205379</t>
  </si>
  <si>
    <t>MOCHAMAD RAIHAN FAIRUZ AKBAR</t>
  </si>
  <si>
    <t>0119889205</t>
  </si>
  <si>
    <t>MUHAMAD WIJAYA DICKY PRASETYO</t>
  </si>
  <si>
    <t>0115618466</t>
  </si>
  <si>
    <t>NISA AMALIA SYA'BAN</t>
  </si>
  <si>
    <t>SD NEGERI TANGGUNGAN</t>
  </si>
  <si>
    <t>0104461166</t>
  </si>
  <si>
    <t>OKTA VIA AYU SENJA</t>
  </si>
  <si>
    <t>0111403954</t>
  </si>
  <si>
    <t>PANDU SASTRA WINATA</t>
  </si>
  <si>
    <t>0102911671</t>
  </si>
  <si>
    <t>RAKHA NUGRAHA</t>
  </si>
  <si>
    <t>0102823510</t>
  </si>
  <si>
    <t>RAYENDA ELVIA DISTA</t>
  </si>
  <si>
    <t>3110800146</t>
  </si>
  <si>
    <t>Riski Ardiansah</t>
  </si>
  <si>
    <t>0104303679</t>
  </si>
  <si>
    <t>SALUN DWI NINGTYAS</t>
  </si>
  <si>
    <t>0113571871</t>
  </si>
  <si>
    <t>SYAKIRA GHINA FALIHA</t>
  </si>
  <si>
    <t>0111242592</t>
  </si>
  <si>
    <t>Syamsudin Nur Rohman</t>
  </si>
  <si>
    <t>0119000671</t>
  </si>
  <si>
    <t>VINDA ARYANI</t>
  </si>
  <si>
    <t>0109675938</t>
  </si>
  <si>
    <t>Zakia Citra Pratiwi</t>
  </si>
  <si>
    <t>3106564297</t>
  </si>
  <si>
    <t>Zidan Eka Fardana</t>
  </si>
  <si>
    <t>Masjufri Afandi, S.Pd.</t>
  </si>
  <si>
    <t xml:space="preserve">: </t>
  </si>
  <si>
    <t>Ike Lilis Erawati, S.Pd</t>
  </si>
  <si>
    <t>Lila Hati, S.Pd.</t>
  </si>
  <si>
    <t>Khoirul Anam, S.Pd.</t>
  </si>
  <si>
    <t>Manarul Haninda, S.Pd.</t>
  </si>
  <si>
    <t>Fatmah Anna Lusiana, S.Pd.</t>
  </si>
  <si>
    <t>TAHUN PELAJARAN 2023/2024</t>
  </si>
  <si>
    <t>NO</t>
  </si>
  <si>
    <t>LAKI-LAKI</t>
  </si>
  <si>
    <t>PEREMPUAN</t>
  </si>
  <si>
    <t>JUMLAH</t>
  </si>
  <si>
    <t>SMP NEGERI 2 TEMBELANG TAHUN PELAJARAN 2023/2024</t>
  </si>
  <si>
    <t>: VIII-A</t>
  </si>
  <si>
    <t>: VIII-B</t>
  </si>
  <si>
    <t>8-A</t>
  </si>
  <si>
    <t>8-B</t>
  </si>
  <si>
    <t>VIII-A</t>
  </si>
  <si>
    <t>VIII-B</t>
  </si>
  <si>
    <t>SMP NEGERI 2 TEMBELANG</t>
  </si>
  <si>
    <t>REKAP JUMLAH SISWA KELAS VIII</t>
  </si>
  <si>
    <t>Wali Kelas 8-A</t>
  </si>
  <si>
    <t>Wali Kelas 8-B</t>
  </si>
  <si>
    <t>(</t>
  </si>
  <si>
    <t>7-A</t>
  </si>
  <si>
    <t>7-B</t>
  </si>
  <si>
    <t>9-A</t>
  </si>
  <si>
    <t>9-B</t>
  </si>
  <si>
    <t>Tidak mengerjakan tugas PR</t>
  </si>
  <si>
    <t>Tidak mengikuti pelajaran tanpa ijin</t>
  </si>
  <si>
    <t>: VII-A</t>
  </si>
  <si>
    <t>: VII-B</t>
  </si>
  <si>
    <t>VII-A</t>
  </si>
  <si>
    <t>VII-B</t>
  </si>
  <si>
    <t>IX-A</t>
  </si>
  <si>
    <t>IX-B</t>
  </si>
  <si>
    <t>Tabel kriteria sikap dan perilaku</t>
  </si>
  <si>
    <t>Nama Kriteria</t>
  </si>
  <si>
    <t>Bobot</t>
  </si>
  <si>
    <t>Keterangan</t>
  </si>
  <si>
    <t>Bertindak tidak sopan kepada sesama siswa</t>
  </si>
  <si>
    <t>Rendah</t>
  </si>
  <si>
    <t>Mengganggu ketenangan KBM</t>
  </si>
  <si>
    <t>Membuang sampah tidak pada tempat yang semestinya</t>
  </si>
  <si>
    <t>Cukup</t>
  </si>
  <si>
    <t xml:space="preserve">Tidak mengembalikan/ menghilangkan  buku </t>
  </si>
  <si>
    <t>Mengancam/mengintimi dasi guru, TU, dan siswa</t>
  </si>
  <si>
    <t>Mencoret dinding, meja, kursi dan pagar</t>
  </si>
  <si>
    <t>Meloncat pagar</t>
  </si>
  <si>
    <t>Bertindak tidak sopan kepada guru/ karyawan</t>
  </si>
  <si>
    <t xml:space="preserve">Membawa/ merokok di sekolah/ diluar sekolah </t>
  </si>
  <si>
    <t>Tinggi</t>
  </si>
  <si>
    <t>Merusak sarana/ prasarana sekolah, software maupun</t>
  </si>
  <si>
    <t>Membawa HP, MP3, MP4, Headset, atau sejenisnya</t>
  </si>
  <si>
    <t>Mengambil hak orang lain, berjudi</t>
  </si>
  <si>
    <t>Membawa senjata tajam, senjata api dan sejenisnya</t>
  </si>
  <si>
    <t>Memalsukan tanda tangan, nilai, dll</t>
  </si>
  <si>
    <t>Berkelahi di lingkungan/ diluar sekolah/ terlibat tawuran antar sekolah</t>
  </si>
  <si>
    <t>Pornografi atau pornoaksi di lingkungan atau diluar sekolah</t>
  </si>
  <si>
    <t>Sangat Tinggi</t>
  </si>
  <si>
    <t>Membawa/ memakai/ mengedarkan Miras dan narkoba</t>
  </si>
  <si>
    <t>Terlibat tindakan criminal (sampai ditahan</t>
  </si>
  <si>
    <t>Hamil/ menghamili/ nikah siri/ Tertangkap tangan melakukan tindak tercela</t>
  </si>
  <si>
    <t>C1</t>
  </si>
  <si>
    <t>Tidak memakai kaos kaki</t>
  </si>
  <si>
    <t>C2</t>
  </si>
  <si>
    <t>C3</t>
  </si>
  <si>
    <t>C4</t>
  </si>
  <si>
    <t>C5</t>
  </si>
  <si>
    <t>Datang terlambat</t>
  </si>
  <si>
    <t>Datang terlambat &lt; 45 menit</t>
  </si>
  <si>
    <t>Datang terlambat &gt;45 menit</t>
  </si>
  <si>
    <t>Meninggalkan kelas tanpa ijin</t>
  </si>
  <si>
    <t>Tidak mengikuti siraman rohani jumat pagi</t>
  </si>
  <si>
    <t>Tidak mengikuti kegiatan ekstrakulikuler/pengemb angan diri</t>
  </si>
  <si>
    <t>Tidak masuk sekolah tanpa keterangan/ keluar sekolah sebelum jam pulang tanpa ijin</t>
  </si>
  <si>
    <t>Tidak memasukkan baju seragam</t>
  </si>
  <si>
    <t>Tidak memakai ikat pinggang</t>
  </si>
  <si>
    <t>Seragam atribut tidak lengkap</t>
  </si>
  <si>
    <t>Tidak memakai sepatu hitam/ sepatu sekolah</t>
  </si>
  <si>
    <t>Wali Kelas 7-A</t>
  </si>
  <si>
    <t>Wali Kelas 7-B</t>
  </si>
  <si>
    <t>Wali Kelas 9-A</t>
  </si>
  <si>
    <t>Wali Kelas 9-B</t>
  </si>
  <si>
    <t>NAMA</t>
  </si>
  <si>
    <t>JENIS PELANGGARAN</t>
  </si>
  <si>
    <t>POINT</t>
  </si>
  <si>
    <t>7A</t>
  </si>
  <si>
    <t>7B</t>
  </si>
  <si>
    <t>8A</t>
  </si>
  <si>
    <t>8B</t>
  </si>
  <si>
    <t>9A</t>
  </si>
  <si>
    <t>9B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</si>
  <si>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</si>
  <si>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</si>
  <si>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</si>
  <si>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</si>
  <si>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</si>
  <si>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</si>
  <si>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</si>
  <si>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</si>
  <si>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</si>
  <si>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</si>
  <si>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</si>
  <si>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</si>
  <si>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</si>
  <si>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</si>
  <si>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</si>
  <si>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</si>
  <si>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</si>
  <si>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</si>
  <si>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</si>
  <si>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</si>
  <si>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</si>
  <si>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</si>
  <si>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</si>
  <si>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</si>
  <si>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</si>
  <si>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</si>
  <si>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</si>
  <si>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</si>
  <si>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</si>
  <si>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</si>
  <si>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</si>
  <si>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</si>
  <si>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</si>
  <si>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</si>
  <si>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</si>
  <si>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</si>
  <si>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</si>
  <si>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</si>
  <si>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</si>
  <si>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</si>
  <si>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</si>
  <si>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</si>
  <si>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</si>
  <si>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</si>
  <si>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</si>
  <si>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</si>
  <si>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</si>
  <si>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</si>
  <si>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</si>
  <si>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</si>
  <si>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</si>
  <si>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</si>
  <si>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MAULANI RISKA</t>
  </si>
  <si>
    <t>DAVY REY GEOVA IRAWAN</t>
  </si>
  <si>
    <t>RATING KECOCOKAN</t>
  </si>
  <si>
    <t>NORMALISASI</t>
  </si>
  <si>
    <t>PERANKINGAN</t>
  </si>
  <si>
    <t>C1-C12</t>
  </si>
  <si>
    <t>RANK</t>
  </si>
  <si>
    <t>ALTERNATIF SISWA(A)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</si>
</sst>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scheme val="minor"/>
    </font>
    <font>
      <sz val="12"/>
      <color theme="1"/>
      <name val="Arial"/>
    </font>
    <font>
      <sz val="11"/>
      <color theme="1"/>
      <name val="Calibri"/>
    </font>
    <font>
      <sz val="8"/>
      <color theme="1"/>
      <name val="Arial"/>
    </font>
    <font>
      <b/>
      <sz val="16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11"/>
      <name val="Calibri"/>
    </font>
    <font>
      <b/>
      <sz val="16"/>
      <color theme="0"/>
      <name val="Arial"/>
    </font>
    <font>
      <sz val="11"/>
      <color theme="0"/>
      <name val="Calibri"/>
    </font>
    <font>
      <b/>
      <sz val="12"/>
      <color theme="0"/>
      <name val="Arial"/>
    </font>
    <font>
      <b/>
      <sz val="11"/>
      <color theme="0"/>
      <name val="Calibri"/>
    </font>
    <font>
      <sz val="11"/>
      <color theme="0"/>
      <name val="Calibri"/>
      <scheme val="minor"/>
    </font>
    <font>
      <sz val="12"/>
      <color theme="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3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2" fontId="12" fillId="0" borderId="0" xfId="0" applyNumberFormat="1" applyFont="1"/>
    <xf numFmtId="0" fontId="12" fillId="0" borderId="0" xfId="0" applyFont="1"/>
    <xf numFmtId="0" fontId="10" fillId="3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9" fillId="0" borderId="2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/>
    <xf numFmtId="0" fontId="10" fillId="4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4" fillId="0" borderId="6" xfId="0" applyFont="1" applyBorder="1"/>
    <xf numFmtId="0" fontId="22" fillId="0" borderId="0" xfId="0" applyFont="1"/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4" fillId="0" borderId="0" xfId="0" applyFont="1"/>
    <xf numFmtId="0" fontId="2" fillId="0" borderId="7" xfId="0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vertical="center"/>
    </xf>
    <xf numFmtId="22" fontId="12" fillId="0" borderId="0" xfId="0" applyNumberFormat="1" applyFont="1" applyAlignment="1">
      <alignment vertical="center"/>
    </xf>
    <xf numFmtId="2" fontId="2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7" fillId="6" borderId="10" xfId="0" applyFont="1" applyFill="1" applyBorder="1"/>
    <xf numFmtId="0" fontId="27" fillId="6" borderId="13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28" fillId="7" borderId="6" xfId="0" applyFont="1" applyFill="1" applyBorder="1"/>
    <xf numFmtId="0" fontId="28" fillId="7" borderId="6" xfId="0" applyFont="1" applyFill="1" applyBorder="1" applyAlignment="1">
      <alignment horizontal="center" vertical="center"/>
    </xf>
    <xf numFmtId="0" fontId="28" fillId="0" borderId="6" xfId="0" applyFont="1" applyBorder="1"/>
    <xf numFmtId="0" fontId="28" fillId="0" borderId="6" xfId="0" applyFont="1" applyBorder="1" applyAlignment="1">
      <alignment horizontal="center" vertical="center"/>
    </xf>
    <xf numFmtId="0" fontId="28" fillId="7" borderId="13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9" fontId="0" fillId="0" borderId="0" xfId="0" applyNumberFormat="1"/>
    <xf numFmtId="0" fontId="0" fillId="8" borderId="15" xfId="0" applyFill="1" applyBorder="1"/>
    <xf numFmtId="0" fontId="2" fillId="9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9" fontId="24" fillId="8" borderId="15" xfId="0" applyNumberFormat="1" applyFont="1" applyFill="1" applyBorder="1" applyAlignment="1">
      <alignment horizontal="center"/>
    </xf>
    <xf numFmtId="9" fontId="0" fillId="8" borderId="15" xfId="0" applyNumberFormat="1" applyFill="1" applyBorder="1" applyAlignment="1">
      <alignment horizontal="center"/>
    </xf>
    <xf numFmtId="0" fontId="26" fillId="10" borderId="15" xfId="0" applyFont="1" applyFill="1" applyBorder="1" applyAlignment="1">
      <alignment vertical="center"/>
    </xf>
    <xf numFmtId="0" fontId="26" fillId="10" borderId="15" xfId="0" applyFont="1" applyFill="1" applyBorder="1" applyAlignment="1">
      <alignment horizontal="center" vertical="center"/>
    </xf>
    <xf numFmtId="0" fontId="26" fillId="11" borderId="15" xfId="0" applyFont="1" applyFill="1" applyBorder="1" applyAlignment="1">
      <alignment horizontal="center" vertical="center"/>
    </xf>
    <xf numFmtId="0" fontId="26" fillId="11" borderId="16" xfId="0" applyFont="1" applyFill="1" applyBorder="1" applyAlignment="1">
      <alignment vertical="center"/>
    </xf>
    <xf numFmtId="0" fontId="26" fillId="11" borderId="17" xfId="0" applyFont="1" applyFill="1" applyBorder="1" applyAlignment="1">
      <alignment vertical="center"/>
    </xf>
    <xf numFmtId="0" fontId="24" fillId="0" borderId="11" xfId="0" applyFont="1" applyBorder="1" applyAlignment="1">
      <alignment horizontal="justify" vertical="center" wrapText="1"/>
    </xf>
    <xf numFmtId="0" fontId="24" fillId="0" borderId="12" xfId="0" applyFont="1" applyBorder="1" applyAlignment="1">
      <alignment horizontal="justify" vertical="center" wrapText="1"/>
    </xf>
    <xf numFmtId="22" fontId="12" fillId="0" borderId="0" xfId="0" applyNumberFormat="1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2" fontId="13" fillId="0" borderId="0" xfId="0" applyNumberFormat="1" applyFont="1" applyAlignment="1">
      <alignment horizontal="center"/>
    </xf>
    <xf numFmtId="22" fontId="12" fillId="0" borderId="0" xfId="0" applyNumberFormat="1" applyFont="1" applyAlignment="1">
      <alignment vertical="center"/>
    </xf>
    <xf numFmtId="0" fontId="26" fillId="11" borderId="18" xfId="0" applyFont="1" applyFill="1" applyBorder="1" applyAlignment="1">
      <alignment horizontal="center"/>
    </xf>
    <xf numFmtId="0" fontId="26" fillId="11" borderId="19" xfId="0" applyFont="1" applyFill="1" applyBorder="1" applyAlignment="1">
      <alignment horizontal="center"/>
    </xf>
    <xf numFmtId="0" fontId="26" fillId="11" borderId="20" xfId="0" applyFont="1" applyFill="1" applyBorder="1" applyAlignment="1">
      <alignment horizontal="center"/>
    </xf>
    <xf numFmtId="0" fontId="26" fillId="10" borderId="18" xfId="0" applyFont="1" applyFill="1" applyBorder="1" applyAlignment="1">
      <alignment horizontal="center" vertical="center"/>
    </xf>
    <xf numFmtId="0" fontId="26" fillId="10" borderId="20" xfId="0" applyFont="1" applyFill="1" applyBorder="1" applyAlignment="1">
      <alignment horizontal="center" vertical="center"/>
    </xf>
    <xf numFmtId="0" fontId="26" fillId="11" borderId="1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4" fillId="0" borderId="5" xfId="0" applyFont="1" applyBorder="1"/>
  </cellXfs>
  <cellStyles count="1">
    <cellStyle name="Normal" xfId="0" builtinId="0"/>
  </cellStyles>
  <dxfs count="9"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H5:L71" totalsRowShown="0" headerRowDxfId="8">
  <autoFilter ref="H5:L71" xr:uid="{00000000-0009-0000-0100-000001000000}"/>
  <sortState xmlns:xlrd2="http://schemas.microsoft.com/office/spreadsheetml/2017/richdata2" ref="H6:L71">
    <sortCondition ref="I5:I71"/>
  </sortState>
  <tableColumns count="5">
    <tableColumn id="1" xr3:uid="{00000000-0010-0000-0000-000001000000}" name="NISN"/>
    <tableColumn id="2" xr3:uid="{00000000-0010-0000-0000-000002000000}" name="NAMA"/>
    <tableColumn id="3" xr3:uid="{00000000-0010-0000-0000-000003000000}" name="KELAS"/>
    <tableColumn id="4" xr3:uid="{00000000-0010-0000-0000-000004000000}" name="JENIS PELANGGARAN"/>
    <tableColumn id="5" xr3:uid="{00000000-0010-0000-0000-000005000000}" name="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C11" sqref="C11"/>
    </sheetView>
  </sheetViews>
  <sheetFormatPr defaultColWidth="14.453125" defaultRowHeight="15" customHeight="1"/>
  <cols>
    <col min="1" max="1" width="6.453125" customWidth="1"/>
    <col min="2" max="2" width="11.26953125" customWidth="1"/>
    <col min="3" max="3" width="12.81640625" customWidth="1"/>
    <col min="4" max="4" width="32.1796875" customWidth="1"/>
    <col min="5" max="5" width="4.81640625" customWidth="1"/>
    <col min="6" max="6" width="2.54296875" hidden="1" customWidth="1"/>
    <col min="7" max="7" width="6.453125" customWidth="1"/>
    <col min="8" max="8" width="31.54296875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3"/>
      <c r="C3" s="3"/>
      <c r="D3" s="3"/>
      <c r="E3" s="4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3"/>
      <c r="C4" s="3"/>
      <c r="D4" s="7" t="s">
        <v>475</v>
      </c>
      <c r="E4" s="4"/>
      <c r="F4" s="2"/>
      <c r="G4" s="8" t="s">
        <v>2</v>
      </c>
      <c r="H4" s="3"/>
      <c r="I4" s="8" t="s">
        <v>3</v>
      </c>
      <c r="J4" s="9">
        <f>COUNTIF(E11:E44,"L")</f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3"/>
      <c r="C5" s="3"/>
      <c r="D5" s="7" t="s">
        <v>5</v>
      </c>
      <c r="E5" s="4"/>
      <c r="F5" s="2"/>
      <c r="G5" s="8" t="s">
        <v>6</v>
      </c>
      <c r="H5" s="3"/>
      <c r="I5" s="8" t="s">
        <v>3</v>
      </c>
      <c r="J5" s="11">
        <f>COUNTIF(E11:E44,"P")</f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10"/>
      <c r="C6" s="10"/>
      <c r="D6" s="10"/>
      <c r="E6" s="4"/>
      <c r="F6" s="2"/>
      <c r="G6" s="12" t="s">
        <v>7</v>
      </c>
      <c r="H6" s="3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10"/>
      <c r="C7" s="10"/>
      <c r="D7" s="10" t="s">
        <v>9</v>
      </c>
      <c r="E7" s="4"/>
      <c r="F7" s="13"/>
      <c r="G7" s="13"/>
      <c r="H7" s="13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10"/>
      <c r="C8" s="10"/>
      <c r="D8" s="10" t="s">
        <v>9</v>
      </c>
      <c r="E8" s="14"/>
      <c r="F8" s="13"/>
      <c r="G8" s="13"/>
      <c r="H8" s="13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17"/>
      <c r="C9" s="17"/>
      <c r="D9" s="17"/>
      <c r="E9" s="14"/>
      <c r="F9" s="2"/>
      <c r="G9" s="2"/>
      <c r="H9" s="2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  <c r="F10" s="18"/>
      <c r="G10" s="18" t="s">
        <v>17</v>
      </c>
      <c r="H10" s="1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20">
        <v>10026</v>
      </c>
      <c r="C11" s="21" t="s">
        <v>18</v>
      </c>
      <c r="D11" s="22" t="s">
        <v>19</v>
      </c>
      <c r="E11" s="19" t="s">
        <v>20</v>
      </c>
      <c r="F11" s="22"/>
      <c r="G11" s="19" t="s">
        <v>22</v>
      </c>
      <c r="H11" s="55"/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23">
        <v>10027</v>
      </c>
      <c r="C12" s="21" t="s">
        <v>23</v>
      </c>
      <c r="D12" s="22" t="s">
        <v>24</v>
      </c>
      <c r="E12" s="19" t="s">
        <v>25</v>
      </c>
      <c r="F12" s="22"/>
      <c r="G12" s="19" t="s">
        <v>22</v>
      </c>
      <c r="H12" s="55"/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23">
        <v>10028</v>
      </c>
      <c r="C13" s="21" t="s">
        <v>27</v>
      </c>
      <c r="D13" s="22" t="s">
        <v>28</v>
      </c>
      <c r="E13" s="19" t="s">
        <v>20</v>
      </c>
      <c r="F13" s="22"/>
      <c r="G13" s="19" t="s">
        <v>22</v>
      </c>
      <c r="H13" s="22"/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23">
        <v>10029</v>
      </c>
      <c r="C14" s="21" t="s">
        <v>30</v>
      </c>
      <c r="D14" s="22" t="s">
        <v>31</v>
      </c>
      <c r="E14" s="19" t="s">
        <v>25</v>
      </c>
      <c r="F14" s="22"/>
      <c r="G14" s="19" t="s">
        <v>22</v>
      </c>
      <c r="H14" s="22"/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23">
        <v>10030</v>
      </c>
      <c r="C15" s="21" t="s">
        <v>33</v>
      </c>
      <c r="D15" s="22" t="s">
        <v>34</v>
      </c>
      <c r="E15" s="19" t="s">
        <v>25</v>
      </c>
      <c r="F15" s="22"/>
      <c r="G15" s="19" t="s">
        <v>22</v>
      </c>
      <c r="H15" s="22"/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23">
        <v>10031</v>
      </c>
      <c r="C16" s="21" t="s">
        <v>35</v>
      </c>
      <c r="D16" s="22" t="s">
        <v>36</v>
      </c>
      <c r="E16" s="19" t="s">
        <v>20</v>
      </c>
      <c r="F16" s="22"/>
      <c r="G16" s="19" t="s">
        <v>22</v>
      </c>
      <c r="H16" s="55"/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23">
        <v>10032</v>
      </c>
      <c r="C17" s="21" t="s">
        <v>37</v>
      </c>
      <c r="D17" s="22" t="s">
        <v>38</v>
      </c>
      <c r="E17" s="19" t="s">
        <v>25</v>
      </c>
      <c r="F17" s="22"/>
      <c r="G17" s="19" t="s">
        <v>22</v>
      </c>
      <c r="H17" s="22"/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23">
        <v>10033</v>
      </c>
      <c r="C18" s="21" t="s">
        <v>40</v>
      </c>
      <c r="D18" s="22" t="s">
        <v>41</v>
      </c>
      <c r="E18" s="19" t="s">
        <v>20</v>
      </c>
      <c r="F18" s="22"/>
      <c r="G18" s="19" t="s">
        <v>22</v>
      </c>
      <c r="H18" s="22"/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23">
        <v>10034</v>
      </c>
      <c r="C19" s="21" t="s">
        <v>43</v>
      </c>
      <c r="D19" s="22" t="s">
        <v>44</v>
      </c>
      <c r="E19" s="19" t="s">
        <v>20</v>
      </c>
      <c r="F19" s="22"/>
      <c r="G19" s="19" t="s">
        <v>22</v>
      </c>
      <c r="H19" s="22"/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23">
        <v>10035</v>
      </c>
      <c r="C20" s="21" t="s">
        <v>46</v>
      </c>
      <c r="D20" s="22" t="s">
        <v>47</v>
      </c>
      <c r="E20" s="19" t="s">
        <v>25</v>
      </c>
      <c r="F20" s="22"/>
      <c r="G20" s="19" t="s">
        <v>22</v>
      </c>
      <c r="H20" s="22"/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23">
        <v>10036</v>
      </c>
      <c r="C21" s="21" t="s">
        <v>49</v>
      </c>
      <c r="D21" s="22" t="s">
        <v>50</v>
      </c>
      <c r="E21" s="19" t="s">
        <v>25</v>
      </c>
      <c r="F21" s="22"/>
      <c r="G21" s="19" t="s">
        <v>22</v>
      </c>
      <c r="H21" s="22"/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23">
        <v>10037</v>
      </c>
      <c r="C22" s="21" t="s">
        <v>52</v>
      </c>
      <c r="D22" s="22" t="s">
        <v>53</v>
      </c>
      <c r="E22" s="19" t="s">
        <v>20</v>
      </c>
      <c r="F22" s="22"/>
      <c r="G22" s="19" t="s">
        <v>22</v>
      </c>
      <c r="H22" s="22"/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23">
        <v>10038</v>
      </c>
      <c r="C23" s="21" t="s">
        <v>55</v>
      </c>
      <c r="D23" s="22" t="s">
        <v>56</v>
      </c>
      <c r="E23" s="19" t="s">
        <v>20</v>
      </c>
      <c r="F23" s="22"/>
      <c r="G23" s="19" t="s">
        <v>22</v>
      </c>
      <c r="H23" s="22"/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23">
        <v>10039</v>
      </c>
      <c r="C24" s="21" t="s">
        <v>58</v>
      </c>
      <c r="D24" s="22" t="s">
        <v>59</v>
      </c>
      <c r="E24" s="19" t="s">
        <v>25</v>
      </c>
      <c r="F24" s="22"/>
      <c r="G24" s="19" t="s">
        <v>22</v>
      </c>
      <c r="H24" s="22"/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23">
        <v>10040</v>
      </c>
      <c r="C25" s="21" t="s">
        <v>61</v>
      </c>
      <c r="D25" s="22" t="s">
        <v>62</v>
      </c>
      <c r="E25" s="19" t="s">
        <v>20</v>
      </c>
      <c r="F25" s="22"/>
      <c r="G25" s="19" t="s">
        <v>22</v>
      </c>
      <c r="H25" s="22"/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23">
        <v>10041</v>
      </c>
      <c r="C26" s="21" t="s">
        <v>63</v>
      </c>
      <c r="D26" s="22" t="s">
        <v>64</v>
      </c>
      <c r="E26" s="19" t="s">
        <v>20</v>
      </c>
      <c r="F26" s="22"/>
      <c r="G26" s="19" t="s">
        <v>22</v>
      </c>
      <c r="H26" s="22"/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23">
        <v>10042</v>
      </c>
      <c r="C27" s="21" t="s">
        <v>66</v>
      </c>
      <c r="D27" s="22" t="s">
        <v>67</v>
      </c>
      <c r="E27" s="19" t="s">
        <v>25</v>
      </c>
      <c r="F27" s="22"/>
      <c r="G27" s="19" t="s">
        <v>22</v>
      </c>
      <c r="H27" s="22"/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23">
        <v>10043</v>
      </c>
      <c r="C28" s="21" t="s">
        <v>69</v>
      </c>
      <c r="D28" s="22" t="s">
        <v>70</v>
      </c>
      <c r="E28" s="19" t="s">
        <v>25</v>
      </c>
      <c r="F28" s="22"/>
      <c r="G28" s="19" t="s">
        <v>22</v>
      </c>
      <c r="H28" s="22"/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23">
        <v>10044</v>
      </c>
      <c r="C29" s="21" t="s">
        <v>71</v>
      </c>
      <c r="D29" s="22" t="s">
        <v>72</v>
      </c>
      <c r="E29" s="19" t="s">
        <v>20</v>
      </c>
      <c r="F29" s="22"/>
      <c r="G29" s="19" t="s">
        <v>22</v>
      </c>
      <c r="H29" s="22"/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23">
        <v>10045</v>
      </c>
      <c r="C30" s="21" t="s">
        <v>74</v>
      </c>
      <c r="D30" s="22" t="s">
        <v>75</v>
      </c>
      <c r="E30" s="19" t="s">
        <v>20</v>
      </c>
      <c r="F30" s="22"/>
      <c r="G30" s="19" t="s">
        <v>22</v>
      </c>
      <c r="H30" s="22"/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23">
        <v>10046</v>
      </c>
      <c r="C31" s="21" t="s">
        <v>77</v>
      </c>
      <c r="D31" s="22" t="s">
        <v>78</v>
      </c>
      <c r="E31" s="19" t="s">
        <v>20</v>
      </c>
      <c r="F31" s="22"/>
      <c r="G31" s="19" t="s">
        <v>22</v>
      </c>
      <c r="H31" s="22"/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23">
        <v>10047</v>
      </c>
      <c r="C32" s="21" t="s">
        <v>79</v>
      </c>
      <c r="D32" s="22" t="s">
        <v>80</v>
      </c>
      <c r="E32" s="19" t="s">
        <v>20</v>
      </c>
      <c r="F32" s="22"/>
      <c r="G32" s="19" t="s">
        <v>22</v>
      </c>
      <c r="H32" s="22"/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23">
        <v>10048</v>
      </c>
      <c r="C33" s="21" t="s">
        <v>82</v>
      </c>
      <c r="D33" s="22" t="s">
        <v>83</v>
      </c>
      <c r="E33" s="19" t="s">
        <v>25</v>
      </c>
      <c r="F33" s="22"/>
      <c r="G33" s="19" t="s">
        <v>22</v>
      </c>
      <c r="H33" s="22"/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23">
        <v>10049</v>
      </c>
      <c r="C34" s="21" t="s">
        <v>84</v>
      </c>
      <c r="D34" s="22" t="s">
        <v>85</v>
      </c>
      <c r="E34" s="19" t="s">
        <v>25</v>
      </c>
      <c r="F34" s="22"/>
      <c r="G34" s="19" t="s">
        <v>22</v>
      </c>
      <c r="H34" s="22"/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23">
        <v>10050</v>
      </c>
      <c r="C35" s="21" t="s">
        <v>87</v>
      </c>
      <c r="D35" s="22" t="s">
        <v>88</v>
      </c>
      <c r="E35" s="19" t="s">
        <v>20</v>
      </c>
      <c r="F35" s="22"/>
      <c r="G35" s="19" t="s">
        <v>22</v>
      </c>
      <c r="H35" s="22"/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23">
        <v>10051</v>
      </c>
      <c r="C36" s="21" t="s">
        <v>90</v>
      </c>
      <c r="D36" s="22" t="s">
        <v>91</v>
      </c>
      <c r="E36" s="19" t="s">
        <v>25</v>
      </c>
      <c r="F36" s="22"/>
      <c r="G36" s="19" t="s">
        <v>22</v>
      </c>
      <c r="H36" s="22"/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23">
        <v>10052</v>
      </c>
      <c r="C37" s="21" t="s">
        <v>93</v>
      </c>
      <c r="D37" s="22" t="s">
        <v>94</v>
      </c>
      <c r="E37" s="19" t="s">
        <v>20</v>
      </c>
      <c r="F37" s="22"/>
      <c r="G37" s="19" t="s">
        <v>22</v>
      </c>
      <c r="H37" s="22"/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23">
        <v>10053</v>
      </c>
      <c r="C38" s="21" t="s">
        <v>95</v>
      </c>
      <c r="D38" s="22" t="s">
        <v>96</v>
      </c>
      <c r="E38" s="19" t="s">
        <v>25</v>
      </c>
      <c r="F38" s="22"/>
      <c r="G38" s="19" t="s">
        <v>22</v>
      </c>
      <c r="H38" s="22"/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23">
        <v>10054</v>
      </c>
      <c r="C39" s="21" t="s">
        <v>97</v>
      </c>
      <c r="D39" s="22" t="s">
        <v>98</v>
      </c>
      <c r="E39" s="19" t="s">
        <v>25</v>
      </c>
      <c r="F39" s="22"/>
      <c r="G39" s="19" t="s">
        <v>22</v>
      </c>
      <c r="H39" s="22"/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23">
        <v>10055</v>
      </c>
      <c r="C40" s="21" t="s">
        <v>99</v>
      </c>
      <c r="D40" s="22" t="s">
        <v>100</v>
      </c>
      <c r="E40" s="19" t="s">
        <v>20</v>
      </c>
      <c r="F40" s="22"/>
      <c r="G40" s="19" t="s">
        <v>22</v>
      </c>
      <c r="H40" s="22"/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23">
        <v>10056</v>
      </c>
      <c r="C41" s="21" t="s">
        <v>101</v>
      </c>
      <c r="D41" s="22" t="s">
        <v>102</v>
      </c>
      <c r="E41" s="19" t="s">
        <v>20</v>
      </c>
      <c r="F41" s="22"/>
      <c r="G41" s="19" t="s">
        <v>22</v>
      </c>
      <c r="H41" s="22"/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23">
        <v>10057</v>
      </c>
      <c r="C42" s="21" t="s">
        <v>104</v>
      </c>
      <c r="D42" s="22" t="s">
        <v>105</v>
      </c>
      <c r="E42" s="19" t="s">
        <v>25</v>
      </c>
      <c r="F42" s="22"/>
      <c r="G42" s="19" t="s">
        <v>22</v>
      </c>
      <c r="H42" s="22"/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/>
      <c r="B43" s="23"/>
      <c r="C43" s="19"/>
      <c r="D43" s="19"/>
      <c r="E43" s="19"/>
      <c r="F43" s="19"/>
      <c r="G43" s="19"/>
      <c r="H43" s="19"/>
      <c r="I43" s="19"/>
      <c r="J43" s="1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4"/>
      <c r="C47" s="24"/>
      <c r="D47" s="24"/>
      <c r="E47" s="2"/>
      <c r="F47" s="25"/>
      <c r="G47" s="26"/>
      <c r="H47" s="26"/>
      <c r="I47" s="114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4"/>
      <c r="C48" s="24"/>
      <c r="D48" s="24"/>
      <c r="E48" s="2"/>
      <c r="F48" s="25"/>
      <c r="G48" s="26"/>
      <c r="H48" s="2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5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5"/>
      <c r="C51" s="2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6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D4" sqref="D4"/>
    </sheetView>
  </sheetViews>
  <sheetFormatPr defaultColWidth="14.453125" defaultRowHeight="15" customHeight="1"/>
  <cols>
    <col min="1" max="1" width="6.453125" customWidth="1"/>
    <col min="2" max="3" width="12.81640625" customWidth="1"/>
    <col min="4" max="4" width="34" customWidth="1"/>
    <col min="5" max="5" width="4.81640625" customWidth="1"/>
    <col min="6" max="6" width="0.26953125" style="51" customWidth="1"/>
    <col min="7" max="7" width="6.453125" customWidth="1"/>
    <col min="8" max="8" width="6.26953125" style="51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3"/>
      <c r="C3" s="3"/>
      <c r="D3" s="3"/>
      <c r="E3" s="4"/>
      <c r="F3" s="45"/>
      <c r="G3" s="5"/>
      <c r="H3" s="4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3"/>
      <c r="C4" s="3"/>
      <c r="D4" s="7" t="s">
        <v>476</v>
      </c>
      <c r="E4" s="4"/>
      <c r="F4" s="46"/>
      <c r="G4" s="8" t="s">
        <v>2</v>
      </c>
      <c r="H4" s="52"/>
      <c r="I4" s="8" t="s">
        <v>3</v>
      </c>
      <c r="J4" s="9">
        <f>COUNTIF(E11:E44,"L")</f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3"/>
      <c r="C5" s="3"/>
      <c r="D5" s="7" t="s">
        <v>107</v>
      </c>
      <c r="E5" s="4"/>
      <c r="F5" s="46"/>
      <c r="G5" s="8" t="s">
        <v>6</v>
      </c>
      <c r="H5" s="52"/>
      <c r="I5" s="8" t="s">
        <v>3</v>
      </c>
      <c r="J5" s="11">
        <f>COUNTIF(E11:E44,"P")</f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10"/>
      <c r="C6" s="10"/>
      <c r="D6" s="7"/>
      <c r="E6" s="4"/>
      <c r="F6" s="46"/>
      <c r="G6" s="12" t="s">
        <v>7</v>
      </c>
      <c r="H6" s="52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10"/>
      <c r="C7" s="10"/>
      <c r="D7" s="10" t="s">
        <v>9</v>
      </c>
      <c r="E7" s="4"/>
      <c r="F7" s="47"/>
      <c r="G7" s="13"/>
      <c r="H7" s="47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10"/>
      <c r="C8" s="10"/>
      <c r="D8" s="10" t="s">
        <v>9</v>
      </c>
      <c r="E8" s="14"/>
      <c r="F8" s="47"/>
      <c r="G8" s="13"/>
      <c r="H8" s="47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17"/>
      <c r="C9" s="17"/>
      <c r="D9" s="17"/>
      <c r="E9" s="14"/>
      <c r="F9" s="46"/>
      <c r="G9" s="2"/>
      <c r="H9" s="46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/>
      <c r="C10" s="18" t="s">
        <v>12</v>
      </c>
      <c r="D10" s="18" t="s">
        <v>14</v>
      </c>
      <c r="E10" s="18" t="s">
        <v>15</v>
      </c>
      <c r="F10" s="48"/>
      <c r="G10" s="18" t="s">
        <v>17</v>
      </c>
      <c r="H10" s="4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20">
        <v>10058</v>
      </c>
      <c r="C11" s="29" t="s">
        <v>108</v>
      </c>
      <c r="D11" s="22" t="s">
        <v>109</v>
      </c>
      <c r="E11" s="19" t="s">
        <v>25</v>
      </c>
      <c r="F11" s="49" t="s">
        <v>48</v>
      </c>
      <c r="G11" s="19" t="s">
        <v>110</v>
      </c>
      <c r="H11" s="49" t="str">
        <f t="shared" ref="H11:H42" si="0">"7"&amp;G11&amp;"/"&amp;A11&amp;" "&amp;D11</f>
        <v>7B/1 ADITIYA BAGUS SAPUTRO</v>
      </c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23">
        <v>10059</v>
      </c>
      <c r="C12" s="29" t="s">
        <v>111</v>
      </c>
      <c r="D12" s="22" t="s">
        <v>112</v>
      </c>
      <c r="E12" s="19" t="s">
        <v>20</v>
      </c>
      <c r="F12" s="49" t="s">
        <v>45</v>
      </c>
      <c r="G12" s="19" t="s">
        <v>110</v>
      </c>
      <c r="H12" s="49" t="str">
        <f t="shared" si="0"/>
        <v>7B/2 AFFRISCA PUTRI ARINDI</v>
      </c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23">
        <v>10060</v>
      </c>
      <c r="C13" s="29" t="s">
        <v>113</v>
      </c>
      <c r="D13" s="22" t="s">
        <v>114</v>
      </c>
      <c r="E13" s="19" t="s">
        <v>25</v>
      </c>
      <c r="F13" s="49" t="s">
        <v>48</v>
      </c>
      <c r="G13" s="19" t="s">
        <v>110</v>
      </c>
      <c r="H13" s="49" t="str">
        <f t="shared" si="0"/>
        <v>7B/3 ALIF PUTRA YUNANSYAH</v>
      </c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23">
        <v>10061</v>
      </c>
      <c r="C14" s="29" t="s">
        <v>115</v>
      </c>
      <c r="D14" s="22" t="s">
        <v>116</v>
      </c>
      <c r="E14" s="19" t="s">
        <v>20</v>
      </c>
      <c r="F14" s="49" t="s">
        <v>68</v>
      </c>
      <c r="G14" s="19" t="s">
        <v>110</v>
      </c>
      <c r="H14" s="49" t="str">
        <f t="shared" si="0"/>
        <v>7B/4 AMABEL DAMARA ELISIA</v>
      </c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23">
        <v>10062</v>
      </c>
      <c r="C15" s="29" t="s">
        <v>117</v>
      </c>
      <c r="D15" s="22" t="s">
        <v>118</v>
      </c>
      <c r="E15" s="19" t="s">
        <v>20</v>
      </c>
      <c r="F15" s="49" t="s">
        <v>119</v>
      </c>
      <c r="G15" s="19" t="s">
        <v>110</v>
      </c>
      <c r="H15" s="49" t="str">
        <f t="shared" si="0"/>
        <v>7B/5 AZAHRA MAYCITRA FIRKASARI</v>
      </c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23">
        <v>10063</v>
      </c>
      <c r="C16" s="29" t="s">
        <v>120</v>
      </c>
      <c r="D16" s="22" t="s">
        <v>121</v>
      </c>
      <c r="E16" s="19" t="s">
        <v>25</v>
      </c>
      <c r="F16" s="49" t="s">
        <v>39</v>
      </c>
      <c r="G16" s="19" t="s">
        <v>110</v>
      </c>
      <c r="H16" s="49" t="str">
        <f t="shared" si="0"/>
        <v>7B/6 Cahya Eka Pratama</v>
      </c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23">
        <v>10064</v>
      </c>
      <c r="C17" s="29" t="s">
        <v>122</v>
      </c>
      <c r="D17" s="22" t="s">
        <v>123</v>
      </c>
      <c r="E17" s="19" t="s">
        <v>20</v>
      </c>
      <c r="F17" s="49" t="s">
        <v>54</v>
      </c>
      <c r="G17" s="19" t="s">
        <v>110</v>
      </c>
      <c r="H17" s="49" t="str">
        <f t="shared" si="0"/>
        <v>7B/7 CHISSYA PUTRI ARGA CANTIKA</v>
      </c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23">
        <v>10065</v>
      </c>
      <c r="C18" s="29" t="s">
        <v>124</v>
      </c>
      <c r="D18" s="22" t="s">
        <v>125</v>
      </c>
      <c r="E18" s="19" t="s">
        <v>25</v>
      </c>
      <c r="F18" s="49" t="s">
        <v>86</v>
      </c>
      <c r="G18" s="19" t="s">
        <v>110</v>
      </c>
      <c r="H18" s="49" t="str">
        <f t="shared" si="0"/>
        <v>7B/8 DHAMAR SYATRIA KUMALA</v>
      </c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23">
        <v>10066</v>
      </c>
      <c r="C19" s="29" t="s">
        <v>126</v>
      </c>
      <c r="D19" s="22" t="s">
        <v>127</v>
      </c>
      <c r="E19" s="19" t="s">
        <v>20</v>
      </c>
      <c r="F19" s="49" t="s">
        <v>57</v>
      </c>
      <c r="G19" s="19" t="s">
        <v>110</v>
      </c>
      <c r="H19" s="49" t="str">
        <f t="shared" si="0"/>
        <v>7B/9 DIVA ANGELIA ELFARETA</v>
      </c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23">
        <v>10067</v>
      </c>
      <c r="C20" s="29" t="s">
        <v>128</v>
      </c>
      <c r="D20" s="22" t="s">
        <v>129</v>
      </c>
      <c r="E20" s="19" t="s">
        <v>20</v>
      </c>
      <c r="F20" s="49" t="s">
        <v>68</v>
      </c>
      <c r="G20" s="19" t="s">
        <v>110</v>
      </c>
      <c r="H20" s="49" t="str">
        <f t="shared" si="0"/>
        <v>7B/10 EVELINE RIZQIA PUTRI AL MAKKAH</v>
      </c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23">
        <v>10068</v>
      </c>
      <c r="C21" s="29" t="s">
        <v>130</v>
      </c>
      <c r="D21" s="22" t="s">
        <v>131</v>
      </c>
      <c r="E21" s="19" t="s">
        <v>25</v>
      </c>
      <c r="F21" s="49" t="s">
        <v>132</v>
      </c>
      <c r="G21" s="19" t="s">
        <v>110</v>
      </c>
      <c r="H21" s="49" t="str">
        <f t="shared" si="0"/>
        <v>7B/11 FAIZ RIZKI ARDIANSYAH</v>
      </c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23">
        <v>10069</v>
      </c>
      <c r="C22" s="29" t="s">
        <v>133</v>
      </c>
      <c r="D22" s="22" t="s">
        <v>134</v>
      </c>
      <c r="E22" s="19" t="s">
        <v>25</v>
      </c>
      <c r="F22" s="49" t="s">
        <v>29</v>
      </c>
      <c r="G22" s="19" t="s">
        <v>110</v>
      </c>
      <c r="H22" s="49" t="str">
        <f t="shared" si="0"/>
        <v>7B/12 HAFIZH ATHAYA WAHYUDI</v>
      </c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23">
        <v>10070</v>
      </c>
      <c r="C23" s="29" t="s">
        <v>135</v>
      </c>
      <c r="D23" s="22" t="s">
        <v>136</v>
      </c>
      <c r="E23" s="19" t="s">
        <v>20</v>
      </c>
      <c r="F23" s="49" t="s">
        <v>57</v>
      </c>
      <c r="G23" s="19" t="s">
        <v>110</v>
      </c>
      <c r="H23" s="49" t="str">
        <f t="shared" si="0"/>
        <v>7B/13 HARIS RAGIL WILUJENG</v>
      </c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23">
        <v>10071</v>
      </c>
      <c r="C24" s="29" t="s">
        <v>137</v>
      </c>
      <c r="D24" s="22" t="s">
        <v>138</v>
      </c>
      <c r="E24" s="19" t="s">
        <v>20</v>
      </c>
      <c r="F24" s="49" t="s">
        <v>32</v>
      </c>
      <c r="G24" s="19" t="s">
        <v>110</v>
      </c>
      <c r="H24" s="49" t="str">
        <f t="shared" si="0"/>
        <v>7B/14 KENCANA LINTANG PRAMUDYAH</v>
      </c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23">
        <v>10072</v>
      </c>
      <c r="C25" s="29" t="s">
        <v>139</v>
      </c>
      <c r="D25" s="22" t="s">
        <v>140</v>
      </c>
      <c r="E25" s="19" t="s">
        <v>25</v>
      </c>
      <c r="F25" s="49" t="s">
        <v>21</v>
      </c>
      <c r="G25" s="19" t="s">
        <v>110</v>
      </c>
      <c r="H25" s="49" t="str">
        <f t="shared" si="0"/>
        <v>7B/15 KRISNA DIAN SAPUTRA</v>
      </c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23">
        <v>10073</v>
      </c>
      <c r="C26" s="29" t="s">
        <v>141</v>
      </c>
      <c r="D26" s="22" t="s">
        <v>142</v>
      </c>
      <c r="E26" s="19" t="s">
        <v>20</v>
      </c>
      <c r="F26" s="49" t="s">
        <v>143</v>
      </c>
      <c r="G26" s="19" t="s">
        <v>110</v>
      </c>
      <c r="H26" s="49" t="str">
        <f t="shared" si="0"/>
        <v>7B/16 LIVIA AIKA PUTRI</v>
      </c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23">
        <v>10074</v>
      </c>
      <c r="C27" s="29" t="s">
        <v>144</v>
      </c>
      <c r="D27" s="22" t="s">
        <v>145</v>
      </c>
      <c r="E27" s="19" t="s">
        <v>20</v>
      </c>
      <c r="F27" s="49" t="s">
        <v>29</v>
      </c>
      <c r="G27" s="19" t="s">
        <v>110</v>
      </c>
      <c r="H27" s="49" t="str">
        <f t="shared" si="0"/>
        <v>7B/17 MELATI SUKMA DEWI</v>
      </c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23">
        <v>10075</v>
      </c>
      <c r="C28" s="29" t="s">
        <v>146</v>
      </c>
      <c r="D28" s="22" t="s">
        <v>147</v>
      </c>
      <c r="E28" s="19" t="s">
        <v>25</v>
      </c>
      <c r="F28" s="49" t="s">
        <v>32</v>
      </c>
      <c r="G28" s="19" t="s">
        <v>110</v>
      </c>
      <c r="H28" s="49" t="str">
        <f t="shared" si="0"/>
        <v>7B/18 MOHAMAD YUSUF RIZKY AKBAR</v>
      </c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23">
        <v>10076</v>
      </c>
      <c r="C29" s="29" t="s">
        <v>148</v>
      </c>
      <c r="D29" s="22" t="s">
        <v>149</v>
      </c>
      <c r="E29" s="19" t="s">
        <v>25</v>
      </c>
      <c r="F29" s="49" t="s">
        <v>106</v>
      </c>
      <c r="G29" s="19" t="s">
        <v>110</v>
      </c>
      <c r="H29" s="49" t="str">
        <f t="shared" si="0"/>
        <v>7B/19 MUHAMMAD FAIZ RIZQI FAHRUDDIN</v>
      </c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23">
        <v>10077</v>
      </c>
      <c r="C30" s="29" t="s">
        <v>150</v>
      </c>
      <c r="D30" s="22" t="s">
        <v>151</v>
      </c>
      <c r="E30" s="19" t="s">
        <v>20</v>
      </c>
      <c r="F30" s="49" t="s">
        <v>68</v>
      </c>
      <c r="G30" s="19" t="s">
        <v>110</v>
      </c>
      <c r="H30" s="49" t="str">
        <f t="shared" si="0"/>
        <v>7B/20 NADINE YUANI CYNTIA KIRANA</v>
      </c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23">
        <v>10078</v>
      </c>
      <c r="C31" s="29" t="s">
        <v>152</v>
      </c>
      <c r="D31" s="22" t="s">
        <v>153</v>
      </c>
      <c r="E31" s="19" t="s">
        <v>20</v>
      </c>
      <c r="F31" s="49" t="s">
        <v>32</v>
      </c>
      <c r="G31" s="19" t="s">
        <v>110</v>
      </c>
      <c r="H31" s="49" t="str">
        <f t="shared" si="0"/>
        <v>7B/21 NOR HIDAYATUL JANAH</v>
      </c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23">
        <v>10079</v>
      </c>
      <c r="C32" s="29" t="s">
        <v>154</v>
      </c>
      <c r="D32" s="22" t="s">
        <v>155</v>
      </c>
      <c r="E32" s="19" t="s">
        <v>20</v>
      </c>
      <c r="F32" s="49" t="s">
        <v>106</v>
      </c>
      <c r="G32" s="19" t="s">
        <v>110</v>
      </c>
      <c r="H32" s="49" t="str">
        <f t="shared" si="0"/>
        <v>7B/22 NOVIA DWI SABRINA</v>
      </c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23">
        <v>10080</v>
      </c>
      <c r="C33" s="29" t="s">
        <v>156</v>
      </c>
      <c r="D33" s="22" t="s">
        <v>157</v>
      </c>
      <c r="E33" s="19" t="s">
        <v>20</v>
      </c>
      <c r="F33" s="49" t="s">
        <v>119</v>
      </c>
      <c r="G33" s="19" t="s">
        <v>110</v>
      </c>
      <c r="H33" s="49" t="str">
        <f t="shared" si="0"/>
        <v>7B/23 PRADITA LADY EVERLYN</v>
      </c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23">
        <v>10081</v>
      </c>
      <c r="C34" s="29" t="s">
        <v>158</v>
      </c>
      <c r="D34" s="22" t="s">
        <v>159</v>
      </c>
      <c r="E34" s="19" t="s">
        <v>25</v>
      </c>
      <c r="F34" s="49" t="s">
        <v>29</v>
      </c>
      <c r="G34" s="19" t="s">
        <v>110</v>
      </c>
      <c r="H34" s="49" t="str">
        <f t="shared" si="0"/>
        <v>7B/24 RAFA FAJRI HENDRIANO</v>
      </c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23">
        <v>10082</v>
      </c>
      <c r="C35" s="29" t="s">
        <v>160</v>
      </c>
      <c r="D35" s="22" t="s">
        <v>161</v>
      </c>
      <c r="E35" s="19" t="s">
        <v>25</v>
      </c>
      <c r="F35" s="49" t="s">
        <v>68</v>
      </c>
      <c r="G35" s="19" t="s">
        <v>110</v>
      </c>
      <c r="H35" s="49" t="str">
        <f t="shared" si="0"/>
        <v>7B/25 RASENDRYA ZIDAN ABHIPRAYA</v>
      </c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23">
        <v>10083</v>
      </c>
      <c r="C36" s="29" t="s">
        <v>162</v>
      </c>
      <c r="D36" s="22" t="s">
        <v>163</v>
      </c>
      <c r="E36" s="19" t="s">
        <v>20</v>
      </c>
      <c r="F36" s="49" t="s">
        <v>21</v>
      </c>
      <c r="G36" s="19" t="s">
        <v>110</v>
      </c>
      <c r="H36" s="49" t="str">
        <f t="shared" si="0"/>
        <v>7B/26 RISMA DWI LAURA</v>
      </c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23">
        <v>10084</v>
      </c>
      <c r="C37" s="29" t="s">
        <v>164</v>
      </c>
      <c r="D37" s="22" t="s">
        <v>165</v>
      </c>
      <c r="E37" s="19" t="s">
        <v>25</v>
      </c>
      <c r="F37" s="49" t="s">
        <v>166</v>
      </c>
      <c r="G37" s="19" t="s">
        <v>110</v>
      </c>
      <c r="H37" s="49" t="str">
        <f t="shared" si="0"/>
        <v>7B/27 RIVALDO OKTAVIAN HALDIANSYAH</v>
      </c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23">
        <v>10085</v>
      </c>
      <c r="C38" s="29" t="s">
        <v>167</v>
      </c>
      <c r="D38" s="22" t="s">
        <v>168</v>
      </c>
      <c r="E38" s="19" t="s">
        <v>25</v>
      </c>
      <c r="F38" s="49" t="s">
        <v>29</v>
      </c>
      <c r="G38" s="19" t="s">
        <v>110</v>
      </c>
      <c r="H38" s="49" t="str">
        <f t="shared" si="0"/>
        <v>7B/28 RIYO ANDHIKA PRATAMA</v>
      </c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23">
        <v>10086</v>
      </c>
      <c r="C39" s="29" t="s">
        <v>169</v>
      </c>
      <c r="D39" s="22" t="s">
        <v>170</v>
      </c>
      <c r="E39" s="19" t="s">
        <v>20</v>
      </c>
      <c r="F39" s="49" t="s">
        <v>171</v>
      </c>
      <c r="G39" s="19" t="s">
        <v>110</v>
      </c>
      <c r="H39" s="49" t="str">
        <f t="shared" si="0"/>
        <v>7B/29 SELLA GIVALINA DWIMUKTI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23">
        <v>10087</v>
      </c>
      <c r="C40" s="29" t="s">
        <v>172</v>
      </c>
      <c r="D40" s="22" t="s">
        <v>173</v>
      </c>
      <c r="E40" s="19" t="s">
        <v>25</v>
      </c>
      <c r="F40" s="49" t="s">
        <v>86</v>
      </c>
      <c r="G40" s="19" t="s">
        <v>110</v>
      </c>
      <c r="H40" s="49" t="str">
        <f t="shared" si="0"/>
        <v>7B/30 VANNO MAHARDIKA PRATAMA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23">
        <v>10088</v>
      </c>
      <c r="C41" s="29" t="s">
        <v>174</v>
      </c>
      <c r="D41" s="22" t="s">
        <v>175</v>
      </c>
      <c r="E41" s="19" t="s">
        <v>20</v>
      </c>
      <c r="F41" s="49" t="s">
        <v>26</v>
      </c>
      <c r="G41" s="19" t="s">
        <v>110</v>
      </c>
      <c r="H41" s="49" t="str">
        <f t="shared" si="0"/>
        <v>7B/31 WASI KHOTUL UMMAH</v>
      </c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23">
        <v>10089</v>
      </c>
      <c r="C42" s="29" t="s">
        <v>176</v>
      </c>
      <c r="D42" s="22" t="s">
        <v>177</v>
      </c>
      <c r="E42" s="19" t="s">
        <v>20</v>
      </c>
      <c r="F42" s="49" t="s">
        <v>103</v>
      </c>
      <c r="G42" s="19" t="s">
        <v>110</v>
      </c>
      <c r="H42" s="49" t="str">
        <f t="shared" si="0"/>
        <v>7B/32 ZHILVILIA AYODHYA PUTRI</v>
      </c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>
        <v>33</v>
      </c>
      <c r="B43" s="19"/>
      <c r="C43" s="19"/>
      <c r="D43" s="22"/>
      <c r="E43" s="19"/>
      <c r="F43" s="49"/>
      <c r="G43" s="19"/>
      <c r="H43" s="49"/>
      <c r="I43" s="22"/>
      <c r="J43" s="2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22"/>
      <c r="E44" s="19"/>
      <c r="F44" s="49"/>
      <c r="G44" s="22"/>
      <c r="H44" s="49"/>
      <c r="I44" s="22"/>
      <c r="J44" s="2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22"/>
      <c r="E45" s="19"/>
      <c r="F45" s="49"/>
      <c r="G45" s="22"/>
      <c r="H45" s="49"/>
      <c r="I45" s="2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30"/>
      <c r="C46" s="30"/>
      <c r="D46" s="31"/>
      <c r="E46" s="30"/>
      <c r="F46" s="49"/>
      <c r="G46" s="22"/>
      <c r="H46" s="49"/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4"/>
      <c r="C47" s="24"/>
      <c r="D47" s="24"/>
      <c r="E47" s="2"/>
      <c r="F47" s="50"/>
      <c r="G47" s="26"/>
      <c r="H47" s="53"/>
      <c r="I47" s="114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4"/>
      <c r="C48" s="24"/>
      <c r="D48" s="24"/>
      <c r="E48" s="2"/>
      <c r="F48" s="50"/>
      <c r="G48" s="26"/>
      <c r="H48" s="5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50"/>
      <c r="G49" s="9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46"/>
      <c r="G50" s="2"/>
      <c r="H50" s="46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5"/>
      <c r="C51" s="25"/>
      <c r="D51" s="2"/>
      <c r="E51" s="2"/>
      <c r="F51" s="46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46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46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46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46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46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46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46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46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46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46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46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46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46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46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46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46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46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46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46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46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46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46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46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46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46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46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46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46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46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46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46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46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46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46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46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46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46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46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46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46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46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46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46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46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46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46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46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46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46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46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46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46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46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46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46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46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46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46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46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46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46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46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46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46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46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46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46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46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46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46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46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46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46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46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46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46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46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46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46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46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46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46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46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46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46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46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46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46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46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46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46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46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46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46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46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46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46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46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46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46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46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46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46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46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46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46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46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46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46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46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46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46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46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46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46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46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46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46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46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46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46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46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46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46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46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46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46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46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46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46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46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46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46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46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46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46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46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46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46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46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46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46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46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46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46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46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46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46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46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46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46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46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46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46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46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46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46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46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46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46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46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46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46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46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46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46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46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46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46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46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46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46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46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46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46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46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46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46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46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46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46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46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46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46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46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46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46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46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46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46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46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46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46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46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46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46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46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46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46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46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46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46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46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46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46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46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46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46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46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46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46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46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46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46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46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46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46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46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46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46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46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46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46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46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46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46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46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46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46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46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46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46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46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46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46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46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46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46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46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46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46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46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46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46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46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46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46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46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46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46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46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46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46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46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46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46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46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46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46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46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46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46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46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46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46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46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46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46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46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46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46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46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46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46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46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46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46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46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46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46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46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46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46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46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46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46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46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46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46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46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46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46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46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46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46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46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46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46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46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46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46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46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46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46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46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46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46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46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46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46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46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46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46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46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46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46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46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46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46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46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46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46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46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46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46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46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46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46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46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46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46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46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46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46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46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46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46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46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46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46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46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46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46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46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46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46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46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46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46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46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46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46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46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46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46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46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46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46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46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46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46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46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46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46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46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46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46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46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46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46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46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46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46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46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46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46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46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46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46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46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46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46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46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46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46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46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46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46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46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46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46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46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46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46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46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46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46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46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46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46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46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46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46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46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46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46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46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46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46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46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46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46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46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46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46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46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46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46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46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46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46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46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46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46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46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46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46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46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46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46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46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46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46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46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46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46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46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46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46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46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46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46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46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46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46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46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46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46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46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46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46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46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46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46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46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46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46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46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46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46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46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46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46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46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46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46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46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46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46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46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46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46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46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46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46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46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46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46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46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46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46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46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46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46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46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46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46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46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46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46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46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46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46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46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46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46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46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46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46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46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46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46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46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46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46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46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46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46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46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46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46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46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46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46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46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46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46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46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46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46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46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46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46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46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46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46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46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46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46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46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46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46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46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46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46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46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46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46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46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46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46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46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46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46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46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46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46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46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46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46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46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46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46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46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46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46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46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46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46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46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46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46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46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46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46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46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46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46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46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46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46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46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46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46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46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46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46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46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46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46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46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46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46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46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46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46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46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46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46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46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46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46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46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46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46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46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46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46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46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46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46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46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46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46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46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46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46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46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46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46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46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46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46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46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46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46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46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46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46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46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46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46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46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46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46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46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46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46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46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46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46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46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46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46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46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46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46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46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46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46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46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46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46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46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46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46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46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46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46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46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46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46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46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46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46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46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46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46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46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46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46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46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46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46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46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46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46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46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46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46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46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46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46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46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46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46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46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46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46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46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46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46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46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46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46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46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46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46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46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46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46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46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46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46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46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46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46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46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46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46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46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46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46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46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46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46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46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46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46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46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46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46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46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46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46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46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46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46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46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46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46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46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46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46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46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46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46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46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46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46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46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46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46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46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46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46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46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46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46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46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46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46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46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46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46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46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46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46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46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46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46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46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46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46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46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46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46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46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46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46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46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46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46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46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46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46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46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46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46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46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46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46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46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46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46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46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46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46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46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46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46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46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46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46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46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46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46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46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46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46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46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46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46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46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46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46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46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46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46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46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46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46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46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46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46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46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46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46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46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46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46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46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46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46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46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46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46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46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46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46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46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46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46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46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46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46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46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46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46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46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46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46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46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46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46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46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46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46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46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46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46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46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46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46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46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46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46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46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46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46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46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46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46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46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46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46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46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46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46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46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46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46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46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46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46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46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46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46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46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46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46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46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46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46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46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46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46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46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46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46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46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46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46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46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46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46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46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46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46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46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46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46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46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46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46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46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46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46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46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46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46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46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46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46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46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46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46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46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46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46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46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46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46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46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46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46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46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46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46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46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46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46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46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46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46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46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46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46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46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46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46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46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46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46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46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46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46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46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46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46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46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46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46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46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46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46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46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46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46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5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2" sqref="C12"/>
    </sheetView>
  </sheetViews>
  <sheetFormatPr defaultColWidth="14.453125" defaultRowHeight="15" customHeight="1"/>
  <cols>
    <col min="1" max="1" width="6.453125" customWidth="1"/>
    <col min="2" max="3" width="12.81640625" customWidth="1"/>
    <col min="4" max="4" width="33.54296875" customWidth="1"/>
    <col min="5" max="5" width="4.81640625" customWidth="1"/>
    <col min="6" max="6" width="32" style="51" hidden="1" customWidth="1"/>
    <col min="7" max="7" width="6.453125" customWidth="1"/>
    <col min="8" max="8" width="6.26953125" style="51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1"/>
      <c r="C3" s="1"/>
      <c r="D3" s="3"/>
      <c r="E3" s="4"/>
      <c r="F3" s="45"/>
      <c r="G3" s="5"/>
      <c r="H3" s="4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1"/>
      <c r="C4" s="1"/>
      <c r="D4" s="7" t="s">
        <v>458</v>
      </c>
      <c r="E4" s="4"/>
      <c r="F4" s="46"/>
      <c r="G4" s="8" t="s">
        <v>2</v>
      </c>
      <c r="H4" s="52"/>
      <c r="I4" s="8" t="s">
        <v>3</v>
      </c>
      <c r="J4" s="9">
        <f>COUNTIF(E11:E44,"L")</f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1"/>
      <c r="C5" s="1"/>
      <c r="D5" s="7" t="s">
        <v>179</v>
      </c>
      <c r="E5" s="4"/>
      <c r="F5" s="46"/>
      <c r="G5" s="8" t="s">
        <v>6</v>
      </c>
      <c r="H5" s="52"/>
      <c r="I5" s="8" t="s">
        <v>3</v>
      </c>
      <c r="J5" s="11">
        <f>COUNTIF(E11:E44,"P")</f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36"/>
      <c r="C6" s="36"/>
      <c r="D6" s="2"/>
      <c r="E6" s="4"/>
      <c r="F6" s="46"/>
      <c r="G6" s="12" t="s">
        <v>7</v>
      </c>
      <c r="H6" s="52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36"/>
      <c r="C7" s="36"/>
      <c r="D7" s="10" t="s">
        <v>9</v>
      </c>
      <c r="E7" s="4"/>
      <c r="F7" s="47"/>
      <c r="G7" s="13"/>
      <c r="H7" s="47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36"/>
      <c r="C8" s="36"/>
      <c r="D8" s="10" t="s">
        <v>9</v>
      </c>
      <c r="E8" s="14"/>
      <c r="F8" s="47"/>
      <c r="G8" s="13"/>
      <c r="H8" s="47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37"/>
      <c r="C9" s="37"/>
      <c r="D9" s="17"/>
      <c r="E9" s="14"/>
      <c r="F9" s="46"/>
      <c r="G9" s="2"/>
      <c r="H9" s="46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/>
      <c r="C10" s="18" t="s">
        <v>12</v>
      </c>
      <c r="D10" s="18" t="s">
        <v>14</v>
      </c>
      <c r="E10" s="18" t="s">
        <v>15</v>
      </c>
      <c r="F10" s="48" t="s">
        <v>16</v>
      </c>
      <c r="G10" s="18" t="s">
        <v>17</v>
      </c>
      <c r="H10" s="4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34">
        <v>10122</v>
      </c>
      <c r="C11" s="29" t="s">
        <v>180</v>
      </c>
      <c r="D11" s="22" t="s">
        <v>181</v>
      </c>
      <c r="E11" s="19" t="s">
        <v>25</v>
      </c>
      <c r="F11" s="49" t="s">
        <v>86</v>
      </c>
      <c r="G11" s="19" t="s">
        <v>22</v>
      </c>
      <c r="H11" s="49" t="str">
        <f t="shared" ref="H11:H42" si="0">"7"&amp;G11&amp;"/"&amp;A11&amp;" "&amp;D11</f>
        <v>7A/1 ADITYA RIZKY ARDIANSYAH</v>
      </c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35">
        <v>10123</v>
      </c>
      <c r="C12" s="29" t="s">
        <v>182</v>
      </c>
      <c r="D12" s="22" t="s">
        <v>183</v>
      </c>
      <c r="E12" s="19" t="s">
        <v>20</v>
      </c>
      <c r="F12" s="49" t="s">
        <v>26</v>
      </c>
      <c r="G12" s="19" t="s">
        <v>22</v>
      </c>
      <c r="H12" s="49" t="str">
        <f t="shared" si="0"/>
        <v>7A/2 AILSA FELICIA FERNANDA</v>
      </c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35">
        <v>10124</v>
      </c>
      <c r="C13" s="29" t="s">
        <v>184</v>
      </c>
      <c r="D13" s="22" t="s">
        <v>185</v>
      </c>
      <c r="E13" s="19" t="s">
        <v>25</v>
      </c>
      <c r="F13" s="49" t="s">
        <v>29</v>
      </c>
      <c r="G13" s="19" t="s">
        <v>22</v>
      </c>
      <c r="H13" s="49" t="str">
        <f t="shared" si="0"/>
        <v>7A/3 ALVIAN RAFKI PRATAMA</v>
      </c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35">
        <v>10125</v>
      </c>
      <c r="C14" s="29" t="s">
        <v>186</v>
      </c>
      <c r="D14" s="22" t="s">
        <v>187</v>
      </c>
      <c r="E14" s="19" t="s">
        <v>20</v>
      </c>
      <c r="F14" s="49" t="s">
        <v>39</v>
      </c>
      <c r="G14" s="19" t="s">
        <v>22</v>
      </c>
      <c r="H14" s="49" t="str">
        <f t="shared" si="0"/>
        <v>7A/4 Ameliya Fernanda</v>
      </c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35">
        <v>10126</v>
      </c>
      <c r="C15" s="29" t="s">
        <v>188</v>
      </c>
      <c r="D15" s="22" t="s">
        <v>189</v>
      </c>
      <c r="E15" s="19" t="s">
        <v>20</v>
      </c>
      <c r="F15" s="49" t="s">
        <v>21</v>
      </c>
      <c r="G15" s="19" t="s">
        <v>22</v>
      </c>
      <c r="H15" s="49" t="str">
        <f t="shared" si="0"/>
        <v>7A/5 APRILLIA AMIRA PUTRI PRATAMA</v>
      </c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35">
        <v>10127</v>
      </c>
      <c r="C16" s="29" t="s">
        <v>190</v>
      </c>
      <c r="D16" s="22" t="s">
        <v>191</v>
      </c>
      <c r="E16" s="19" t="s">
        <v>20</v>
      </c>
      <c r="F16" s="49" t="s">
        <v>60</v>
      </c>
      <c r="G16" s="19" t="s">
        <v>22</v>
      </c>
      <c r="H16" s="49" t="str">
        <f t="shared" si="0"/>
        <v>7A/6 AZKHYA ALFYANIE</v>
      </c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35">
        <v>10128</v>
      </c>
      <c r="C17" s="29" t="s">
        <v>192</v>
      </c>
      <c r="D17" s="22" t="s">
        <v>193</v>
      </c>
      <c r="E17" s="19" t="s">
        <v>25</v>
      </c>
      <c r="F17" s="49" t="s">
        <v>32</v>
      </c>
      <c r="G17" s="19" t="s">
        <v>22</v>
      </c>
      <c r="H17" s="49" t="str">
        <f t="shared" si="0"/>
        <v>7A/7 AZRIEL BINTANG PUTRA ANUGRAH</v>
      </c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35">
        <v>10129</v>
      </c>
      <c r="C18" s="29" t="s">
        <v>194</v>
      </c>
      <c r="D18" s="22" t="s">
        <v>195</v>
      </c>
      <c r="E18" s="19" t="s">
        <v>25</v>
      </c>
      <c r="F18" s="49" t="s">
        <v>171</v>
      </c>
      <c r="G18" s="19" t="s">
        <v>22</v>
      </c>
      <c r="H18" s="49" t="str">
        <f t="shared" si="0"/>
        <v>7A/8 CAHYO HERU WICAKSONO</v>
      </c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35">
        <v>10130</v>
      </c>
      <c r="C19" s="29" t="s">
        <v>196</v>
      </c>
      <c r="D19" s="22" t="s">
        <v>197</v>
      </c>
      <c r="E19" s="19" t="s">
        <v>20</v>
      </c>
      <c r="F19" s="49" t="s">
        <v>60</v>
      </c>
      <c r="G19" s="19" t="s">
        <v>22</v>
      </c>
      <c r="H19" s="49" t="str">
        <f t="shared" si="0"/>
        <v>7A/9 DYTA AISYAH AZZARO</v>
      </c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35">
        <v>10131</v>
      </c>
      <c r="C20" s="29" t="s">
        <v>198</v>
      </c>
      <c r="D20" s="22" t="s">
        <v>199</v>
      </c>
      <c r="E20" s="19" t="s">
        <v>25</v>
      </c>
      <c r="F20" s="49" t="s">
        <v>26</v>
      </c>
      <c r="G20" s="19" t="s">
        <v>22</v>
      </c>
      <c r="H20" s="49" t="str">
        <f t="shared" si="0"/>
        <v>7A/10 FAREL JOAN PERMADI</v>
      </c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35">
        <v>10132</v>
      </c>
      <c r="C21" s="29" t="s">
        <v>200</v>
      </c>
      <c r="D21" s="22" t="s">
        <v>201</v>
      </c>
      <c r="E21" s="19" t="s">
        <v>20</v>
      </c>
      <c r="F21" s="49" t="s">
        <v>119</v>
      </c>
      <c r="G21" s="19" t="s">
        <v>22</v>
      </c>
      <c r="H21" s="49" t="str">
        <f t="shared" si="0"/>
        <v>7A/11 FIONA ANDINI</v>
      </c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35">
        <v>10133</v>
      </c>
      <c r="C22" s="29" t="s">
        <v>202</v>
      </c>
      <c r="D22" s="22" t="s">
        <v>203</v>
      </c>
      <c r="E22" s="19" t="s">
        <v>20</v>
      </c>
      <c r="F22" s="49" t="s">
        <v>103</v>
      </c>
      <c r="G22" s="19" t="s">
        <v>22</v>
      </c>
      <c r="H22" s="49" t="str">
        <f t="shared" si="0"/>
        <v>7A/12 ICHA MERY ANDANI</v>
      </c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35">
        <v>10134</v>
      </c>
      <c r="C23" s="29" t="s">
        <v>204</v>
      </c>
      <c r="D23" s="22" t="s">
        <v>205</v>
      </c>
      <c r="E23" s="19" t="s">
        <v>20</v>
      </c>
      <c r="F23" s="49" t="s">
        <v>39</v>
      </c>
      <c r="G23" s="19" t="s">
        <v>22</v>
      </c>
      <c r="H23" s="49" t="str">
        <f t="shared" si="0"/>
        <v>7A/13 Isna Nur Fajar Ardianti</v>
      </c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35">
        <v>10135</v>
      </c>
      <c r="C24" s="29" t="s">
        <v>206</v>
      </c>
      <c r="D24" s="22" t="s">
        <v>207</v>
      </c>
      <c r="E24" s="19" t="s">
        <v>25</v>
      </c>
      <c r="F24" s="49" t="s">
        <v>68</v>
      </c>
      <c r="G24" s="19" t="s">
        <v>22</v>
      </c>
      <c r="H24" s="49" t="str">
        <f t="shared" si="0"/>
        <v>7A/14 ISROFIL TRI ARDIANSYAH PUTRA</v>
      </c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35">
        <v>10136</v>
      </c>
      <c r="C25" s="29" t="s">
        <v>208</v>
      </c>
      <c r="D25" s="22" t="s">
        <v>209</v>
      </c>
      <c r="E25" s="19" t="s">
        <v>25</v>
      </c>
      <c r="F25" s="49" t="s">
        <v>51</v>
      </c>
      <c r="G25" s="19" t="s">
        <v>22</v>
      </c>
      <c r="H25" s="49" t="str">
        <f t="shared" si="0"/>
        <v>7A/15 M. Tennidy Javaxione</v>
      </c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35">
        <v>10137</v>
      </c>
      <c r="C26" s="29" t="s">
        <v>210</v>
      </c>
      <c r="D26" s="22" t="s">
        <v>211</v>
      </c>
      <c r="E26" s="19" t="s">
        <v>20</v>
      </c>
      <c r="F26" s="49" t="s">
        <v>178</v>
      </c>
      <c r="G26" s="19" t="s">
        <v>22</v>
      </c>
      <c r="H26" s="49" t="str">
        <f t="shared" si="0"/>
        <v>7A/16 MARISSA ARLIAN RAMADHANI</v>
      </c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35">
        <v>10138</v>
      </c>
      <c r="C27" s="29" t="s">
        <v>212</v>
      </c>
      <c r="D27" s="22" t="s">
        <v>213</v>
      </c>
      <c r="E27" s="19" t="s">
        <v>20</v>
      </c>
      <c r="F27" s="49" t="s">
        <v>68</v>
      </c>
      <c r="G27" s="19" t="s">
        <v>22</v>
      </c>
      <c r="H27" s="49" t="str">
        <f t="shared" si="0"/>
        <v>7A/17 MEYKA CADISTA</v>
      </c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35">
        <v>10139</v>
      </c>
      <c r="C28" s="29" t="s">
        <v>214</v>
      </c>
      <c r="D28" s="22" t="s">
        <v>215</v>
      </c>
      <c r="E28" s="19" t="s">
        <v>25</v>
      </c>
      <c r="F28" s="49" t="s">
        <v>29</v>
      </c>
      <c r="G28" s="19" t="s">
        <v>22</v>
      </c>
      <c r="H28" s="49" t="str">
        <f t="shared" si="0"/>
        <v>7A/18 MOCH. NAVIAN PUTRA HARIYANTO</v>
      </c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35">
        <v>10140</v>
      </c>
      <c r="C29" s="29" t="s">
        <v>216</v>
      </c>
      <c r="D29" s="22" t="s">
        <v>217</v>
      </c>
      <c r="E29" s="19" t="s">
        <v>25</v>
      </c>
      <c r="F29" s="49" t="s">
        <v>218</v>
      </c>
      <c r="G29" s="19" t="s">
        <v>22</v>
      </c>
      <c r="H29" s="49" t="str">
        <f t="shared" si="0"/>
        <v>7A/19 MUHAMMAD IRFAN</v>
      </c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35">
        <v>10141</v>
      </c>
      <c r="C30" s="29" t="s">
        <v>219</v>
      </c>
      <c r="D30" s="22" t="s">
        <v>220</v>
      </c>
      <c r="E30" s="19" t="s">
        <v>20</v>
      </c>
      <c r="F30" s="49" t="s">
        <v>106</v>
      </c>
      <c r="G30" s="19" t="s">
        <v>22</v>
      </c>
      <c r="H30" s="49" t="str">
        <f t="shared" si="0"/>
        <v>7A/20 NARESWARI FITRIA SEPTIANINGRUM</v>
      </c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35">
        <v>10142</v>
      </c>
      <c r="C31" s="29" t="s">
        <v>221</v>
      </c>
      <c r="D31" s="22" t="s">
        <v>222</v>
      </c>
      <c r="E31" s="19" t="s">
        <v>20</v>
      </c>
      <c r="F31" s="49" t="s">
        <v>60</v>
      </c>
      <c r="G31" s="19" t="s">
        <v>22</v>
      </c>
      <c r="H31" s="49" t="str">
        <f t="shared" si="0"/>
        <v>7A/21 NEYLA ZIA ARIDHO</v>
      </c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35">
        <v>10143</v>
      </c>
      <c r="C32" s="29" t="s">
        <v>223</v>
      </c>
      <c r="D32" s="22" t="s">
        <v>224</v>
      </c>
      <c r="E32" s="19" t="s">
        <v>20</v>
      </c>
      <c r="F32" s="49" t="s">
        <v>39</v>
      </c>
      <c r="G32" s="19" t="s">
        <v>22</v>
      </c>
      <c r="H32" s="49" t="str">
        <f t="shared" si="0"/>
        <v>7A/22 Nur Ikhatur Rahmadania</v>
      </c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35">
        <v>10144</v>
      </c>
      <c r="C33" s="29" t="s">
        <v>225</v>
      </c>
      <c r="D33" s="22" t="s">
        <v>226</v>
      </c>
      <c r="E33" s="19" t="s">
        <v>20</v>
      </c>
      <c r="F33" s="49" t="s">
        <v>57</v>
      </c>
      <c r="G33" s="19" t="s">
        <v>22</v>
      </c>
      <c r="H33" s="49" t="str">
        <f t="shared" si="0"/>
        <v>7A/23 PUTRI RENITA WAHYU CANTIKA</v>
      </c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35">
        <v>10145</v>
      </c>
      <c r="C34" s="29" t="s">
        <v>227</v>
      </c>
      <c r="D34" s="22" t="s">
        <v>228</v>
      </c>
      <c r="E34" s="19" t="s">
        <v>25</v>
      </c>
      <c r="F34" s="49" t="s">
        <v>229</v>
      </c>
      <c r="G34" s="19" t="s">
        <v>22</v>
      </c>
      <c r="H34" s="49" t="str">
        <f t="shared" si="0"/>
        <v>7A/24 RAFI FERDIANSYAH</v>
      </c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35">
        <v>10146</v>
      </c>
      <c r="C35" s="29" t="s">
        <v>230</v>
      </c>
      <c r="D35" s="22" t="s">
        <v>231</v>
      </c>
      <c r="E35" s="19" t="s">
        <v>25</v>
      </c>
      <c r="F35" s="49" t="s">
        <v>68</v>
      </c>
      <c r="G35" s="19" t="s">
        <v>22</v>
      </c>
      <c r="H35" s="49" t="str">
        <f t="shared" si="0"/>
        <v>7A/25 REHAN BAGUS SYAHPUTRA</v>
      </c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35">
        <v>10147</v>
      </c>
      <c r="C36" s="29" t="s">
        <v>232</v>
      </c>
      <c r="D36" s="22" t="s">
        <v>233</v>
      </c>
      <c r="E36" s="19" t="s">
        <v>25</v>
      </c>
      <c r="F36" s="49" t="s">
        <v>166</v>
      </c>
      <c r="G36" s="19" t="s">
        <v>22</v>
      </c>
      <c r="H36" s="49" t="str">
        <f t="shared" si="0"/>
        <v>7A/26 REYHAN NIRMANDA MAHBUBILLAH</v>
      </c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35">
        <v>10148</v>
      </c>
      <c r="C37" s="29" t="s">
        <v>234</v>
      </c>
      <c r="D37" s="22" t="s">
        <v>235</v>
      </c>
      <c r="E37" s="19" t="s">
        <v>20</v>
      </c>
      <c r="F37" s="49" t="s">
        <v>45</v>
      </c>
      <c r="G37" s="19" t="s">
        <v>22</v>
      </c>
      <c r="H37" s="49" t="str">
        <f t="shared" si="0"/>
        <v>7A/27 RIVANDA DWI RAMADHANI</v>
      </c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35">
        <v>10149</v>
      </c>
      <c r="C38" s="29" t="s">
        <v>236</v>
      </c>
      <c r="D38" s="22" t="s">
        <v>237</v>
      </c>
      <c r="E38" s="19" t="s">
        <v>25</v>
      </c>
      <c r="F38" s="49" t="s">
        <v>39</v>
      </c>
      <c r="G38" s="19" t="s">
        <v>22</v>
      </c>
      <c r="H38" s="49" t="str">
        <f t="shared" si="0"/>
        <v>7A/28 Setiawan Febri Gunawan</v>
      </c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35">
        <v>10150</v>
      </c>
      <c r="C39" s="29" t="s">
        <v>238</v>
      </c>
      <c r="D39" s="22" t="s">
        <v>239</v>
      </c>
      <c r="E39" s="19" t="s">
        <v>20</v>
      </c>
      <c r="F39" s="49" t="s">
        <v>65</v>
      </c>
      <c r="G39" s="19" t="s">
        <v>22</v>
      </c>
      <c r="H39" s="49" t="str">
        <f t="shared" si="0"/>
        <v>7A/29 Sherin Evrilia Ferista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35">
        <v>10151</v>
      </c>
      <c r="C40" s="29" t="s">
        <v>240</v>
      </c>
      <c r="D40" s="22" t="s">
        <v>241</v>
      </c>
      <c r="E40" s="19" t="s">
        <v>20</v>
      </c>
      <c r="F40" s="49" t="s">
        <v>242</v>
      </c>
      <c r="G40" s="19" t="s">
        <v>22</v>
      </c>
      <c r="H40" s="49" t="str">
        <f t="shared" si="0"/>
        <v>7A/30 TISNA HESTRICIA MARDIYANTI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35">
        <v>10152</v>
      </c>
      <c r="C41" s="29" t="s">
        <v>243</v>
      </c>
      <c r="D41" s="22" t="s">
        <v>244</v>
      </c>
      <c r="E41" s="19" t="s">
        <v>25</v>
      </c>
      <c r="F41" s="49" t="s">
        <v>86</v>
      </c>
      <c r="G41" s="19" t="s">
        <v>22</v>
      </c>
      <c r="H41" s="49" t="str">
        <f t="shared" si="0"/>
        <v>7A/31 WAHYU SETYO WIBOWO</v>
      </c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35">
        <v>10153</v>
      </c>
      <c r="C42" s="29" t="s">
        <v>245</v>
      </c>
      <c r="D42" s="22" t="s">
        <v>246</v>
      </c>
      <c r="E42" s="19" t="s">
        <v>20</v>
      </c>
      <c r="F42" s="49" t="s">
        <v>29</v>
      </c>
      <c r="G42" s="19" t="s">
        <v>22</v>
      </c>
      <c r="H42" s="49" t="str">
        <f t="shared" si="0"/>
        <v>7A/32 WHELDA ROSAVITA ANGGRAINI</v>
      </c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/>
      <c r="B43" s="19"/>
      <c r="C43" s="19"/>
      <c r="D43" s="22"/>
      <c r="E43" s="19"/>
      <c r="F43" s="49"/>
      <c r="G43" s="19"/>
      <c r="H43" s="49"/>
      <c r="I43" s="22"/>
      <c r="J43" s="2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22"/>
      <c r="E44" s="19"/>
      <c r="F44" s="49"/>
      <c r="G44" s="22"/>
      <c r="H44" s="49"/>
      <c r="I44" s="22"/>
      <c r="J44" s="2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22"/>
      <c r="E45" s="19"/>
      <c r="F45" s="49"/>
      <c r="G45" s="22"/>
      <c r="H45" s="49"/>
      <c r="I45" s="2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30"/>
      <c r="C46" s="30"/>
      <c r="D46" s="31"/>
      <c r="E46" s="30"/>
      <c r="F46" s="49"/>
      <c r="G46" s="22"/>
      <c r="H46" s="49"/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38"/>
      <c r="C47" s="38"/>
      <c r="D47" s="24"/>
      <c r="E47" s="2"/>
      <c r="F47" s="50"/>
      <c r="G47" s="26"/>
      <c r="H47" s="53"/>
      <c r="I47" s="114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38"/>
      <c r="C48" s="38"/>
      <c r="D48" s="24"/>
      <c r="E48" s="2"/>
      <c r="F48" s="50"/>
      <c r="G48" s="26"/>
      <c r="H48" s="5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39"/>
      <c r="C49" s="39"/>
      <c r="D49" s="2"/>
      <c r="E49" s="2"/>
      <c r="F49" s="50"/>
      <c r="G49" s="9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39"/>
      <c r="C50" s="39"/>
      <c r="D50" s="2"/>
      <c r="E50" s="2"/>
      <c r="F50" s="46"/>
      <c r="G50" s="2"/>
      <c r="H50" s="46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40"/>
      <c r="C51" s="40"/>
      <c r="D51" s="2"/>
      <c r="E51" s="2"/>
      <c r="F51" s="46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39"/>
      <c r="C52" s="39"/>
      <c r="D52" s="2"/>
      <c r="E52" s="2"/>
      <c r="F52" s="46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39"/>
      <c r="C53" s="39"/>
      <c r="D53" s="2"/>
      <c r="E53" s="2"/>
      <c r="F53" s="46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39"/>
      <c r="C54" s="39"/>
      <c r="D54" s="2"/>
      <c r="E54" s="2"/>
      <c r="F54" s="46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39"/>
      <c r="C55" s="39"/>
      <c r="D55" s="2"/>
      <c r="E55" s="2"/>
      <c r="F55" s="46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39"/>
      <c r="C56" s="39"/>
      <c r="D56" s="2"/>
      <c r="E56" s="2"/>
      <c r="F56" s="46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39"/>
      <c r="C57" s="39"/>
      <c r="D57" s="2"/>
      <c r="E57" s="2"/>
      <c r="F57" s="46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39"/>
      <c r="C58" s="39"/>
      <c r="D58" s="2"/>
      <c r="E58" s="2"/>
      <c r="F58" s="46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39"/>
      <c r="C59" s="39"/>
      <c r="D59" s="2"/>
      <c r="E59" s="2"/>
      <c r="F59" s="46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39"/>
      <c r="C60" s="39"/>
      <c r="D60" s="2"/>
      <c r="E60" s="2"/>
      <c r="F60" s="46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39"/>
      <c r="C61" s="39"/>
      <c r="D61" s="2"/>
      <c r="E61" s="2"/>
      <c r="F61" s="46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39"/>
      <c r="C62" s="39"/>
      <c r="D62" s="2"/>
      <c r="E62" s="2"/>
      <c r="F62" s="46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39"/>
      <c r="C63" s="39"/>
      <c r="D63" s="2"/>
      <c r="E63" s="2"/>
      <c r="F63" s="46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39"/>
      <c r="C64" s="39"/>
      <c r="D64" s="2"/>
      <c r="E64" s="2"/>
      <c r="F64" s="46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39"/>
      <c r="C65" s="39"/>
      <c r="D65" s="2"/>
      <c r="E65" s="2"/>
      <c r="F65" s="46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39"/>
      <c r="C66" s="39"/>
      <c r="D66" s="2"/>
      <c r="E66" s="2"/>
      <c r="F66" s="46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39"/>
      <c r="C67" s="39"/>
      <c r="D67" s="2"/>
      <c r="E67" s="2"/>
      <c r="F67" s="46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39"/>
      <c r="C68" s="39"/>
      <c r="D68" s="2"/>
      <c r="E68" s="2"/>
      <c r="F68" s="46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39"/>
      <c r="C69" s="39"/>
      <c r="D69" s="2"/>
      <c r="E69" s="2"/>
      <c r="F69" s="46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39"/>
      <c r="C70" s="39"/>
      <c r="D70" s="2"/>
      <c r="E70" s="2"/>
      <c r="F70" s="46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39"/>
      <c r="C71" s="39"/>
      <c r="D71" s="2"/>
      <c r="E71" s="2"/>
      <c r="F71" s="46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39"/>
      <c r="C72" s="39"/>
      <c r="D72" s="2"/>
      <c r="E72" s="2"/>
      <c r="F72" s="46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39"/>
      <c r="C73" s="39"/>
      <c r="D73" s="2"/>
      <c r="E73" s="2"/>
      <c r="F73" s="46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39"/>
      <c r="C74" s="39"/>
      <c r="D74" s="2"/>
      <c r="E74" s="2"/>
      <c r="F74" s="46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39"/>
      <c r="C75" s="39"/>
      <c r="D75" s="2"/>
      <c r="E75" s="2"/>
      <c r="F75" s="46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39"/>
      <c r="C76" s="39"/>
      <c r="D76" s="2"/>
      <c r="E76" s="2"/>
      <c r="F76" s="46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39"/>
      <c r="C77" s="39"/>
      <c r="D77" s="2"/>
      <c r="E77" s="2"/>
      <c r="F77" s="46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39"/>
      <c r="C78" s="39"/>
      <c r="D78" s="2"/>
      <c r="E78" s="2"/>
      <c r="F78" s="46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39"/>
      <c r="C79" s="39"/>
      <c r="D79" s="2"/>
      <c r="E79" s="2"/>
      <c r="F79" s="46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39"/>
      <c r="C80" s="39"/>
      <c r="D80" s="2"/>
      <c r="E80" s="2"/>
      <c r="F80" s="46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39"/>
      <c r="C81" s="39"/>
      <c r="D81" s="2"/>
      <c r="E81" s="2"/>
      <c r="F81" s="46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39"/>
      <c r="C82" s="39"/>
      <c r="D82" s="2"/>
      <c r="E82" s="2"/>
      <c r="F82" s="46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39"/>
      <c r="C83" s="39"/>
      <c r="D83" s="2"/>
      <c r="E83" s="2"/>
      <c r="F83" s="46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39"/>
      <c r="C84" s="39"/>
      <c r="D84" s="2"/>
      <c r="E84" s="2"/>
      <c r="F84" s="46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39"/>
      <c r="C85" s="39"/>
      <c r="D85" s="2"/>
      <c r="E85" s="2"/>
      <c r="F85" s="46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39"/>
      <c r="C86" s="39"/>
      <c r="D86" s="2"/>
      <c r="E86" s="2"/>
      <c r="F86" s="46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39"/>
      <c r="C87" s="39"/>
      <c r="D87" s="2"/>
      <c r="E87" s="2"/>
      <c r="F87" s="46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39"/>
      <c r="C88" s="39"/>
      <c r="D88" s="2"/>
      <c r="E88" s="2"/>
      <c r="F88" s="46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39"/>
      <c r="C89" s="39"/>
      <c r="D89" s="2"/>
      <c r="E89" s="2"/>
      <c r="F89" s="46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39"/>
      <c r="C90" s="39"/>
      <c r="D90" s="2"/>
      <c r="E90" s="2"/>
      <c r="F90" s="46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39"/>
      <c r="C91" s="39"/>
      <c r="D91" s="2"/>
      <c r="E91" s="2"/>
      <c r="F91" s="46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39"/>
      <c r="C92" s="39"/>
      <c r="D92" s="2"/>
      <c r="E92" s="2"/>
      <c r="F92" s="46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39"/>
      <c r="C93" s="39"/>
      <c r="D93" s="2"/>
      <c r="E93" s="2"/>
      <c r="F93" s="46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39"/>
      <c r="C94" s="39"/>
      <c r="D94" s="2"/>
      <c r="E94" s="2"/>
      <c r="F94" s="46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39"/>
      <c r="C95" s="39"/>
      <c r="D95" s="2"/>
      <c r="E95" s="2"/>
      <c r="F95" s="46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39"/>
      <c r="C96" s="39"/>
      <c r="D96" s="2"/>
      <c r="E96" s="2"/>
      <c r="F96" s="46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39"/>
      <c r="C97" s="39"/>
      <c r="D97" s="2"/>
      <c r="E97" s="2"/>
      <c r="F97" s="46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39"/>
      <c r="C98" s="39"/>
      <c r="D98" s="2"/>
      <c r="E98" s="2"/>
      <c r="F98" s="46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39"/>
      <c r="C99" s="39"/>
      <c r="D99" s="2"/>
      <c r="E99" s="2"/>
      <c r="F99" s="46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39"/>
      <c r="C100" s="39"/>
      <c r="D100" s="2"/>
      <c r="E100" s="2"/>
      <c r="F100" s="46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39"/>
      <c r="C101" s="39"/>
      <c r="D101" s="2"/>
      <c r="E101" s="2"/>
      <c r="F101" s="46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39"/>
      <c r="C102" s="39"/>
      <c r="D102" s="2"/>
      <c r="E102" s="2"/>
      <c r="F102" s="46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39"/>
      <c r="C103" s="39"/>
      <c r="D103" s="2"/>
      <c r="E103" s="2"/>
      <c r="F103" s="46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39"/>
      <c r="C104" s="39"/>
      <c r="D104" s="2"/>
      <c r="E104" s="2"/>
      <c r="F104" s="46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39"/>
      <c r="C105" s="39"/>
      <c r="D105" s="2"/>
      <c r="E105" s="2"/>
      <c r="F105" s="46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39"/>
      <c r="C106" s="39"/>
      <c r="D106" s="2"/>
      <c r="E106" s="2"/>
      <c r="F106" s="46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39"/>
      <c r="C107" s="39"/>
      <c r="D107" s="2"/>
      <c r="E107" s="2"/>
      <c r="F107" s="46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39"/>
      <c r="C108" s="39"/>
      <c r="D108" s="2"/>
      <c r="E108" s="2"/>
      <c r="F108" s="46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39"/>
      <c r="C109" s="39"/>
      <c r="D109" s="2"/>
      <c r="E109" s="2"/>
      <c r="F109" s="46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39"/>
      <c r="C110" s="39"/>
      <c r="D110" s="2"/>
      <c r="E110" s="2"/>
      <c r="F110" s="46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39"/>
      <c r="C111" s="39"/>
      <c r="D111" s="2"/>
      <c r="E111" s="2"/>
      <c r="F111" s="46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39"/>
      <c r="C112" s="39"/>
      <c r="D112" s="2"/>
      <c r="E112" s="2"/>
      <c r="F112" s="46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39"/>
      <c r="C113" s="39"/>
      <c r="D113" s="2"/>
      <c r="E113" s="2"/>
      <c r="F113" s="46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39"/>
      <c r="C114" s="39"/>
      <c r="D114" s="2"/>
      <c r="E114" s="2"/>
      <c r="F114" s="46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39"/>
      <c r="C115" s="39"/>
      <c r="D115" s="2"/>
      <c r="E115" s="2"/>
      <c r="F115" s="46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39"/>
      <c r="C116" s="39"/>
      <c r="D116" s="2"/>
      <c r="E116" s="2"/>
      <c r="F116" s="46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39"/>
      <c r="C117" s="39"/>
      <c r="D117" s="2"/>
      <c r="E117" s="2"/>
      <c r="F117" s="46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39"/>
      <c r="C118" s="39"/>
      <c r="D118" s="2"/>
      <c r="E118" s="2"/>
      <c r="F118" s="46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39"/>
      <c r="C119" s="39"/>
      <c r="D119" s="2"/>
      <c r="E119" s="2"/>
      <c r="F119" s="46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39"/>
      <c r="C120" s="39"/>
      <c r="D120" s="2"/>
      <c r="E120" s="2"/>
      <c r="F120" s="46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39"/>
      <c r="C121" s="39"/>
      <c r="D121" s="2"/>
      <c r="E121" s="2"/>
      <c r="F121" s="46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39"/>
      <c r="C122" s="39"/>
      <c r="D122" s="2"/>
      <c r="E122" s="2"/>
      <c r="F122" s="46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39"/>
      <c r="C123" s="39"/>
      <c r="D123" s="2"/>
      <c r="E123" s="2"/>
      <c r="F123" s="46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39"/>
      <c r="C124" s="39"/>
      <c r="D124" s="2"/>
      <c r="E124" s="2"/>
      <c r="F124" s="46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39"/>
      <c r="C125" s="39"/>
      <c r="D125" s="2"/>
      <c r="E125" s="2"/>
      <c r="F125" s="46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39"/>
      <c r="C126" s="39"/>
      <c r="D126" s="2"/>
      <c r="E126" s="2"/>
      <c r="F126" s="46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39"/>
      <c r="C127" s="39"/>
      <c r="D127" s="2"/>
      <c r="E127" s="2"/>
      <c r="F127" s="46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39"/>
      <c r="C128" s="39"/>
      <c r="D128" s="2"/>
      <c r="E128" s="2"/>
      <c r="F128" s="46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39"/>
      <c r="C129" s="39"/>
      <c r="D129" s="2"/>
      <c r="E129" s="2"/>
      <c r="F129" s="46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39"/>
      <c r="C130" s="39"/>
      <c r="D130" s="2"/>
      <c r="E130" s="2"/>
      <c r="F130" s="46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39"/>
      <c r="C131" s="39"/>
      <c r="D131" s="2"/>
      <c r="E131" s="2"/>
      <c r="F131" s="46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39"/>
      <c r="C132" s="39"/>
      <c r="D132" s="2"/>
      <c r="E132" s="2"/>
      <c r="F132" s="46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39"/>
      <c r="C133" s="39"/>
      <c r="D133" s="2"/>
      <c r="E133" s="2"/>
      <c r="F133" s="46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39"/>
      <c r="C134" s="39"/>
      <c r="D134" s="2"/>
      <c r="E134" s="2"/>
      <c r="F134" s="46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39"/>
      <c r="C135" s="39"/>
      <c r="D135" s="2"/>
      <c r="E135" s="2"/>
      <c r="F135" s="46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39"/>
      <c r="C136" s="39"/>
      <c r="D136" s="2"/>
      <c r="E136" s="2"/>
      <c r="F136" s="46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39"/>
      <c r="C137" s="39"/>
      <c r="D137" s="2"/>
      <c r="E137" s="2"/>
      <c r="F137" s="46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39"/>
      <c r="C138" s="39"/>
      <c r="D138" s="2"/>
      <c r="E138" s="2"/>
      <c r="F138" s="46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39"/>
      <c r="C139" s="39"/>
      <c r="D139" s="2"/>
      <c r="E139" s="2"/>
      <c r="F139" s="46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39"/>
      <c r="C140" s="39"/>
      <c r="D140" s="2"/>
      <c r="E140" s="2"/>
      <c r="F140" s="46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39"/>
      <c r="C141" s="39"/>
      <c r="D141" s="2"/>
      <c r="E141" s="2"/>
      <c r="F141" s="46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39"/>
      <c r="C142" s="39"/>
      <c r="D142" s="2"/>
      <c r="E142" s="2"/>
      <c r="F142" s="46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39"/>
      <c r="C143" s="39"/>
      <c r="D143" s="2"/>
      <c r="E143" s="2"/>
      <c r="F143" s="46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39"/>
      <c r="C144" s="39"/>
      <c r="D144" s="2"/>
      <c r="E144" s="2"/>
      <c r="F144" s="46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39"/>
      <c r="C145" s="39"/>
      <c r="D145" s="2"/>
      <c r="E145" s="2"/>
      <c r="F145" s="46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39"/>
      <c r="C146" s="39"/>
      <c r="D146" s="2"/>
      <c r="E146" s="2"/>
      <c r="F146" s="46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39"/>
      <c r="C147" s="39"/>
      <c r="D147" s="2"/>
      <c r="E147" s="2"/>
      <c r="F147" s="46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39"/>
      <c r="C148" s="39"/>
      <c r="D148" s="2"/>
      <c r="E148" s="2"/>
      <c r="F148" s="46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39"/>
      <c r="C149" s="39"/>
      <c r="D149" s="2"/>
      <c r="E149" s="2"/>
      <c r="F149" s="46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39"/>
      <c r="C150" s="39"/>
      <c r="D150" s="2"/>
      <c r="E150" s="2"/>
      <c r="F150" s="46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39"/>
      <c r="C151" s="39"/>
      <c r="D151" s="2"/>
      <c r="E151" s="2"/>
      <c r="F151" s="46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39"/>
      <c r="C152" s="39"/>
      <c r="D152" s="2"/>
      <c r="E152" s="2"/>
      <c r="F152" s="46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39"/>
      <c r="C153" s="39"/>
      <c r="D153" s="2"/>
      <c r="E153" s="2"/>
      <c r="F153" s="46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39"/>
      <c r="C154" s="39"/>
      <c r="D154" s="2"/>
      <c r="E154" s="2"/>
      <c r="F154" s="46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39"/>
      <c r="C155" s="39"/>
      <c r="D155" s="2"/>
      <c r="E155" s="2"/>
      <c r="F155" s="46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39"/>
      <c r="C156" s="39"/>
      <c r="D156" s="2"/>
      <c r="E156" s="2"/>
      <c r="F156" s="46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39"/>
      <c r="C157" s="39"/>
      <c r="D157" s="2"/>
      <c r="E157" s="2"/>
      <c r="F157" s="46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39"/>
      <c r="C158" s="39"/>
      <c r="D158" s="2"/>
      <c r="E158" s="2"/>
      <c r="F158" s="46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39"/>
      <c r="C159" s="39"/>
      <c r="D159" s="2"/>
      <c r="E159" s="2"/>
      <c r="F159" s="46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39"/>
      <c r="C160" s="39"/>
      <c r="D160" s="2"/>
      <c r="E160" s="2"/>
      <c r="F160" s="46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39"/>
      <c r="C161" s="39"/>
      <c r="D161" s="2"/>
      <c r="E161" s="2"/>
      <c r="F161" s="46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39"/>
      <c r="C162" s="39"/>
      <c r="D162" s="2"/>
      <c r="E162" s="2"/>
      <c r="F162" s="46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39"/>
      <c r="C163" s="39"/>
      <c r="D163" s="2"/>
      <c r="E163" s="2"/>
      <c r="F163" s="46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39"/>
      <c r="C164" s="39"/>
      <c r="D164" s="2"/>
      <c r="E164" s="2"/>
      <c r="F164" s="46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39"/>
      <c r="C165" s="39"/>
      <c r="D165" s="2"/>
      <c r="E165" s="2"/>
      <c r="F165" s="46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39"/>
      <c r="C166" s="39"/>
      <c r="D166" s="2"/>
      <c r="E166" s="2"/>
      <c r="F166" s="46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39"/>
      <c r="C167" s="39"/>
      <c r="D167" s="2"/>
      <c r="E167" s="2"/>
      <c r="F167" s="46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39"/>
      <c r="C168" s="39"/>
      <c r="D168" s="2"/>
      <c r="E168" s="2"/>
      <c r="F168" s="46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39"/>
      <c r="C169" s="39"/>
      <c r="D169" s="2"/>
      <c r="E169" s="2"/>
      <c r="F169" s="46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39"/>
      <c r="C170" s="39"/>
      <c r="D170" s="2"/>
      <c r="E170" s="2"/>
      <c r="F170" s="46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39"/>
      <c r="C171" s="39"/>
      <c r="D171" s="2"/>
      <c r="E171" s="2"/>
      <c r="F171" s="46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39"/>
      <c r="C172" s="39"/>
      <c r="D172" s="2"/>
      <c r="E172" s="2"/>
      <c r="F172" s="46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39"/>
      <c r="C173" s="39"/>
      <c r="D173" s="2"/>
      <c r="E173" s="2"/>
      <c r="F173" s="46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39"/>
      <c r="C174" s="39"/>
      <c r="D174" s="2"/>
      <c r="E174" s="2"/>
      <c r="F174" s="46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39"/>
      <c r="C175" s="39"/>
      <c r="D175" s="2"/>
      <c r="E175" s="2"/>
      <c r="F175" s="46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39"/>
      <c r="C176" s="39"/>
      <c r="D176" s="2"/>
      <c r="E176" s="2"/>
      <c r="F176" s="46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39"/>
      <c r="C177" s="39"/>
      <c r="D177" s="2"/>
      <c r="E177" s="2"/>
      <c r="F177" s="46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39"/>
      <c r="C178" s="39"/>
      <c r="D178" s="2"/>
      <c r="E178" s="2"/>
      <c r="F178" s="46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39"/>
      <c r="C179" s="39"/>
      <c r="D179" s="2"/>
      <c r="E179" s="2"/>
      <c r="F179" s="46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39"/>
      <c r="C180" s="39"/>
      <c r="D180" s="2"/>
      <c r="E180" s="2"/>
      <c r="F180" s="46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39"/>
      <c r="C181" s="39"/>
      <c r="D181" s="2"/>
      <c r="E181" s="2"/>
      <c r="F181" s="46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39"/>
      <c r="C182" s="39"/>
      <c r="D182" s="2"/>
      <c r="E182" s="2"/>
      <c r="F182" s="46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39"/>
      <c r="C183" s="39"/>
      <c r="D183" s="2"/>
      <c r="E183" s="2"/>
      <c r="F183" s="46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39"/>
      <c r="C184" s="39"/>
      <c r="D184" s="2"/>
      <c r="E184" s="2"/>
      <c r="F184" s="46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39"/>
      <c r="C185" s="39"/>
      <c r="D185" s="2"/>
      <c r="E185" s="2"/>
      <c r="F185" s="46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39"/>
      <c r="C186" s="39"/>
      <c r="D186" s="2"/>
      <c r="E186" s="2"/>
      <c r="F186" s="46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39"/>
      <c r="C187" s="39"/>
      <c r="D187" s="2"/>
      <c r="E187" s="2"/>
      <c r="F187" s="46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39"/>
      <c r="C188" s="39"/>
      <c r="D188" s="2"/>
      <c r="E188" s="2"/>
      <c r="F188" s="46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39"/>
      <c r="C189" s="39"/>
      <c r="D189" s="2"/>
      <c r="E189" s="2"/>
      <c r="F189" s="46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39"/>
      <c r="C190" s="39"/>
      <c r="D190" s="2"/>
      <c r="E190" s="2"/>
      <c r="F190" s="46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39"/>
      <c r="C191" s="39"/>
      <c r="D191" s="2"/>
      <c r="E191" s="2"/>
      <c r="F191" s="46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39"/>
      <c r="C192" s="39"/>
      <c r="D192" s="2"/>
      <c r="E192" s="2"/>
      <c r="F192" s="46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39"/>
      <c r="C193" s="39"/>
      <c r="D193" s="2"/>
      <c r="E193" s="2"/>
      <c r="F193" s="46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39"/>
      <c r="C194" s="39"/>
      <c r="D194" s="2"/>
      <c r="E194" s="2"/>
      <c r="F194" s="46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39"/>
      <c r="C195" s="39"/>
      <c r="D195" s="2"/>
      <c r="E195" s="2"/>
      <c r="F195" s="46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39"/>
      <c r="C196" s="39"/>
      <c r="D196" s="2"/>
      <c r="E196" s="2"/>
      <c r="F196" s="46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39"/>
      <c r="C197" s="39"/>
      <c r="D197" s="2"/>
      <c r="E197" s="2"/>
      <c r="F197" s="46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39"/>
      <c r="C198" s="39"/>
      <c r="D198" s="2"/>
      <c r="E198" s="2"/>
      <c r="F198" s="46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39"/>
      <c r="C199" s="39"/>
      <c r="D199" s="2"/>
      <c r="E199" s="2"/>
      <c r="F199" s="46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39"/>
      <c r="C200" s="39"/>
      <c r="D200" s="2"/>
      <c r="E200" s="2"/>
      <c r="F200" s="46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39"/>
      <c r="C201" s="39"/>
      <c r="D201" s="2"/>
      <c r="E201" s="2"/>
      <c r="F201" s="46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39"/>
      <c r="C202" s="39"/>
      <c r="D202" s="2"/>
      <c r="E202" s="2"/>
      <c r="F202" s="46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39"/>
      <c r="C203" s="39"/>
      <c r="D203" s="2"/>
      <c r="E203" s="2"/>
      <c r="F203" s="46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39"/>
      <c r="C204" s="39"/>
      <c r="D204" s="2"/>
      <c r="E204" s="2"/>
      <c r="F204" s="46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39"/>
      <c r="C205" s="39"/>
      <c r="D205" s="2"/>
      <c r="E205" s="2"/>
      <c r="F205" s="46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39"/>
      <c r="C206" s="39"/>
      <c r="D206" s="2"/>
      <c r="E206" s="2"/>
      <c r="F206" s="46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39"/>
      <c r="C207" s="39"/>
      <c r="D207" s="2"/>
      <c r="E207" s="2"/>
      <c r="F207" s="46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39"/>
      <c r="C208" s="39"/>
      <c r="D208" s="2"/>
      <c r="E208" s="2"/>
      <c r="F208" s="46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39"/>
      <c r="C209" s="39"/>
      <c r="D209" s="2"/>
      <c r="E209" s="2"/>
      <c r="F209" s="46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39"/>
      <c r="C210" s="39"/>
      <c r="D210" s="2"/>
      <c r="E210" s="2"/>
      <c r="F210" s="46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39"/>
      <c r="C211" s="39"/>
      <c r="D211" s="2"/>
      <c r="E211" s="2"/>
      <c r="F211" s="46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39"/>
      <c r="C212" s="39"/>
      <c r="D212" s="2"/>
      <c r="E212" s="2"/>
      <c r="F212" s="46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39"/>
      <c r="C213" s="39"/>
      <c r="D213" s="2"/>
      <c r="E213" s="2"/>
      <c r="F213" s="46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39"/>
      <c r="C214" s="39"/>
      <c r="D214" s="2"/>
      <c r="E214" s="2"/>
      <c r="F214" s="46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39"/>
      <c r="C215" s="39"/>
      <c r="D215" s="2"/>
      <c r="E215" s="2"/>
      <c r="F215" s="46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39"/>
      <c r="C216" s="39"/>
      <c r="D216" s="2"/>
      <c r="E216" s="2"/>
      <c r="F216" s="46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39"/>
      <c r="C217" s="39"/>
      <c r="D217" s="2"/>
      <c r="E217" s="2"/>
      <c r="F217" s="46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39"/>
      <c r="C218" s="39"/>
      <c r="D218" s="2"/>
      <c r="E218" s="2"/>
      <c r="F218" s="46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39"/>
      <c r="C219" s="39"/>
      <c r="D219" s="2"/>
      <c r="E219" s="2"/>
      <c r="F219" s="46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39"/>
      <c r="C220" s="39"/>
      <c r="D220" s="2"/>
      <c r="E220" s="2"/>
      <c r="F220" s="46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39"/>
      <c r="C221" s="39"/>
      <c r="D221" s="2"/>
      <c r="E221" s="2"/>
      <c r="F221" s="46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39"/>
      <c r="C222" s="39"/>
      <c r="D222" s="2"/>
      <c r="E222" s="2"/>
      <c r="F222" s="46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39"/>
      <c r="C223" s="39"/>
      <c r="D223" s="2"/>
      <c r="E223" s="2"/>
      <c r="F223" s="46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39"/>
      <c r="C224" s="39"/>
      <c r="D224" s="2"/>
      <c r="E224" s="2"/>
      <c r="F224" s="46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39"/>
      <c r="C225" s="39"/>
      <c r="D225" s="2"/>
      <c r="E225" s="2"/>
      <c r="F225" s="46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39"/>
      <c r="C226" s="39"/>
      <c r="D226" s="2"/>
      <c r="E226" s="2"/>
      <c r="F226" s="46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39"/>
      <c r="C227" s="39"/>
      <c r="D227" s="2"/>
      <c r="E227" s="2"/>
      <c r="F227" s="46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39"/>
      <c r="C228" s="39"/>
      <c r="D228" s="2"/>
      <c r="E228" s="2"/>
      <c r="F228" s="46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39"/>
      <c r="C229" s="39"/>
      <c r="D229" s="2"/>
      <c r="E229" s="2"/>
      <c r="F229" s="46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39"/>
      <c r="C230" s="39"/>
      <c r="D230" s="2"/>
      <c r="E230" s="2"/>
      <c r="F230" s="46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39"/>
      <c r="C231" s="39"/>
      <c r="D231" s="2"/>
      <c r="E231" s="2"/>
      <c r="F231" s="46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39"/>
      <c r="C232" s="39"/>
      <c r="D232" s="2"/>
      <c r="E232" s="2"/>
      <c r="F232" s="46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39"/>
      <c r="C233" s="39"/>
      <c r="D233" s="2"/>
      <c r="E233" s="2"/>
      <c r="F233" s="46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39"/>
      <c r="C234" s="39"/>
      <c r="D234" s="2"/>
      <c r="E234" s="2"/>
      <c r="F234" s="46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39"/>
      <c r="C235" s="39"/>
      <c r="D235" s="2"/>
      <c r="E235" s="2"/>
      <c r="F235" s="46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39"/>
      <c r="C236" s="39"/>
      <c r="D236" s="2"/>
      <c r="E236" s="2"/>
      <c r="F236" s="46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39"/>
      <c r="C237" s="39"/>
      <c r="D237" s="2"/>
      <c r="E237" s="2"/>
      <c r="F237" s="46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39"/>
      <c r="C238" s="39"/>
      <c r="D238" s="2"/>
      <c r="E238" s="2"/>
      <c r="F238" s="46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39"/>
      <c r="C239" s="39"/>
      <c r="D239" s="2"/>
      <c r="E239" s="2"/>
      <c r="F239" s="46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39"/>
      <c r="C240" s="39"/>
      <c r="D240" s="2"/>
      <c r="E240" s="2"/>
      <c r="F240" s="46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39"/>
      <c r="C241" s="39"/>
      <c r="D241" s="2"/>
      <c r="E241" s="2"/>
      <c r="F241" s="46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39"/>
      <c r="C242" s="39"/>
      <c r="D242" s="2"/>
      <c r="E242" s="2"/>
      <c r="F242" s="46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39"/>
      <c r="C243" s="39"/>
      <c r="D243" s="2"/>
      <c r="E243" s="2"/>
      <c r="F243" s="46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39"/>
      <c r="C244" s="39"/>
      <c r="D244" s="2"/>
      <c r="E244" s="2"/>
      <c r="F244" s="46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39"/>
      <c r="C245" s="39"/>
      <c r="D245" s="2"/>
      <c r="E245" s="2"/>
      <c r="F245" s="46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39"/>
      <c r="C246" s="39"/>
      <c r="D246" s="2"/>
      <c r="E246" s="2"/>
      <c r="F246" s="46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39"/>
      <c r="C247" s="39"/>
      <c r="D247" s="2"/>
      <c r="E247" s="2"/>
      <c r="F247" s="46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39"/>
      <c r="C248" s="39"/>
      <c r="D248" s="2"/>
      <c r="E248" s="2"/>
      <c r="F248" s="46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39"/>
      <c r="C249" s="39"/>
      <c r="D249" s="2"/>
      <c r="E249" s="2"/>
      <c r="F249" s="46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39"/>
      <c r="C250" s="39"/>
      <c r="D250" s="2"/>
      <c r="E250" s="2"/>
      <c r="F250" s="46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39"/>
      <c r="C251" s="39"/>
      <c r="D251" s="2"/>
      <c r="E251" s="2"/>
      <c r="F251" s="46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39"/>
      <c r="C252" s="39"/>
      <c r="D252" s="2"/>
      <c r="E252" s="2"/>
      <c r="F252" s="46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39"/>
      <c r="C253" s="39"/>
      <c r="D253" s="2"/>
      <c r="E253" s="2"/>
      <c r="F253" s="46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39"/>
      <c r="C254" s="39"/>
      <c r="D254" s="2"/>
      <c r="E254" s="2"/>
      <c r="F254" s="46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39"/>
      <c r="C255" s="39"/>
      <c r="D255" s="2"/>
      <c r="E255" s="2"/>
      <c r="F255" s="46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39"/>
      <c r="C256" s="39"/>
      <c r="D256" s="2"/>
      <c r="E256" s="2"/>
      <c r="F256" s="46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39"/>
      <c r="C257" s="39"/>
      <c r="D257" s="2"/>
      <c r="E257" s="2"/>
      <c r="F257" s="46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39"/>
      <c r="C258" s="39"/>
      <c r="D258" s="2"/>
      <c r="E258" s="2"/>
      <c r="F258" s="46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39"/>
      <c r="C259" s="39"/>
      <c r="D259" s="2"/>
      <c r="E259" s="2"/>
      <c r="F259" s="46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39"/>
      <c r="C260" s="39"/>
      <c r="D260" s="2"/>
      <c r="E260" s="2"/>
      <c r="F260" s="46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39"/>
      <c r="C261" s="39"/>
      <c r="D261" s="2"/>
      <c r="E261" s="2"/>
      <c r="F261" s="46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39"/>
      <c r="C262" s="39"/>
      <c r="D262" s="2"/>
      <c r="E262" s="2"/>
      <c r="F262" s="46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39"/>
      <c r="C263" s="39"/>
      <c r="D263" s="2"/>
      <c r="E263" s="2"/>
      <c r="F263" s="46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39"/>
      <c r="C264" s="39"/>
      <c r="D264" s="2"/>
      <c r="E264" s="2"/>
      <c r="F264" s="46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39"/>
      <c r="C265" s="39"/>
      <c r="D265" s="2"/>
      <c r="E265" s="2"/>
      <c r="F265" s="46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39"/>
      <c r="C266" s="39"/>
      <c r="D266" s="2"/>
      <c r="E266" s="2"/>
      <c r="F266" s="46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39"/>
      <c r="C267" s="39"/>
      <c r="D267" s="2"/>
      <c r="E267" s="2"/>
      <c r="F267" s="46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39"/>
      <c r="C268" s="39"/>
      <c r="D268" s="2"/>
      <c r="E268" s="2"/>
      <c r="F268" s="46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39"/>
      <c r="C269" s="39"/>
      <c r="D269" s="2"/>
      <c r="E269" s="2"/>
      <c r="F269" s="46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39"/>
      <c r="C270" s="39"/>
      <c r="D270" s="2"/>
      <c r="E270" s="2"/>
      <c r="F270" s="46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39"/>
      <c r="C271" s="39"/>
      <c r="D271" s="2"/>
      <c r="E271" s="2"/>
      <c r="F271" s="46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39"/>
      <c r="C272" s="39"/>
      <c r="D272" s="2"/>
      <c r="E272" s="2"/>
      <c r="F272" s="46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39"/>
      <c r="C273" s="39"/>
      <c r="D273" s="2"/>
      <c r="E273" s="2"/>
      <c r="F273" s="46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39"/>
      <c r="C274" s="39"/>
      <c r="D274" s="2"/>
      <c r="E274" s="2"/>
      <c r="F274" s="46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39"/>
      <c r="C275" s="39"/>
      <c r="D275" s="2"/>
      <c r="E275" s="2"/>
      <c r="F275" s="46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39"/>
      <c r="C276" s="39"/>
      <c r="D276" s="2"/>
      <c r="E276" s="2"/>
      <c r="F276" s="46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39"/>
      <c r="C277" s="39"/>
      <c r="D277" s="2"/>
      <c r="E277" s="2"/>
      <c r="F277" s="46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39"/>
      <c r="C278" s="39"/>
      <c r="D278" s="2"/>
      <c r="E278" s="2"/>
      <c r="F278" s="46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39"/>
      <c r="C279" s="39"/>
      <c r="D279" s="2"/>
      <c r="E279" s="2"/>
      <c r="F279" s="46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39"/>
      <c r="C280" s="39"/>
      <c r="D280" s="2"/>
      <c r="E280" s="2"/>
      <c r="F280" s="46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39"/>
      <c r="C281" s="39"/>
      <c r="D281" s="2"/>
      <c r="E281" s="2"/>
      <c r="F281" s="46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39"/>
      <c r="C282" s="39"/>
      <c r="D282" s="2"/>
      <c r="E282" s="2"/>
      <c r="F282" s="46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39"/>
      <c r="C283" s="39"/>
      <c r="D283" s="2"/>
      <c r="E283" s="2"/>
      <c r="F283" s="46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39"/>
      <c r="C284" s="39"/>
      <c r="D284" s="2"/>
      <c r="E284" s="2"/>
      <c r="F284" s="46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39"/>
      <c r="C285" s="39"/>
      <c r="D285" s="2"/>
      <c r="E285" s="2"/>
      <c r="F285" s="46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39"/>
      <c r="C286" s="39"/>
      <c r="D286" s="2"/>
      <c r="E286" s="2"/>
      <c r="F286" s="46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39"/>
      <c r="C287" s="39"/>
      <c r="D287" s="2"/>
      <c r="E287" s="2"/>
      <c r="F287" s="46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39"/>
      <c r="C288" s="39"/>
      <c r="D288" s="2"/>
      <c r="E288" s="2"/>
      <c r="F288" s="46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39"/>
      <c r="C289" s="39"/>
      <c r="D289" s="2"/>
      <c r="E289" s="2"/>
      <c r="F289" s="46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39"/>
      <c r="C290" s="39"/>
      <c r="D290" s="2"/>
      <c r="E290" s="2"/>
      <c r="F290" s="46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39"/>
      <c r="C291" s="39"/>
      <c r="D291" s="2"/>
      <c r="E291" s="2"/>
      <c r="F291" s="46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39"/>
      <c r="C292" s="39"/>
      <c r="D292" s="2"/>
      <c r="E292" s="2"/>
      <c r="F292" s="46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39"/>
      <c r="C293" s="39"/>
      <c r="D293" s="2"/>
      <c r="E293" s="2"/>
      <c r="F293" s="46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39"/>
      <c r="C294" s="39"/>
      <c r="D294" s="2"/>
      <c r="E294" s="2"/>
      <c r="F294" s="46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39"/>
      <c r="C295" s="39"/>
      <c r="D295" s="2"/>
      <c r="E295" s="2"/>
      <c r="F295" s="46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39"/>
      <c r="C296" s="39"/>
      <c r="D296" s="2"/>
      <c r="E296" s="2"/>
      <c r="F296" s="46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39"/>
      <c r="C297" s="39"/>
      <c r="D297" s="2"/>
      <c r="E297" s="2"/>
      <c r="F297" s="46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39"/>
      <c r="C298" s="39"/>
      <c r="D298" s="2"/>
      <c r="E298" s="2"/>
      <c r="F298" s="46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39"/>
      <c r="C299" s="39"/>
      <c r="D299" s="2"/>
      <c r="E299" s="2"/>
      <c r="F299" s="46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39"/>
      <c r="C300" s="39"/>
      <c r="D300" s="2"/>
      <c r="E300" s="2"/>
      <c r="F300" s="46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39"/>
      <c r="C301" s="39"/>
      <c r="D301" s="2"/>
      <c r="E301" s="2"/>
      <c r="F301" s="46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39"/>
      <c r="C302" s="39"/>
      <c r="D302" s="2"/>
      <c r="E302" s="2"/>
      <c r="F302" s="46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39"/>
      <c r="C303" s="39"/>
      <c r="D303" s="2"/>
      <c r="E303" s="2"/>
      <c r="F303" s="46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39"/>
      <c r="C304" s="39"/>
      <c r="D304" s="2"/>
      <c r="E304" s="2"/>
      <c r="F304" s="46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39"/>
      <c r="C305" s="39"/>
      <c r="D305" s="2"/>
      <c r="E305" s="2"/>
      <c r="F305" s="46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39"/>
      <c r="C306" s="39"/>
      <c r="D306" s="2"/>
      <c r="E306" s="2"/>
      <c r="F306" s="46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39"/>
      <c r="C307" s="39"/>
      <c r="D307" s="2"/>
      <c r="E307" s="2"/>
      <c r="F307" s="46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39"/>
      <c r="C308" s="39"/>
      <c r="D308" s="2"/>
      <c r="E308" s="2"/>
      <c r="F308" s="46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39"/>
      <c r="C309" s="39"/>
      <c r="D309" s="2"/>
      <c r="E309" s="2"/>
      <c r="F309" s="46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39"/>
      <c r="C310" s="39"/>
      <c r="D310" s="2"/>
      <c r="E310" s="2"/>
      <c r="F310" s="46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39"/>
      <c r="C311" s="39"/>
      <c r="D311" s="2"/>
      <c r="E311" s="2"/>
      <c r="F311" s="46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39"/>
      <c r="C312" s="39"/>
      <c r="D312" s="2"/>
      <c r="E312" s="2"/>
      <c r="F312" s="46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39"/>
      <c r="C313" s="39"/>
      <c r="D313" s="2"/>
      <c r="E313" s="2"/>
      <c r="F313" s="46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39"/>
      <c r="C314" s="39"/>
      <c r="D314" s="2"/>
      <c r="E314" s="2"/>
      <c r="F314" s="46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39"/>
      <c r="C315" s="39"/>
      <c r="D315" s="2"/>
      <c r="E315" s="2"/>
      <c r="F315" s="46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39"/>
      <c r="C316" s="39"/>
      <c r="D316" s="2"/>
      <c r="E316" s="2"/>
      <c r="F316" s="46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39"/>
      <c r="C317" s="39"/>
      <c r="D317" s="2"/>
      <c r="E317" s="2"/>
      <c r="F317" s="46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39"/>
      <c r="C318" s="39"/>
      <c r="D318" s="2"/>
      <c r="E318" s="2"/>
      <c r="F318" s="46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39"/>
      <c r="C319" s="39"/>
      <c r="D319" s="2"/>
      <c r="E319" s="2"/>
      <c r="F319" s="46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39"/>
      <c r="C320" s="39"/>
      <c r="D320" s="2"/>
      <c r="E320" s="2"/>
      <c r="F320" s="46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39"/>
      <c r="C321" s="39"/>
      <c r="D321" s="2"/>
      <c r="E321" s="2"/>
      <c r="F321" s="46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39"/>
      <c r="C322" s="39"/>
      <c r="D322" s="2"/>
      <c r="E322" s="2"/>
      <c r="F322" s="46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39"/>
      <c r="C323" s="39"/>
      <c r="D323" s="2"/>
      <c r="E323" s="2"/>
      <c r="F323" s="46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39"/>
      <c r="C324" s="39"/>
      <c r="D324" s="2"/>
      <c r="E324" s="2"/>
      <c r="F324" s="46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39"/>
      <c r="C325" s="39"/>
      <c r="D325" s="2"/>
      <c r="E325" s="2"/>
      <c r="F325" s="46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39"/>
      <c r="C326" s="39"/>
      <c r="D326" s="2"/>
      <c r="E326" s="2"/>
      <c r="F326" s="46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39"/>
      <c r="C327" s="39"/>
      <c r="D327" s="2"/>
      <c r="E327" s="2"/>
      <c r="F327" s="46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39"/>
      <c r="C328" s="39"/>
      <c r="D328" s="2"/>
      <c r="E328" s="2"/>
      <c r="F328" s="46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39"/>
      <c r="C329" s="39"/>
      <c r="D329" s="2"/>
      <c r="E329" s="2"/>
      <c r="F329" s="46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39"/>
      <c r="C330" s="39"/>
      <c r="D330" s="2"/>
      <c r="E330" s="2"/>
      <c r="F330" s="46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39"/>
      <c r="C331" s="39"/>
      <c r="D331" s="2"/>
      <c r="E331" s="2"/>
      <c r="F331" s="46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39"/>
      <c r="C332" s="39"/>
      <c r="D332" s="2"/>
      <c r="E332" s="2"/>
      <c r="F332" s="46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39"/>
      <c r="C333" s="39"/>
      <c r="D333" s="2"/>
      <c r="E333" s="2"/>
      <c r="F333" s="46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39"/>
      <c r="C334" s="39"/>
      <c r="D334" s="2"/>
      <c r="E334" s="2"/>
      <c r="F334" s="46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39"/>
      <c r="C335" s="39"/>
      <c r="D335" s="2"/>
      <c r="E335" s="2"/>
      <c r="F335" s="46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39"/>
      <c r="C336" s="39"/>
      <c r="D336" s="2"/>
      <c r="E336" s="2"/>
      <c r="F336" s="46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39"/>
      <c r="C337" s="39"/>
      <c r="D337" s="2"/>
      <c r="E337" s="2"/>
      <c r="F337" s="46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39"/>
      <c r="C338" s="39"/>
      <c r="D338" s="2"/>
      <c r="E338" s="2"/>
      <c r="F338" s="46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39"/>
      <c r="C339" s="39"/>
      <c r="D339" s="2"/>
      <c r="E339" s="2"/>
      <c r="F339" s="46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39"/>
      <c r="C340" s="39"/>
      <c r="D340" s="2"/>
      <c r="E340" s="2"/>
      <c r="F340" s="46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39"/>
      <c r="C341" s="39"/>
      <c r="D341" s="2"/>
      <c r="E341" s="2"/>
      <c r="F341" s="46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39"/>
      <c r="C342" s="39"/>
      <c r="D342" s="2"/>
      <c r="E342" s="2"/>
      <c r="F342" s="46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39"/>
      <c r="C343" s="39"/>
      <c r="D343" s="2"/>
      <c r="E343" s="2"/>
      <c r="F343" s="46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39"/>
      <c r="C344" s="39"/>
      <c r="D344" s="2"/>
      <c r="E344" s="2"/>
      <c r="F344" s="46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39"/>
      <c r="C345" s="39"/>
      <c r="D345" s="2"/>
      <c r="E345" s="2"/>
      <c r="F345" s="46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39"/>
      <c r="C346" s="39"/>
      <c r="D346" s="2"/>
      <c r="E346" s="2"/>
      <c r="F346" s="46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39"/>
      <c r="C347" s="39"/>
      <c r="D347" s="2"/>
      <c r="E347" s="2"/>
      <c r="F347" s="46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39"/>
      <c r="C348" s="39"/>
      <c r="D348" s="2"/>
      <c r="E348" s="2"/>
      <c r="F348" s="46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39"/>
      <c r="C349" s="39"/>
      <c r="D349" s="2"/>
      <c r="E349" s="2"/>
      <c r="F349" s="46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39"/>
      <c r="C350" s="39"/>
      <c r="D350" s="2"/>
      <c r="E350" s="2"/>
      <c r="F350" s="46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39"/>
      <c r="C351" s="39"/>
      <c r="D351" s="2"/>
      <c r="E351" s="2"/>
      <c r="F351" s="46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39"/>
      <c r="C352" s="39"/>
      <c r="D352" s="2"/>
      <c r="E352" s="2"/>
      <c r="F352" s="46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39"/>
      <c r="C353" s="39"/>
      <c r="D353" s="2"/>
      <c r="E353" s="2"/>
      <c r="F353" s="46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39"/>
      <c r="C354" s="39"/>
      <c r="D354" s="2"/>
      <c r="E354" s="2"/>
      <c r="F354" s="46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39"/>
      <c r="C355" s="39"/>
      <c r="D355" s="2"/>
      <c r="E355" s="2"/>
      <c r="F355" s="46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39"/>
      <c r="C356" s="39"/>
      <c r="D356" s="2"/>
      <c r="E356" s="2"/>
      <c r="F356" s="46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39"/>
      <c r="C357" s="39"/>
      <c r="D357" s="2"/>
      <c r="E357" s="2"/>
      <c r="F357" s="46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39"/>
      <c r="C358" s="39"/>
      <c r="D358" s="2"/>
      <c r="E358" s="2"/>
      <c r="F358" s="46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39"/>
      <c r="C359" s="39"/>
      <c r="D359" s="2"/>
      <c r="E359" s="2"/>
      <c r="F359" s="46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39"/>
      <c r="C360" s="39"/>
      <c r="D360" s="2"/>
      <c r="E360" s="2"/>
      <c r="F360" s="46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39"/>
      <c r="C361" s="39"/>
      <c r="D361" s="2"/>
      <c r="E361" s="2"/>
      <c r="F361" s="46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39"/>
      <c r="C362" s="39"/>
      <c r="D362" s="2"/>
      <c r="E362" s="2"/>
      <c r="F362" s="46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39"/>
      <c r="C363" s="39"/>
      <c r="D363" s="2"/>
      <c r="E363" s="2"/>
      <c r="F363" s="46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39"/>
      <c r="C364" s="39"/>
      <c r="D364" s="2"/>
      <c r="E364" s="2"/>
      <c r="F364" s="46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39"/>
      <c r="C365" s="39"/>
      <c r="D365" s="2"/>
      <c r="E365" s="2"/>
      <c r="F365" s="46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39"/>
      <c r="C366" s="39"/>
      <c r="D366" s="2"/>
      <c r="E366" s="2"/>
      <c r="F366" s="46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39"/>
      <c r="C367" s="39"/>
      <c r="D367" s="2"/>
      <c r="E367" s="2"/>
      <c r="F367" s="46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39"/>
      <c r="C368" s="39"/>
      <c r="D368" s="2"/>
      <c r="E368" s="2"/>
      <c r="F368" s="46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39"/>
      <c r="C369" s="39"/>
      <c r="D369" s="2"/>
      <c r="E369" s="2"/>
      <c r="F369" s="46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39"/>
      <c r="C370" s="39"/>
      <c r="D370" s="2"/>
      <c r="E370" s="2"/>
      <c r="F370" s="46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39"/>
      <c r="C371" s="39"/>
      <c r="D371" s="2"/>
      <c r="E371" s="2"/>
      <c r="F371" s="46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39"/>
      <c r="C372" s="39"/>
      <c r="D372" s="2"/>
      <c r="E372" s="2"/>
      <c r="F372" s="46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39"/>
      <c r="C373" s="39"/>
      <c r="D373" s="2"/>
      <c r="E373" s="2"/>
      <c r="F373" s="46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39"/>
      <c r="C374" s="39"/>
      <c r="D374" s="2"/>
      <c r="E374" s="2"/>
      <c r="F374" s="46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39"/>
      <c r="C375" s="39"/>
      <c r="D375" s="2"/>
      <c r="E375" s="2"/>
      <c r="F375" s="46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39"/>
      <c r="C376" s="39"/>
      <c r="D376" s="2"/>
      <c r="E376" s="2"/>
      <c r="F376" s="46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39"/>
      <c r="C377" s="39"/>
      <c r="D377" s="2"/>
      <c r="E377" s="2"/>
      <c r="F377" s="46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39"/>
      <c r="C378" s="39"/>
      <c r="D378" s="2"/>
      <c r="E378" s="2"/>
      <c r="F378" s="46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39"/>
      <c r="C379" s="39"/>
      <c r="D379" s="2"/>
      <c r="E379" s="2"/>
      <c r="F379" s="46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39"/>
      <c r="C380" s="39"/>
      <c r="D380" s="2"/>
      <c r="E380" s="2"/>
      <c r="F380" s="46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39"/>
      <c r="C381" s="39"/>
      <c r="D381" s="2"/>
      <c r="E381" s="2"/>
      <c r="F381" s="46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39"/>
      <c r="C382" s="39"/>
      <c r="D382" s="2"/>
      <c r="E382" s="2"/>
      <c r="F382" s="46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39"/>
      <c r="C383" s="39"/>
      <c r="D383" s="2"/>
      <c r="E383" s="2"/>
      <c r="F383" s="46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39"/>
      <c r="C384" s="39"/>
      <c r="D384" s="2"/>
      <c r="E384" s="2"/>
      <c r="F384" s="46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39"/>
      <c r="C385" s="39"/>
      <c r="D385" s="2"/>
      <c r="E385" s="2"/>
      <c r="F385" s="46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39"/>
      <c r="C386" s="39"/>
      <c r="D386" s="2"/>
      <c r="E386" s="2"/>
      <c r="F386" s="46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39"/>
      <c r="C387" s="39"/>
      <c r="D387" s="2"/>
      <c r="E387" s="2"/>
      <c r="F387" s="46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39"/>
      <c r="C388" s="39"/>
      <c r="D388" s="2"/>
      <c r="E388" s="2"/>
      <c r="F388" s="46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39"/>
      <c r="C389" s="39"/>
      <c r="D389" s="2"/>
      <c r="E389" s="2"/>
      <c r="F389" s="46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39"/>
      <c r="C390" s="39"/>
      <c r="D390" s="2"/>
      <c r="E390" s="2"/>
      <c r="F390" s="46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39"/>
      <c r="C391" s="39"/>
      <c r="D391" s="2"/>
      <c r="E391" s="2"/>
      <c r="F391" s="46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39"/>
      <c r="C392" s="39"/>
      <c r="D392" s="2"/>
      <c r="E392" s="2"/>
      <c r="F392" s="46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39"/>
      <c r="C393" s="39"/>
      <c r="D393" s="2"/>
      <c r="E393" s="2"/>
      <c r="F393" s="46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39"/>
      <c r="C394" s="39"/>
      <c r="D394" s="2"/>
      <c r="E394" s="2"/>
      <c r="F394" s="46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39"/>
      <c r="C395" s="39"/>
      <c r="D395" s="2"/>
      <c r="E395" s="2"/>
      <c r="F395" s="46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39"/>
      <c r="C396" s="39"/>
      <c r="D396" s="2"/>
      <c r="E396" s="2"/>
      <c r="F396" s="46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39"/>
      <c r="C397" s="39"/>
      <c r="D397" s="2"/>
      <c r="E397" s="2"/>
      <c r="F397" s="46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39"/>
      <c r="C398" s="39"/>
      <c r="D398" s="2"/>
      <c r="E398" s="2"/>
      <c r="F398" s="46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39"/>
      <c r="C399" s="39"/>
      <c r="D399" s="2"/>
      <c r="E399" s="2"/>
      <c r="F399" s="46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39"/>
      <c r="C400" s="39"/>
      <c r="D400" s="2"/>
      <c r="E400" s="2"/>
      <c r="F400" s="46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39"/>
      <c r="C401" s="39"/>
      <c r="D401" s="2"/>
      <c r="E401" s="2"/>
      <c r="F401" s="46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39"/>
      <c r="C402" s="39"/>
      <c r="D402" s="2"/>
      <c r="E402" s="2"/>
      <c r="F402" s="46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39"/>
      <c r="C403" s="39"/>
      <c r="D403" s="2"/>
      <c r="E403" s="2"/>
      <c r="F403" s="46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39"/>
      <c r="C404" s="39"/>
      <c r="D404" s="2"/>
      <c r="E404" s="2"/>
      <c r="F404" s="46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39"/>
      <c r="C405" s="39"/>
      <c r="D405" s="2"/>
      <c r="E405" s="2"/>
      <c r="F405" s="46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39"/>
      <c r="C406" s="39"/>
      <c r="D406" s="2"/>
      <c r="E406" s="2"/>
      <c r="F406" s="46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39"/>
      <c r="C407" s="39"/>
      <c r="D407" s="2"/>
      <c r="E407" s="2"/>
      <c r="F407" s="46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39"/>
      <c r="C408" s="39"/>
      <c r="D408" s="2"/>
      <c r="E408" s="2"/>
      <c r="F408" s="46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39"/>
      <c r="C409" s="39"/>
      <c r="D409" s="2"/>
      <c r="E409" s="2"/>
      <c r="F409" s="46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39"/>
      <c r="C410" s="39"/>
      <c r="D410" s="2"/>
      <c r="E410" s="2"/>
      <c r="F410" s="46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39"/>
      <c r="C411" s="39"/>
      <c r="D411" s="2"/>
      <c r="E411" s="2"/>
      <c r="F411" s="46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39"/>
      <c r="C412" s="39"/>
      <c r="D412" s="2"/>
      <c r="E412" s="2"/>
      <c r="F412" s="46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39"/>
      <c r="C413" s="39"/>
      <c r="D413" s="2"/>
      <c r="E413" s="2"/>
      <c r="F413" s="46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39"/>
      <c r="C414" s="39"/>
      <c r="D414" s="2"/>
      <c r="E414" s="2"/>
      <c r="F414" s="46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39"/>
      <c r="C415" s="39"/>
      <c r="D415" s="2"/>
      <c r="E415" s="2"/>
      <c r="F415" s="46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39"/>
      <c r="C416" s="39"/>
      <c r="D416" s="2"/>
      <c r="E416" s="2"/>
      <c r="F416" s="46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39"/>
      <c r="C417" s="39"/>
      <c r="D417" s="2"/>
      <c r="E417" s="2"/>
      <c r="F417" s="46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39"/>
      <c r="C418" s="39"/>
      <c r="D418" s="2"/>
      <c r="E418" s="2"/>
      <c r="F418" s="46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39"/>
      <c r="C419" s="39"/>
      <c r="D419" s="2"/>
      <c r="E419" s="2"/>
      <c r="F419" s="46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39"/>
      <c r="C420" s="39"/>
      <c r="D420" s="2"/>
      <c r="E420" s="2"/>
      <c r="F420" s="46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39"/>
      <c r="C421" s="39"/>
      <c r="D421" s="2"/>
      <c r="E421" s="2"/>
      <c r="F421" s="46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39"/>
      <c r="C422" s="39"/>
      <c r="D422" s="2"/>
      <c r="E422" s="2"/>
      <c r="F422" s="46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39"/>
      <c r="C423" s="39"/>
      <c r="D423" s="2"/>
      <c r="E423" s="2"/>
      <c r="F423" s="46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39"/>
      <c r="C424" s="39"/>
      <c r="D424" s="2"/>
      <c r="E424" s="2"/>
      <c r="F424" s="46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39"/>
      <c r="C425" s="39"/>
      <c r="D425" s="2"/>
      <c r="E425" s="2"/>
      <c r="F425" s="46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39"/>
      <c r="C426" s="39"/>
      <c r="D426" s="2"/>
      <c r="E426" s="2"/>
      <c r="F426" s="46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39"/>
      <c r="C427" s="39"/>
      <c r="D427" s="2"/>
      <c r="E427" s="2"/>
      <c r="F427" s="46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39"/>
      <c r="C428" s="39"/>
      <c r="D428" s="2"/>
      <c r="E428" s="2"/>
      <c r="F428" s="46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39"/>
      <c r="C429" s="39"/>
      <c r="D429" s="2"/>
      <c r="E429" s="2"/>
      <c r="F429" s="46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39"/>
      <c r="C430" s="39"/>
      <c r="D430" s="2"/>
      <c r="E430" s="2"/>
      <c r="F430" s="46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39"/>
      <c r="C431" s="39"/>
      <c r="D431" s="2"/>
      <c r="E431" s="2"/>
      <c r="F431" s="46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39"/>
      <c r="C432" s="39"/>
      <c r="D432" s="2"/>
      <c r="E432" s="2"/>
      <c r="F432" s="46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39"/>
      <c r="C433" s="39"/>
      <c r="D433" s="2"/>
      <c r="E433" s="2"/>
      <c r="F433" s="46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39"/>
      <c r="C434" s="39"/>
      <c r="D434" s="2"/>
      <c r="E434" s="2"/>
      <c r="F434" s="46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39"/>
      <c r="C435" s="39"/>
      <c r="D435" s="2"/>
      <c r="E435" s="2"/>
      <c r="F435" s="46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39"/>
      <c r="C436" s="39"/>
      <c r="D436" s="2"/>
      <c r="E436" s="2"/>
      <c r="F436" s="46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39"/>
      <c r="C437" s="39"/>
      <c r="D437" s="2"/>
      <c r="E437" s="2"/>
      <c r="F437" s="46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39"/>
      <c r="C438" s="39"/>
      <c r="D438" s="2"/>
      <c r="E438" s="2"/>
      <c r="F438" s="46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39"/>
      <c r="C439" s="39"/>
      <c r="D439" s="2"/>
      <c r="E439" s="2"/>
      <c r="F439" s="46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39"/>
      <c r="C440" s="39"/>
      <c r="D440" s="2"/>
      <c r="E440" s="2"/>
      <c r="F440" s="46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39"/>
      <c r="C441" s="39"/>
      <c r="D441" s="2"/>
      <c r="E441" s="2"/>
      <c r="F441" s="46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39"/>
      <c r="C442" s="39"/>
      <c r="D442" s="2"/>
      <c r="E442" s="2"/>
      <c r="F442" s="46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39"/>
      <c r="C443" s="39"/>
      <c r="D443" s="2"/>
      <c r="E443" s="2"/>
      <c r="F443" s="46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39"/>
      <c r="C444" s="39"/>
      <c r="D444" s="2"/>
      <c r="E444" s="2"/>
      <c r="F444" s="46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39"/>
      <c r="C445" s="39"/>
      <c r="D445" s="2"/>
      <c r="E445" s="2"/>
      <c r="F445" s="46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39"/>
      <c r="C446" s="39"/>
      <c r="D446" s="2"/>
      <c r="E446" s="2"/>
      <c r="F446" s="46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39"/>
      <c r="C447" s="39"/>
      <c r="D447" s="2"/>
      <c r="E447" s="2"/>
      <c r="F447" s="46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39"/>
      <c r="C448" s="39"/>
      <c r="D448" s="2"/>
      <c r="E448" s="2"/>
      <c r="F448" s="46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39"/>
      <c r="C449" s="39"/>
      <c r="D449" s="2"/>
      <c r="E449" s="2"/>
      <c r="F449" s="46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39"/>
      <c r="C450" s="39"/>
      <c r="D450" s="2"/>
      <c r="E450" s="2"/>
      <c r="F450" s="46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39"/>
      <c r="C451" s="39"/>
      <c r="D451" s="2"/>
      <c r="E451" s="2"/>
      <c r="F451" s="46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39"/>
      <c r="C452" s="39"/>
      <c r="D452" s="2"/>
      <c r="E452" s="2"/>
      <c r="F452" s="46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39"/>
      <c r="C453" s="39"/>
      <c r="D453" s="2"/>
      <c r="E453" s="2"/>
      <c r="F453" s="46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39"/>
      <c r="C454" s="39"/>
      <c r="D454" s="2"/>
      <c r="E454" s="2"/>
      <c r="F454" s="46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39"/>
      <c r="C455" s="39"/>
      <c r="D455" s="2"/>
      <c r="E455" s="2"/>
      <c r="F455" s="46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39"/>
      <c r="C456" s="39"/>
      <c r="D456" s="2"/>
      <c r="E456" s="2"/>
      <c r="F456" s="46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39"/>
      <c r="C457" s="39"/>
      <c r="D457" s="2"/>
      <c r="E457" s="2"/>
      <c r="F457" s="46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39"/>
      <c r="C458" s="39"/>
      <c r="D458" s="2"/>
      <c r="E458" s="2"/>
      <c r="F458" s="46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39"/>
      <c r="C459" s="39"/>
      <c r="D459" s="2"/>
      <c r="E459" s="2"/>
      <c r="F459" s="46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39"/>
      <c r="C460" s="39"/>
      <c r="D460" s="2"/>
      <c r="E460" s="2"/>
      <c r="F460" s="46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39"/>
      <c r="C461" s="39"/>
      <c r="D461" s="2"/>
      <c r="E461" s="2"/>
      <c r="F461" s="46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39"/>
      <c r="C462" s="39"/>
      <c r="D462" s="2"/>
      <c r="E462" s="2"/>
      <c r="F462" s="46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39"/>
      <c r="C463" s="39"/>
      <c r="D463" s="2"/>
      <c r="E463" s="2"/>
      <c r="F463" s="46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39"/>
      <c r="C464" s="39"/>
      <c r="D464" s="2"/>
      <c r="E464" s="2"/>
      <c r="F464" s="46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39"/>
      <c r="C465" s="39"/>
      <c r="D465" s="2"/>
      <c r="E465" s="2"/>
      <c r="F465" s="46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39"/>
      <c r="C466" s="39"/>
      <c r="D466" s="2"/>
      <c r="E466" s="2"/>
      <c r="F466" s="46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39"/>
      <c r="C467" s="39"/>
      <c r="D467" s="2"/>
      <c r="E467" s="2"/>
      <c r="F467" s="46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39"/>
      <c r="C468" s="39"/>
      <c r="D468" s="2"/>
      <c r="E468" s="2"/>
      <c r="F468" s="46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39"/>
      <c r="C469" s="39"/>
      <c r="D469" s="2"/>
      <c r="E469" s="2"/>
      <c r="F469" s="46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39"/>
      <c r="C470" s="39"/>
      <c r="D470" s="2"/>
      <c r="E470" s="2"/>
      <c r="F470" s="46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39"/>
      <c r="C471" s="39"/>
      <c r="D471" s="2"/>
      <c r="E471" s="2"/>
      <c r="F471" s="46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39"/>
      <c r="C472" s="39"/>
      <c r="D472" s="2"/>
      <c r="E472" s="2"/>
      <c r="F472" s="46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39"/>
      <c r="C473" s="39"/>
      <c r="D473" s="2"/>
      <c r="E473" s="2"/>
      <c r="F473" s="46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39"/>
      <c r="C474" s="39"/>
      <c r="D474" s="2"/>
      <c r="E474" s="2"/>
      <c r="F474" s="46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39"/>
      <c r="C475" s="39"/>
      <c r="D475" s="2"/>
      <c r="E475" s="2"/>
      <c r="F475" s="46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39"/>
      <c r="C476" s="39"/>
      <c r="D476" s="2"/>
      <c r="E476" s="2"/>
      <c r="F476" s="46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39"/>
      <c r="C477" s="39"/>
      <c r="D477" s="2"/>
      <c r="E477" s="2"/>
      <c r="F477" s="46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39"/>
      <c r="C478" s="39"/>
      <c r="D478" s="2"/>
      <c r="E478" s="2"/>
      <c r="F478" s="46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39"/>
      <c r="C479" s="39"/>
      <c r="D479" s="2"/>
      <c r="E479" s="2"/>
      <c r="F479" s="46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39"/>
      <c r="C480" s="39"/>
      <c r="D480" s="2"/>
      <c r="E480" s="2"/>
      <c r="F480" s="46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39"/>
      <c r="C481" s="39"/>
      <c r="D481" s="2"/>
      <c r="E481" s="2"/>
      <c r="F481" s="46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39"/>
      <c r="C482" s="39"/>
      <c r="D482" s="2"/>
      <c r="E482" s="2"/>
      <c r="F482" s="46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39"/>
      <c r="C483" s="39"/>
      <c r="D483" s="2"/>
      <c r="E483" s="2"/>
      <c r="F483" s="46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39"/>
      <c r="C484" s="39"/>
      <c r="D484" s="2"/>
      <c r="E484" s="2"/>
      <c r="F484" s="46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39"/>
      <c r="C485" s="39"/>
      <c r="D485" s="2"/>
      <c r="E485" s="2"/>
      <c r="F485" s="46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39"/>
      <c r="C486" s="39"/>
      <c r="D486" s="2"/>
      <c r="E486" s="2"/>
      <c r="F486" s="46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39"/>
      <c r="C487" s="39"/>
      <c r="D487" s="2"/>
      <c r="E487" s="2"/>
      <c r="F487" s="46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39"/>
      <c r="C488" s="39"/>
      <c r="D488" s="2"/>
      <c r="E488" s="2"/>
      <c r="F488" s="46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39"/>
      <c r="C489" s="39"/>
      <c r="D489" s="2"/>
      <c r="E489" s="2"/>
      <c r="F489" s="46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39"/>
      <c r="C490" s="39"/>
      <c r="D490" s="2"/>
      <c r="E490" s="2"/>
      <c r="F490" s="46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39"/>
      <c r="C491" s="39"/>
      <c r="D491" s="2"/>
      <c r="E491" s="2"/>
      <c r="F491" s="46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39"/>
      <c r="C492" s="39"/>
      <c r="D492" s="2"/>
      <c r="E492" s="2"/>
      <c r="F492" s="46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39"/>
      <c r="C493" s="39"/>
      <c r="D493" s="2"/>
      <c r="E493" s="2"/>
      <c r="F493" s="46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39"/>
      <c r="C494" s="39"/>
      <c r="D494" s="2"/>
      <c r="E494" s="2"/>
      <c r="F494" s="46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39"/>
      <c r="C495" s="39"/>
      <c r="D495" s="2"/>
      <c r="E495" s="2"/>
      <c r="F495" s="46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39"/>
      <c r="C496" s="39"/>
      <c r="D496" s="2"/>
      <c r="E496" s="2"/>
      <c r="F496" s="46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39"/>
      <c r="C497" s="39"/>
      <c r="D497" s="2"/>
      <c r="E497" s="2"/>
      <c r="F497" s="46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39"/>
      <c r="C498" s="39"/>
      <c r="D498" s="2"/>
      <c r="E498" s="2"/>
      <c r="F498" s="46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39"/>
      <c r="C499" s="39"/>
      <c r="D499" s="2"/>
      <c r="E499" s="2"/>
      <c r="F499" s="46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39"/>
      <c r="C500" s="39"/>
      <c r="D500" s="2"/>
      <c r="E500" s="2"/>
      <c r="F500" s="46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39"/>
      <c r="C501" s="39"/>
      <c r="D501" s="2"/>
      <c r="E501" s="2"/>
      <c r="F501" s="46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39"/>
      <c r="C502" s="39"/>
      <c r="D502" s="2"/>
      <c r="E502" s="2"/>
      <c r="F502" s="46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39"/>
      <c r="C503" s="39"/>
      <c r="D503" s="2"/>
      <c r="E503" s="2"/>
      <c r="F503" s="46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39"/>
      <c r="C504" s="39"/>
      <c r="D504" s="2"/>
      <c r="E504" s="2"/>
      <c r="F504" s="46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39"/>
      <c r="C505" s="39"/>
      <c r="D505" s="2"/>
      <c r="E505" s="2"/>
      <c r="F505" s="46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39"/>
      <c r="C506" s="39"/>
      <c r="D506" s="2"/>
      <c r="E506" s="2"/>
      <c r="F506" s="46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39"/>
      <c r="C507" s="39"/>
      <c r="D507" s="2"/>
      <c r="E507" s="2"/>
      <c r="F507" s="46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39"/>
      <c r="C508" s="39"/>
      <c r="D508" s="2"/>
      <c r="E508" s="2"/>
      <c r="F508" s="46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39"/>
      <c r="C509" s="39"/>
      <c r="D509" s="2"/>
      <c r="E509" s="2"/>
      <c r="F509" s="46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39"/>
      <c r="C510" s="39"/>
      <c r="D510" s="2"/>
      <c r="E510" s="2"/>
      <c r="F510" s="46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39"/>
      <c r="C511" s="39"/>
      <c r="D511" s="2"/>
      <c r="E511" s="2"/>
      <c r="F511" s="46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39"/>
      <c r="C512" s="39"/>
      <c r="D512" s="2"/>
      <c r="E512" s="2"/>
      <c r="F512" s="46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39"/>
      <c r="C513" s="39"/>
      <c r="D513" s="2"/>
      <c r="E513" s="2"/>
      <c r="F513" s="46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39"/>
      <c r="C514" s="39"/>
      <c r="D514" s="2"/>
      <c r="E514" s="2"/>
      <c r="F514" s="46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39"/>
      <c r="C515" s="39"/>
      <c r="D515" s="2"/>
      <c r="E515" s="2"/>
      <c r="F515" s="46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39"/>
      <c r="C516" s="39"/>
      <c r="D516" s="2"/>
      <c r="E516" s="2"/>
      <c r="F516" s="46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39"/>
      <c r="C517" s="39"/>
      <c r="D517" s="2"/>
      <c r="E517" s="2"/>
      <c r="F517" s="46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39"/>
      <c r="C518" s="39"/>
      <c r="D518" s="2"/>
      <c r="E518" s="2"/>
      <c r="F518" s="46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39"/>
      <c r="C519" s="39"/>
      <c r="D519" s="2"/>
      <c r="E519" s="2"/>
      <c r="F519" s="46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39"/>
      <c r="C520" s="39"/>
      <c r="D520" s="2"/>
      <c r="E520" s="2"/>
      <c r="F520" s="46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39"/>
      <c r="C521" s="39"/>
      <c r="D521" s="2"/>
      <c r="E521" s="2"/>
      <c r="F521" s="46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39"/>
      <c r="C522" s="39"/>
      <c r="D522" s="2"/>
      <c r="E522" s="2"/>
      <c r="F522" s="46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39"/>
      <c r="C523" s="39"/>
      <c r="D523" s="2"/>
      <c r="E523" s="2"/>
      <c r="F523" s="46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39"/>
      <c r="C524" s="39"/>
      <c r="D524" s="2"/>
      <c r="E524" s="2"/>
      <c r="F524" s="46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39"/>
      <c r="C525" s="39"/>
      <c r="D525" s="2"/>
      <c r="E525" s="2"/>
      <c r="F525" s="46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39"/>
      <c r="C526" s="39"/>
      <c r="D526" s="2"/>
      <c r="E526" s="2"/>
      <c r="F526" s="46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39"/>
      <c r="C527" s="39"/>
      <c r="D527" s="2"/>
      <c r="E527" s="2"/>
      <c r="F527" s="46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39"/>
      <c r="C528" s="39"/>
      <c r="D528" s="2"/>
      <c r="E528" s="2"/>
      <c r="F528" s="46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39"/>
      <c r="C529" s="39"/>
      <c r="D529" s="2"/>
      <c r="E529" s="2"/>
      <c r="F529" s="46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39"/>
      <c r="C530" s="39"/>
      <c r="D530" s="2"/>
      <c r="E530" s="2"/>
      <c r="F530" s="46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39"/>
      <c r="C531" s="39"/>
      <c r="D531" s="2"/>
      <c r="E531" s="2"/>
      <c r="F531" s="46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39"/>
      <c r="C532" s="39"/>
      <c r="D532" s="2"/>
      <c r="E532" s="2"/>
      <c r="F532" s="46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39"/>
      <c r="C533" s="39"/>
      <c r="D533" s="2"/>
      <c r="E533" s="2"/>
      <c r="F533" s="46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39"/>
      <c r="C534" s="39"/>
      <c r="D534" s="2"/>
      <c r="E534" s="2"/>
      <c r="F534" s="46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39"/>
      <c r="C535" s="39"/>
      <c r="D535" s="2"/>
      <c r="E535" s="2"/>
      <c r="F535" s="46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39"/>
      <c r="C536" s="39"/>
      <c r="D536" s="2"/>
      <c r="E536" s="2"/>
      <c r="F536" s="46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39"/>
      <c r="C537" s="39"/>
      <c r="D537" s="2"/>
      <c r="E537" s="2"/>
      <c r="F537" s="46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39"/>
      <c r="C538" s="39"/>
      <c r="D538" s="2"/>
      <c r="E538" s="2"/>
      <c r="F538" s="46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39"/>
      <c r="C539" s="39"/>
      <c r="D539" s="2"/>
      <c r="E539" s="2"/>
      <c r="F539" s="46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39"/>
      <c r="C540" s="39"/>
      <c r="D540" s="2"/>
      <c r="E540" s="2"/>
      <c r="F540" s="46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39"/>
      <c r="C541" s="39"/>
      <c r="D541" s="2"/>
      <c r="E541" s="2"/>
      <c r="F541" s="46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39"/>
      <c r="C542" s="39"/>
      <c r="D542" s="2"/>
      <c r="E542" s="2"/>
      <c r="F542" s="46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39"/>
      <c r="C543" s="39"/>
      <c r="D543" s="2"/>
      <c r="E543" s="2"/>
      <c r="F543" s="46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39"/>
      <c r="C544" s="39"/>
      <c r="D544" s="2"/>
      <c r="E544" s="2"/>
      <c r="F544" s="46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39"/>
      <c r="C545" s="39"/>
      <c r="D545" s="2"/>
      <c r="E545" s="2"/>
      <c r="F545" s="46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39"/>
      <c r="C546" s="39"/>
      <c r="D546" s="2"/>
      <c r="E546" s="2"/>
      <c r="F546" s="46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39"/>
      <c r="C547" s="39"/>
      <c r="D547" s="2"/>
      <c r="E547" s="2"/>
      <c r="F547" s="46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39"/>
      <c r="C548" s="39"/>
      <c r="D548" s="2"/>
      <c r="E548" s="2"/>
      <c r="F548" s="46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39"/>
      <c r="C549" s="39"/>
      <c r="D549" s="2"/>
      <c r="E549" s="2"/>
      <c r="F549" s="46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39"/>
      <c r="C550" s="39"/>
      <c r="D550" s="2"/>
      <c r="E550" s="2"/>
      <c r="F550" s="46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39"/>
      <c r="C551" s="39"/>
      <c r="D551" s="2"/>
      <c r="E551" s="2"/>
      <c r="F551" s="46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39"/>
      <c r="C552" s="39"/>
      <c r="D552" s="2"/>
      <c r="E552" s="2"/>
      <c r="F552" s="46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39"/>
      <c r="C553" s="39"/>
      <c r="D553" s="2"/>
      <c r="E553" s="2"/>
      <c r="F553" s="46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39"/>
      <c r="C554" s="39"/>
      <c r="D554" s="2"/>
      <c r="E554" s="2"/>
      <c r="F554" s="46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39"/>
      <c r="C555" s="39"/>
      <c r="D555" s="2"/>
      <c r="E555" s="2"/>
      <c r="F555" s="46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39"/>
      <c r="C556" s="39"/>
      <c r="D556" s="2"/>
      <c r="E556" s="2"/>
      <c r="F556" s="46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39"/>
      <c r="C557" s="39"/>
      <c r="D557" s="2"/>
      <c r="E557" s="2"/>
      <c r="F557" s="46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39"/>
      <c r="C558" s="39"/>
      <c r="D558" s="2"/>
      <c r="E558" s="2"/>
      <c r="F558" s="46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39"/>
      <c r="C559" s="39"/>
      <c r="D559" s="2"/>
      <c r="E559" s="2"/>
      <c r="F559" s="46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39"/>
      <c r="C560" s="39"/>
      <c r="D560" s="2"/>
      <c r="E560" s="2"/>
      <c r="F560" s="46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39"/>
      <c r="C561" s="39"/>
      <c r="D561" s="2"/>
      <c r="E561" s="2"/>
      <c r="F561" s="46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39"/>
      <c r="C562" s="39"/>
      <c r="D562" s="2"/>
      <c r="E562" s="2"/>
      <c r="F562" s="46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39"/>
      <c r="C563" s="39"/>
      <c r="D563" s="2"/>
      <c r="E563" s="2"/>
      <c r="F563" s="46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39"/>
      <c r="C564" s="39"/>
      <c r="D564" s="2"/>
      <c r="E564" s="2"/>
      <c r="F564" s="46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39"/>
      <c r="C565" s="39"/>
      <c r="D565" s="2"/>
      <c r="E565" s="2"/>
      <c r="F565" s="46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39"/>
      <c r="C566" s="39"/>
      <c r="D566" s="2"/>
      <c r="E566" s="2"/>
      <c r="F566" s="46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39"/>
      <c r="C567" s="39"/>
      <c r="D567" s="2"/>
      <c r="E567" s="2"/>
      <c r="F567" s="46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39"/>
      <c r="C568" s="39"/>
      <c r="D568" s="2"/>
      <c r="E568" s="2"/>
      <c r="F568" s="46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39"/>
      <c r="C569" s="39"/>
      <c r="D569" s="2"/>
      <c r="E569" s="2"/>
      <c r="F569" s="46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39"/>
      <c r="C570" s="39"/>
      <c r="D570" s="2"/>
      <c r="E570" s="2"/>
      <c r="F570" s="46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39"/>
      <c r="C571" s="39"/>
      <c r="D571" s="2"/>
      <c r="E571" s="2"/>
      <c r="F571" s="46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39"/>
      <c r="C572" s="39"/>
      <c r="D572" s="2"/>
      <c r="E572" s="2"/>
      <c r="F572" s="46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39"/>
      <c r="C573" s="39"/>
      <c r="D573" s="2"/>
      <c r="E573" s="2"/>
      <c r="F573" s="46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39"/>
      <c r="C574" s="39"/>
      <c r="D574" s="2"/>
      <c r="E574" s="2"/>
      <c r="F574" s="46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39"/>
      <c r="C575" s="39"/>
      <c r="D575" s="2"/>
      <c r="E575" s="2"/>
      <c r="F575" s="46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39"/>
      <c r="C576" s="39"/>
      <c r="D576" s="2"/>
      <c r="E576" s="2"/>
      <c r="F576" s="46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39"/>
      <c r="C577" s="39"/>
      <c r="D577" s="2"/>
      <c r="E577" s="2"/>
      <c r="F577" s="46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39"/>
      <c r="C578" s="39"/>
      <c r="D578" s="2"/>
      <c r="E578" s="2"/>
      <c r="F578" s="46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39"/>
      <c r="C579" s="39"/>
      <c r="D579" s="2"/>
      <c r="E579" s="2"/>
      <c r="F579" s="46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39"/>
      <c r="C580" s="39"/>
      <c r="D580" s="2"/>
      <c r="E580" s="2"/>
      <c r="F580" s="46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39"/>
      <c r="C581" s="39"/>
      <c r="D581" s="2"/>
      <c r="E581" s="2"/>
      <c r="F581" s="46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39"/>
      <c r="C582" s="39"/>
      <c r="D582" s="2"/>
      <c r="E582" s="2"/>
      <c r="F582" s="46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39"/>
      <c r="C583" s="39"/>
      <c r="D583" s="2"/>
      <c r="E583" s="2"/>
      <c r="F583" s="46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39"/>
      <c r="C584" s="39"/>
      <c r="D584" s="2"/>
      <c r="E584" s="2"/>
      <c r="F584" s="46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39"/>
      <c r="C585" s="39"/>
      <c r="D585" s="2"/>
      <c r="E585" s="2"/>
      <c r="F585" s="46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39"/>
      <c r="C586" s="39"/>
      <c r="D586" s="2"/>
      <c r="E586" s="2"/>
      <c r="F586" s="46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39"/>
      <c r="C587" s="39"/>
      <c r="D587" s="2"/>
      <c r="E587" s="2"/>
      <c r="F587" s="46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39"/>
      <c r="C588" s="39"/>
      <c r="D588" s="2"/>
      <c r="E588" s="2"/>
      <c r="F588" s="46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39"/>
      <c r="C589" s="39"/>
      <c r="D589" s="2"/>
      <c r="E589" s="2"/>
      <c r="F589" s="46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39"/>
      <c r="C590" s="39"/>
      <c r="D590" s="2"/>
      <c r="E590" s="2"/>
      <c r="F590" s="46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39"/>
      <c r="C591" s="39"/>
      <c r="D591" s="2"/>
      <c r="E591" s="2"/>
      <c r="F591" s="46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39"/>
      <c r="C592" s="39"/>
      <c r="D592" s="2"/>
      <c r="E592" s="2"/>
      <c r="F592" s="46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39"/>
      <c r="C593" s="39"/>
      <c r="D593" s="2"/>
      <c r="E593" s="2"/>
      <c r="F593" s="46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39"/>
      <c r="C594" s="39"/>
      <c r="D594" s="2"/>
      <c r="E594" s="2"/>
      <c r="F594" s="46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39"/>
      <c r="C595" s="39"/>
      <c r="D595" s="2"/>
      <c r="E595" s="2"/>
      <c r="F595" s="46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39"/>
      <c r="C596" s="39"/>
      <c r="D596" s="2"/>
      <c r="E596" s="2"/>
      <c r="F596" s="46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39"/>
      <c r="C597" s="39"/>
      <c r="D597" s="2"/>
      <c r="E597" s="2"/>
      <c r="F597" s="46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39"/>
      <c r="C598" s="39"/>
      <c r="D598" s="2"/>
      <c r="E598" s="2"/>
      <c r="F598" s="46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39"/>
      <c r="C599" s="39"/>
      <c r="D599" s="2"/>
      <c r="E599" s="2"/>
      <c r="F599" s="46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39"/>
      <c r="C600" s="39"/>
      <c r="D600" s="2"/>
      <c r="E600" s="2"/>
      <c r="F600" s="46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39"/>
      <c r="C601" s="39"/>
      <c r="D601" s="2"/>
      <c r="E601" s="2"/>
      <c r="F601" s="46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39"/>
      <c r="C602" s="39"/>
      <c r="D602" s="2"/>
      <c r="E602" s="2"/>
      <c r="F602" s="46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39"/>
      <c r="C603" s="39"/>
      <c r="D603" s="2"/>
      <c r="E603" s="2"/>
      <c r="F603" s="46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39"/>
      <c r="C604" s="39"/>
      <c r="D604" s="2"/>
      <c r="E604" s="2"/>
      <c r="F604" s="46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39"/>
      <c r="C605" s="39"/>
      <c r="D605" s="2"/>
      <c r="E605" s="2"/>
      <c r="F605" s="46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39"/>
      <c r="C606" s="39"/>
      <c r="D606" s="2"/>
      <c r="E606" s="2"/>
      <c r="F606" s="46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39"/>
      <c r="C607" s="39"/>
      <c r="D607" s="2"/>
      <c r="E607" s="2"/>
      <c r="F607" s="46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39"/>
      <c r="C608" s="39"/>
      <c r="D608" s="2"/>
      <c r="E608" s="2"/>
      <c r="F608" s="46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39"/>
      <c r="C609" s="39"/>
      <c r="D609" s="2"/>
      <c r="E609" s="2"/>
      <c r="F609" s="46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39"/>
      <c r="C610" s="39"/>
      <c r="D610" s="2"/>
      <c r="E610" s="2"/>
      <c r="F610" s="46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39"/>
      <c r="C611" s="39"/>
      <c r="D611" s="2"/>
      <c r="E611" s="2"/>
      <c r="F611" s="46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39"/>
      <c r="C612" s="39"/>
      <c r="D612" s="2"/>
      <c r="E612" s="2"/>
      <c r="F612" s="46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39"/>
      <c r="C613" s="39"/>
      <c r="D613" s="2"/>
      <c r="E613" s="2"/>
      <c r="F613" s="46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39"/>
      <c r="C614" s="39"/>
      <c r="D614" s="2"/>
      <c r="E614" s="2"/>
      <c r="F614" s="46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39"/>
      <c r="C615" s="39"/>
      <c r="D615" s="2"/>
      <c r="E615" s="2"/>
      <c r="F615" s="46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39"/>
      <c r="C616" s="39"/>
      <c r="D616" s="2"/>
      <c r="E616" s="2"/>
      <c r="F616" s="46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39"/>
      <c r="C617" s="39"/>
      <c r="D617" s="2"/>
      <c r="E617" s="2"/>
      <c r="F617" s="46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39"/>
      <c r="C618" s="39"/>
      <c r="D618" s="2"/>
      <c r="E618" s="2"/>
      <c r="F618" s="46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39"/>
      <c r="C619" s="39"/>
      <c r="D619" s="2"/>
      <c r="E619" s="2"/>
      <c r="F619" s="46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39"/>
      <c r="C620" s="39"/>
      <c r="D620" s="2"/>
      <c r="E620" s="2"/>
      <c r="F620" s="46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39"/>
      <c r="C621" s="39"/>
      <c r="D621" s="2"/>
      <c r="E621" s="2"/>
      <c r="F621" s="46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39"/>
      <c r="C622" s="39"/>
      <c r="D622" s="2"/>
      <c r="E622" s="2"/>
      <c r="F622" s="46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39"/>
      <c r="C623" s="39"/>
      <c r="D623" s="2"/>
      <c r="E623" s="2"/>
      <c r="F623" s="46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39"/>
      <c r="C624" s="39"/>
      <c r="D624" s="2"/>
      <c r="E624" s="2"/>
      <c r="F624" s="46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39"/>
      <c r="C625" s="39"/>
      <c r="D625" s="2"/>
      <c r="E625" s="2"/>
      <c r="F625" s="46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39"/>
      <c r="C626" s="39"/>
      <c r="D626" s="2"/>
      <c r="E626" s="2"/>
      <c r="F626" s="46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39"/>
      <c r="C627" s="39"/>
      <c r="D627" s="2"/>
      <c r="E627" s="2"/>
      <c r="F627" s="46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39"/>
      <c r="C628" s="39"/>
      <c r="D628" s="2"/>
      <c r="E628" s="2"/>
      <c r="F628" s="46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39"/>
      <c r="C629" s="39"/>
      <c r="D629" s="2"/>
      <c r="E629" s="2"/>
      <c r="F629" s="46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39"/>
      <c r="C630" s="39"/>
      <c r="D630" s="2"/>
      <c r="E630" s="2"/>
      <c r="F630" s="46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39"/>
      <c r="C631" s="39"/>
      <c r="D631" s="2"/>
      <c r="E631" s="2"/>
      <c r="F631" s="46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39"/>
      <c r="C632" s="39"/>
      <c r="D632" s="2"/>
      <c r="E632" s="2"/>
      <c r="F632" s="46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39"/>
      <c r="C633" s="39"/>
      <c r="D633" s="2"/>
      <c r="E633" s="2"/>
      <c r="F633" s="46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39"/>
      <c r="C634" s="39"/>
      <c r="D634" s="2"/>
      <c r="E634" s="2"/>
      <c r="F634" s="46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39"/>
      <c r="C635" s="39"/>
      <c r="D635" s="2"/>
      <c r="E635" s="2"/>
      <c r="F635" s="46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39"/>
      <c r="C636" s="39"/>
      <c r="D636" s="2"/>
      <c r="E636" s="2"/>
      <c r="F636" s="46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39"/>
      <c r="C637" s="39"/>
      <c r="D637" s="2"/>
      <c r="E637" s="2"/>
      <c r="F637" s="46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39"/>
      <c r="C638" s="39"/>
      <c r="D638" s="2"/>
      <c r="E638" s="2"/>
      <c r="F638" s="46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39"/>
      <c r="C639" s="39"/>
      <c r="D639" s="2"/>
      <c r="E639" s="2"/>
      <c r="F639" s="46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39"/>
      <c r="C640" s="39"/>
      <c r="D640" s="2"/>
      <c r="E640" s="2"/>
      <c r="F640" s="46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39"/>
      <c r="C641" s="39"/>
      <c r="D641" s="2"/>
      <c r="E641" s="2"/>
      <c r="F641" s="46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39"/>
      <c r="C642" s="39"/>
      <c r="D642" s="2"/>
      <c r="E642" s="2"/>
      <c r="F642" s="46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39"/>
      <c r="C643" s="39"/>
      <c r="D643" s="2"/>
      <c r="E643" s="2"/>
      <c r="F643" s="46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39"/>
      <c r="C644" s="39"/>
      <c r="D644" s="2"/>
      <c r="E644" s="2"/>
      <c r="F644" s="46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39"/>
      <c r="C645" s="39"/>
      <c r="D645" s="2"/>
      <c r="E645" s="2"/>
      <c r="F645" s="46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39"/>
      <c r="C646" s="39"/>
      <c r="D646" s="2"/>
      <c r="E646" s="2"/>
      <c r="F646" s="46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39"/>
      <c r="C647" s="39"/>
      <c r="D647" s="2"/>
      <c r="E647" s="2"/>
      <c r="F647" s="46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39"/>
      <c r="C648" s="39"/>
      <c r="D648" s="2"/>
      <c r="E648" s="2"/>
      <c r="F648" s="46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39"/>
      <c r="C649" s="39"/>
      <c r="D649" s="2"/>
      <c r="E649" s="2"/>
      <c r="F649" s="46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39"/>
      <c r="C650" s="39"/>
      <c r="D650" s="2"/>
      <c r="E650" s="2"/>
      <c r="F650" s="46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39"/>
      <c r="C651" s="39"/>
      <c r="D651" s="2"/>
      <c r="E651" s="2"/>
      <c r="F651" s="46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39"/>
      <c r="C652" s="39"/>
      <c r="D652" s="2"/>
      <c r="E652" s="2"/>
      <c r="F652" s="46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39"/>
      <c r="C653" s="39"/>
      <c r="D653" s="2"/>
      <c r="E653" s="2"/>
      <c r="F653" s="46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39"/>
      <c r="C654" s="39"/>
      <c r="D654" s="2"/>
      <c r="E654" s="2"/>
      <c r="F654" s="46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39"/>
      <c r="C655" s="39"/>
      <c r="D655" s="2"/>
      <c r="E655" s="2"/>
      <c r="F655" s="46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39"/>
      <c r="C656" s="39"/>
      <c r="D656" s="2"/>
      <c r="E656" s="2"/>
      <c r="F656" s="46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39"/>
      <c r="C657" s="39"/>
      <c r="D657" s="2"/>
      <c r="E657" s="2"/>
      <c r="F657" s="46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39"/>
      <c r="C658" s="39"/>
      <c r="D658" s="2"/>
      <c r="E658" s="2"/>
      <c r="F658" s="46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39"/>
      <c r="C659" s="39"/>
      <c r="D659" s="2"/>
      <c r="E659" s="2"/>
      <c r="F659" s="46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39"/>
      <c r="C660" s="39"/>
      <c r="D660" s="2"/>
      <c r="E660" s="2"/>
      <c r="F660" s="46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39"/>
      <c r="C661" s="39"/>
      <c r="D661" s="2"/>
      <c r="E661" s="2"/>
      <c r="F661" s="46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39"/>
      <c r="C662" s="39"/>
      <c r="D662" s="2"/>
      <c r="E662" s="2"/>
      <c r="F662" s="46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39"/>
      <c r="C663" s="39"/>
      <c r="D663" s="2"/>
      <c r="E663" s="2"/>
      <c r="F663" s="46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39"/>
      <c r="C664" s="39"/>
      <c r="D664" s="2"/>
      <c r="E664" s="2"/>
      <c r="F664" s="46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39"/>
      <c r="C665" s="39"/>
      <c r="D665" s="2"/>
      <c r="E665" s="2"/>
      <c r="F665" s="46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39"/>
      <c r="C666" s="39"/>
      <c r="D666" s="2"/>
      <c r="E666" s="2"/>
      <c r="F666" s="46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39"/>
      <c r="C667" s="39"/>
      <c r="D667" s="2"/>
      <c r="E667" s="2"/>
      <c r="F667" s="46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39"/>
      <c r="C668" s="39"/>
      <c r="D668" s="2"/>
      <c r="E668" s="2"/>
      <c r="F668" s="46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39"/>
      <c r="C669" s="39"/>
      <c r="D669" s="2"/>
      <c r="E669" s="2"/>
      <c r="F669" s="46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39"/>
      <c r="C670" s="39"/>
      <c r="D670" s="2"/>
      <c r="E670" s="2"/>
      <c r="F670" s="46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39"/>
      <c r="C671" s="39"/>
      <c r="D671" s="2"/>
      <c r="E671" s="2"/>
      <c r="F671" s="46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39"/>
      <c r="C672" s="39"/>
      <c r="D672" s="2"/>
      <c r="E672" s="2"/>
      <c r="F672" s="46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39"/>
      <c r="C673" s="39"/>
      <c r="D673" s="2"/>
      <c r="E673" s="2"/>
      <c r="F673" s="46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39"/>
      <c r="C674" s="39"/>
      <c r="D674" s="2"/>
      <c r="E674" s="2"/>
      <c r="F674" s="46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39"/>
      <c r="C675" s="39"/>
      <c r="D675" s="2"/>
      <c r="E675" s="2"/>
      <c r="F675" s="46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39"/>
      <c r="C676" s="39"/>
      <c r="D676" s="2"/>
      <c r="E676" s="2"/>
      <c r="F676" s="46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39"/>
      <c r="C677" s="39"/>
      <c r="D677" s="2"/>
      <c r="E677" s="2"/>
      <c r="F677" s="46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39"/>
      <c r="C678" s="39"/>
      <c r="D678" s="2"/>
      <c r="E678" s="2"/>
      <c r="F678" s="46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39"/>
      <c r="C679" s="39"/>
      <c r="D679" s="2"/>
      <c r="E679" s="2"/>
      <c r="F679" s="46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39"/>
      <c r="C680" s="39"/>
      <c r="D680" s="2"/>
      <c r="E680" s="2"/>
      <c r="F680" s="46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39"/>
      <c r="C681" s="39"/>
      <c r="D681" s="2"/>
      <c r="E681" s="2"/>
      <c r="F681" s="46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39"/>
      <c r="C682" s="39"/>
      <c r="D682" s="2"/>
      <c r="E682" s="2"/>
      <c r="F682" s="46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39"/>
      <c r="C683" s="39"/>
      <c r="D683" s="2"/>
      <c r="E683" s="2"/>
      <c r="F683" s="46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39"/>
      <c r="C684" s="39"/>
      <c r="D684" s="2"/>
      <c r="E684" s="2"/>
      <c r="F684" s="46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39"/>
      <c r="C685" s="39"/>
      <c r="D685" s="2"/>
      <c r="E685" s="2"/>
      <c r="F685" s="46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39"/>
      <c r="C686" s="39"/>
      <c r="D686" s="2"/>
      <c r="E686" s="2"/>
      <c r="F686" s="46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39"/>
      <c r="C687" s="39"/>
      <c r="D687" s="2"/>
      <c r="E687" s="2"/>
      <c r="F687" s="46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39"/>
      <c r="C688" s="39"/>
      <c r="D688" s="2"/>
      <c r="E688" s="2"/>
      <c r="F688" s="46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39"/>
      <c r="C689" s="39"/>
      <c r="D689" s="2"/>
      <c r="E689" s="2"/>
      <c r="F689" s="46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39"/>
      <c r="C690" s="39"/>
      <c r="D690" s="2"/>
      <c r="E690" s="2"/>
      <c r="F690" s="46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39"/>
      <c r="C691" s="39"/>
      <c r="D691" s="2"/>
      <c r="E691" s="2"/>
      <c r="F691" s="46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39"/>
      <c r="C692" s="39"/>
      <c r="D692" s="2"/>
      <c r="E692" s="2"/>
      <c r="F692" s="46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39"/>
      <c r="C693" s="39"/>
      <c r="D693" s="2"/>
      <c r="E693" s="2"/>
      <c r="F693" s="46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39"/>
      <c r="C694" s="39"/>
      <c r="D694" s="2"/>
      <c r="E694" s="2"/>
      <c r="F694" s="46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39"/>
      <c r="C695" s="39"/>
      <c r="D695" s="2"/>
      <c r="E695" s="2"/>
      <c r="F695" s="46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39"/>
      <c r="C696" s="39"/>
      <c r="D696" s="2"/>
      <c r="E696" s="2"/>
      <c r="F696" s="46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39"/>
      <c r="C697" s="39"/>
      <c r="D697" s="2"/>
      <c r="E697" s="2"/>
      <c r="F697" s="46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39"/>
      <c r="C698" s="39"/>
      <c r="D698" s="2"/>
      <c r="E698" s="2"/>
      <c r="F698" s="46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39"/>
      <c r="C699" s="39"/>
      <c r="D699" s="2"/>
      <c r="E699" s="2"/>
      <c r="F699" s="46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39"/>
      <c r="C700" s="39"/>
      <c r="D700" s="2"/>
      <c r="E700" s="2"/>
      <c r="F700" s="46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39"/>
      <c r="C701" s="39"/>
      <c r="D701" s="2"/>
      <c r="E701" s="2"/>
      <c r="F701" s="46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39"/>
      <c r="C702" s="39"/>
      <c r="D702" s="2"/>
      <c r="E702" s="2"/>
      <c r="F702" s="46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39"/>
      <c r="C703" s="39"/>
      <c r="D703" s="2"/>
      <c r="E703" s="2"/>
      <c r="F703" s="46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39"/>
      <c r="C704" s="39"/>
      <c r="D704" s="2"/>
      <c r="E704" s="2"/>
      <c r="F704" s="46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39"/>
      <c r="C705" s="39"/>
      <c r="D705" s="2"/>
      <c r="E705" s="2"/>
      <c r="F705" s="46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39"/>
      <c r="C706" s="39"/>
      <c r="D706" s="2"/>
      <c r="E706" s="2"/>
      <c r="F706" s="46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39"/>
      <c r="C707" s="39"/>
      <c r="D707" s="2"/>
      <c r="E707" s="2"/>
      <c r="F707" s="46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39"/>
      <c r="C708" s="39"/>
      <c r="D708" s="2"/>
      <c r="E708" s="2"/>
      <c r="F708" s="46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39"/>
      <c r="C709" s="39"/>
      <c r="D709" s="2"/>
      <c r="E709" s="2"/>
      <c r="F709" s="46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39"/>
      <c r="C710" s="39"/>
      <c r="D710" s="2"/>
      <c r="E710" s="2"/>
      <c r="F710" s="46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39"/>
      <c r="C711" s="39"/>
      <c r="D711" s="2"/>
      <c r="E711" s="2"/>
      <c r="F711" s="46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39"/>
      <c r="C712" s="39"/>
      <c r="D712" s="2"/>
      <c r="E712" s="2"/>
      <c r="F712" s="46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39"/>
      <c r="C713" s="39"/>
      <c r="D713" s="2"/>
      <c r="E713" s="2"/>
      <c r="F713" s="46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39"/>
      <c r="C714" s="39"/>
      <c r="D714" s="2"/>
      <c r="E714" s="2"/>
      <c r="F714" s="46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39"/>
      <c r="C715" s="39"/>
      <c r="D715" s="2"/>
      <c r="E715" s="2"/>
      <c r="F715" s="46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39"/>
      <c r="C716" s="39"/>
      <c r="D716" s="2"/>
      <c r="E716" s="2"/>
      <c r="F716" s="46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39"/>
      <c r="C717" s="39"/>
      <c r="D717" s="2"/>
      <c r="E717" s="2"/>
      <c r="F717" s="46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39"/>
      <c r="C718" s="39"/>
      <c r="D718" s="2"/>
      <c r="E718" s="2"/>
      <c r="F718" s="46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39"/>
      <c r="C719" s="39"/>
      <c r="D719" s="2"/>
      <c r="E719" s="2"/>
      <c r="F719" s="46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39"/>
      <c r="C720" s="39"/>
      <c r="D720" s="2"/>
      <c r="E720" s="2"/>
      <c r="F720" s="46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39"/>
      <c r="C721" s="39"/>
      <c r="D721" s="2"/>
      <c r="E721" s="2"/>
      <c r="F721" s="46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39"/>
      <c r="C722" s="39"/>
      <c r="D722" s="2"/>
      <c r="E722" s="2"/>
      <c r="F722" s="46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39"/>
      <c r="C723" s="39"/>
      <c r="D723" s="2"/>
      <c r="E723" s="2"/>
      <c r="F723" s="46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39"/>
      <c r="C724" s="39"/>
      <c r="D724" s="2"/>
      <c r="E724" s="2"/>
      <c r="F724" s="46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39"/>
      <c r="C725" s="39"/>
      <c r="D725" s="2"/>
      <c r="E725" s="2"/>
      <c r="F725" s="46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39"/>
      <c r="C726" s="39"/>
      <c r="D726" s="2"/>
      <c r="E726" s="2"/>
      <c r="F726" s="46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39"/>
      <c r="C727" s="39"/>
      <c r="D727" s="2"/>
      <c r="E727" s="2"/>
      <c r="F727" s="46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39"/>
      <c r="C728" s="39"/>
      <c r="D728" s="2"/>
      <c r="E728" s="2"/>
      <c r="F728" s="46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39"/>
      <c r="C729" s="39"/>
      <c r="D729" s="2"/>
      <c r="E729" s="2"/>
      <c r="F729" s="46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39"/>
      <c r="C730" s="39"/>
      <c r="D730" s="2"/>
      <c r="E730" s="2"/>
      <c r="F730" s="46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39"/>
      <c r="C731" s="39"/>
      <c r="D731" s="2"/>
      <c r="E731" s="2"/>
      <c r="F731" s="46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39"/>
      <c r="C732" s="39"/>
      <c r="D732" s="2"/>
      <c r="E732" s="2"/>
      <c r="F732" s="46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39"/>
      <c r="C733" s="39"/>
      <c r="D733" s="2"/>
      <c r="E733" s="2"/>
      <c r="F733" s="46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39"/>
      <c r="C734" s="39"/>
      <c r="D734" s="2"/>
      <c r="E734" s="2"/>
      <c r="F734" s="46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39"/>
      <c r="C735" s="39"/>
      <c r="D735" s="2"/>
      <c r="E735" s="2"/>
      <c r="F735" s="46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39"/>
      <c r="C736" s="39"/>
      <c r="D736" s="2"/>
      <c r="E736" s="2"/>
      <c r="F736" s="46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39"/>
      <c r="C737" s="39"/>
      <c r="D737" s="2"/>
      <c r="E737" s="2"/>
      <c r="F737" s="46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39"/>
      <c r="C738" s="39"/>
      <c r="D738" s="2"/>
      <c r="E738" s="2"/>
      <c r="F738" s="46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39"/>
      <c r="C739" s="39"/>
      <c r="D739" s="2"/>
      <c r="E739" s="2"/>
      <c r="F739" s="46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39"/>
      <c r="C740" s="39"/>
      <c r="D740" s="2"/>
      <c r="E740" s="2"/>
      <c r="F740" s="46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39"/>
      <c r="C741" s="39"/>
      <c r="D741" s="2"/>
      <c r="E741" s="2"/>
      <c r="F741" s="46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39"/>
      <c r="C742" s="39"/>
      <c r="D742" s="2"/>
      <c r="E742" s="2"/>
      <c r="F742" s="46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39"/>
      <c r="C743" s="39"/>
      <c r="D743" s="2"/>
      <c r="E743" s="2"/>
      <c r="F743" s="46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39"/>
      <c r="C744" s="39"/>
      <c r="D744" s="2"/>
      <c r="E744" s="2"/>
      <c r="F744" s="46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39"/>
      <c r="C745" s="39"/>
      <c r="D745" s="2"/>
      <c r="E745" s="2"/>
      <c r="F745" s="46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39"/>
      <c r="C746" s="39"/>
      <c r="D746" s="2"/>
      <c r="E746" s="2"/>
      <c r="F746" s="46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39"/>
      <c r="C747" s="39"/>
      <c r="D747" s="2"/>
      <c r="E747" s="2"/>
      <c r="F747" s="46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39"/>
      <c r="C748" s="39"/>
      <c r="D748" s="2"/>
      <c r="E748" s="2"/>
      <c r="F748" s="46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39"/>
      <c r="C749" s="39"/>
      <c r="D749" s="2"/>
      <c r="E749" s="2"/>
      <c r="F749" s="46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39"/>
      <c r="C750" s="39"/>
      <c r="D750" s="2"/>
      <c r="E750" s="2"/>
      <c r="F750" s="46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39"/>
      <c r="C751" s="39"/>
      <c r="D751" s="2"/>
      <c r="E751" s="2"/>
      <c r="F751" s="46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39"/>
      <c r="C752" s="39"/>
      <c r="D752" s="2"/>
      <c r="E752" s="2"/>
      <c r="F752" s="46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39"/>
      <c r="C753" s="39"/>
      <c r="D753" s="2"/>
      <c r="E753" s="2"/>
      <c r="F753" s="46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39"/>
      <c r="C754" s="39"/>
      <c r="D754" s="2"/>
      <c r="E754" s="2"/>
      <c r="F754" s="46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39"/>
      <c r="C755" s="39"/>
      <c r="D755" s="2"/>
      <c r="E755" s="2"/>
      <c r="F755" s="46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39"/>
      <c r="C756" s="39"/>
      <c r="D756" s="2"/>
      <c r="E756" s="2"/>
      <c r="F756" s="46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39"/>
      <c r="C757" s="39"/>
      <c r="D757" s="2"/>
      <c r="E757" s="2"/>
      <c r="F757" s="46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39"/>
      <c r="C758" s="39"/>
      <c r="D758" s="2"/>
      <c r="E758" s="2"/>
      <c r="F758" s="46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39"/>
      <c r="C759" s="39"/>
      <c r="D759" s="2"/>
      <c r="E759" s="2"/>
      <c r="F759" s="46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39"/>
      <c r="C760" s="39"/>
      <c r="D760" s="2"/>
      <c r="E760" s="2"/>
      <c r="F760" s="46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39"/>
      <c r="C761" s="39"/>
      <c r="D761" s="2"/>
      <c r="E761" s="2"/>
      <c r="F761" s="46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39"/>
      <c r="C762" s="39"/>
      <c r="D762" s="2"/>
      <c r="E762" s="2"/>
      <c r="F762" s="46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39"/>
      <c r="C763" s="39"/>
      <c r="D763" s="2"/>
      <c r="E763" s="2"/>
      <c r="F763" s="46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39"/>
      <c r="C764" s="39"/>
      <c r="D764" s="2"/>
      <c r="E764" s="2"/>
      <c r="F764" s="46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39"/>
      <c r="C765" s="39"/>
      <c r="D765" s="2"/>
      <c r="E765" s="2"/>
      <c r="F765" s="46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39"/>
      <c r="C766" s="39"/>
      <c r="D766" s="2"/>
      <c r="E766" s="2"/>
      <c r="F766" s="46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39"/>
      <c r="C767" s="39"/>
      <c r="D767" s="2"/>
      <c r="E767" s="2"/>
      <c r="F767" s="46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39"/>
      <c r="C768" s="39"/>
      <c r="D768" s="2"/>
      <c r="E768" s="2"/>
      <c r="F768" s="46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39"/>
      <c r="C769" s="39"/>
      <c r="D769" s="2"/>
      <c r="E769" s="2"/>
      <c r="F769" s="46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39"/>
      <c r="C770" s="39"/>
      <c r="D770" s="2"/>
      <c r="E770" s="2"/>
      <c r="F770" s="46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39"/>
      <c r="C771" s="39"/>
      <c r="D771" s="2"/>
      <c r="E771" s="2"/>
      <c r="F771" s="46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39"/>
      <c r="C772" s="39"/>
      <c r="D772" s="2"/>
      <c r="E772" s="2"/>
      <c r="F772" s="46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39"/>
      <c r="C773" s="39"/>
      <c r="D773" s="2"/>
      <c r="E773" s="2"/>
      <c r="F773" s="46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39"/>
      <c r="C774" s="39"/>
      <c r="D774" s="2"/>
      <c r="E774" s="2"/>
      <c r="F774" s="46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39"/>
      <c r="C775" s="39"/>
      <c r="D775" s="2"/>
      <c r="E775" s="2"/>
      <c r="F775" s="46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39"/>
      <c r="C776" s="39"/>
      <c r="D776" s="2"/>
      <c r="E776" s="2"/>
      <c r="F776" s="46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39"/>
      <c r="C777" s="39"/>
      <c r="D777" s="2"/>
      <c r="E777" s="2"/>
      <c r="F777" s="46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39"/>
      <c r="C778" s="39"/>
      <c r="D778" s="2"/>
      <c r="E778" s="2"/>
      <c r="F778" s="46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39"/>
      <c r="C779" s="39"/>
      <c r="D779" s="2"/>
      <c r="E779" s="2"/>
      <c r="F779" s="46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39"/>
      <c r="C780" s="39"/>
      <c r="D780" s="2"/>
      <c r="E780" s="2"/>
      <c r="F780" s="46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39"/>
      <c r="C781" s="39"/>
      <c r="D781" s="2"/>
      <c r="E781" s="2"/>
      <c r="F781" s="46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39"/>
      <c r="C782" s="39"/>
      <c r="D782" s="2"/>
      <c r="E782" s="2"/>
      <c r="F782" s="46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39"/>
      <c r="C783" s="39"/>
      <c r="D783" s="2"/>
      <c r="E783" s="2"/>
      <c r="F783" s="46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39"/>
      <c r="C784" s="39"/>
      <c r="D784" s="2"/>
      <c r="E784" s="2"/>
      <c r="F784" s="46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39"/>
      <c r="C785" s="39"/>
      <c r="D785" s="2"/>
      <c r="E785" s="2"/>
      <c r="F785" s="46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39"/>
      <c r="C786" s="39"/>
      <c r="D786" s="2"/>
      <c r="E786" s="2"/>
      <c r="F786" s="46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39"/>
      <c r="C787" s="39"/>
      <c r="D787" s="2"/>
      <c r="E787" s="2"/>
      <c r="F787" s="46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39"/>
      <c r="C788" s="39"/>
      <c r="D788" s="2"/>
      <c r="E788" s="2"/>
      <c r="F788" s="46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39"/>
      <c r="C789" s="39"/>
      <c r="D789" s="2"/>
      <c r="E789" s="2"/>
      <c r="F789" s="46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39"/>
      <c r="C790" s="39"/>
      <c r="D790" s="2"/>
      <c r="E790" s="2"/>
      <c r="F790" s="46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39"/>
      <c r="C791" s="39"/>
      <c r="D791" s="2"/>
      <c r="E791" s="2"/>
      <c r="F791" s="46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39"/>
      <c r="C792" s="39"/>
      <c r="D792" s="2"/>
      <c r="E792" s="2"/>
      <c r="F792" s="46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39"/>
      <c r="C793" s="39"/>
      <c r="D793" s="2"/>
      <c r="E793" s="2"/>
      <c r="F793" s="46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39"/>
      <c r="C794" s="39"/>
      <c r="D794" s="2"/>
      <c r="E794" s="2"/>
      <c r="F794" s="46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39"/>
      <c r="C795" s="39"/>
      <c r="D795" s="2"/>
      <c r="E795" s="2"/>
      <c r="F795" s="46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39"/>
      <c r="C796" s="39"/>
      <c r="D796" s="2"/>
      <c r="E796" s="2"/>
      <c r="F796" s="46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39"/>
      <c r="C797" s="39"/>
      <c r="D797" s="2"/>
      <c r="E797" s="2"/>
      <c r="F797" s="46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39"/>
      <c r="C798" s="39"/>
      <c r="D798" s="2"/>
      <c r="E798" s="2"/>
      <c r="F798" s="46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39"/>
      <c r="C799" s="39"/>
      <c r="D799" s="2"/>
      <c r="E799" s="2"/>
      <c r="F799" s="46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39"/>
      <c r="C800" s="39"/>
      <c r="D800" s="2"/>
      <c r="E800" s="2"/>
      <c r="F800" s="46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39"/>
      <c r="C801" s="39"/>
      <c r="D801" s="2"/>
      <c r="E801" s="2"/>
      <c r="F801" s="46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39"/>
      <c r="C802" s="39"/>
      <c r="D802" s="2"/>
      <c r="E802" s="2"/>
      <c r="F802" s="46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39"/>
      <c r="C803" s="39"/>
      <c r="D803" s="2"/>
      <c r="E803" s="2"/>
      <c r="F803" s="46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39"/>
      <c r="C804" s="39"/>
      <c r="D804" s="2"/>
      <c r="E804" s="2"/>
      <c r="F804" s="46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39"/>
      <c r="C805" s="39"/>
      <c r="D805" s="2"/>
      <c r="E805" s="2"/>
      <c r="F805" s="46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39"/>
      <c r="C806" s="39"/>
      <c r="D806" s="2"/>
      <c r="E806" s="2"/>
      <c r="F806" s="46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39"/>
      <c r="C807" s="39"/>
      <c r="D807" s="2"/>
      <c r="E807" s="2"/>
      <c r="F807" s="46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39"/>
      <c r="C808" s="39"/>
      <c r="D808" s="2"/>
      <c r="E808" s="2"/>
      <c r="F808" s="46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39"/>
      <c r="C809" s="39"/>
      <c r="D809" s="2"/>
      <c r="E809" s="2"/>
      <c r="F809" s="46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39"/>
      <c r="C810" s="39"/>
      <c r="D810" s="2"/>
      <c r="E810" s="2"/>
      <c r="F810" s="46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39"/>
      <c r="C811" s="39"/>
      <c r="D811" s="2"/>
      <c r="E811" s="2"/>
      <c r="F811" s="46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39"/>
      <c r="C812" s="39"/>
      <c r="D812" s="2"/>
      <c r="E812" s="2"/>
      <c r="F812" s="46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39"/>
      <c r="C813" s="39"/>
      <c r="D813" s="2"/>
      <c r="E813" s="2"/>
      <c r="F813" s="46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39"/>
      <c r="C814" s="39"/>
      <c r="D814" s="2"/>
      <c r="E814" s="2"/>
      <c r="F814" s="46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39"/>
      <c r="C815" s="39"/>
      <c r="D815" s="2"/>
      <c r="E815" s="2"/>
      <c r="F815" s="46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39"/>
      <c r="C816" s="39"/>
      <c r="D816" s="2"/>
      <c r="E816" s="2"/>
      <c r="F816" s="46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39"/>
      <c r="C817" s="39"/>
      <c r="D817" s="2"/>
      <c r="E817" s="2"/>
      <c r="F817" s="46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39"/>
      <c r="C818" s="39"/>
      <c r="D818" s="2"/>
      <c r="E818" s="2"/>
      <c r="F818" s="46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39"/>
      <c r="C819" s="39"/>
      <c r="D819" s="2"/>
      <c r="E819" s="2"/>
      <c r="F819" s="46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39"/>
      <c r="C820" s="39"/>
      <c r="D820" s="2"/>
      <c r="E820" s="2"/>
      <c r="F820" s="46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39"/>
      <c r="C821" s="39"/>
      <c r="D821" s="2"/>
      <c r="E821" s="2"/>
      <c r="F821" s="46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39"/>
      <c r="C822" s="39"/>
      <c r="D822" s="2"/>
      <c r="E822" s="2"/>
      <c r="F822" s="46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39"/>
      <c r="C823" s="39"/>
      <c r="D823" s="2"/>
      <c r="E823" s="2"/>
      <c r="F823" s="46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39"/>
      <c r="C824" s="39"/>
      <c r="D824" s="2"/>
      <c r="E824" s="2"/>
      <c r="F824" s="46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39"/>
      <c r="C825" s="39"/>
      <c r="D825" s="2"/>
      <c r="E825" s="2"/>
      <c r="F825" s="46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39"/>
      <c r="C826" s="39"/>
      <c r="D826" s="2"/>
      <c r="E826" s="2"/>
      <c r="F826" s="46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39"/>
      <c r="C827" s="39"/>
      <c r="D827" s="2"/>
      <c r="E827" s="2"/>
      <c r="F827" s="46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39"/>
      <c r="C828" s="39"/>
      <c r="D828" s="2"/>
      <c r="E828" s="2"/>
      <c r="F828" s="46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39"/>
      <c r="C829" s="39"/>
      <c r="D829" s="2"/>
      <c r="E829" s="2"/>
      <c r="F829" s="46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39"/>
      <c r="C830" s="39"/>
      <c r="D830" s="2"/>
      <c r="E830" s="2"/>
      <c r="F830" s="46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39"/>
      <c r="C831" s="39"/>
      <c r="D831" s="2"/>
      <c r="E831" s="2"/>
      <c r="F831" s="46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39"/>
      <c r="C832" s="39"/>
      <c r="D832" s="2"/>
      <c r="E832" s="2"/>
      <c r="F832" s="46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39"/>
      <c r="C833" s="39"/>
      <c r="D833" s="2"/>
      <c r="E833" s="2"/>
      <c r="F833" s="46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39"/>
      <c r="C834" s="39"/>
      <c r="D834" s="2"/>
      <c r="E834" s="2"/>
      <c r="F834" s="46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39"/>
      <c r="C835" s="39"/>
      <c r="D835" s="2"/>
      <c r="E835" s="2"/>
      <c r="F835" s="46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39"/>
      <c r="C836" s="39"/>
      <c r="D836" s="2"/>
      <c r="E836" s="2"/>
      <c r="F836" s="46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39"/>
      <c r="C837" s="39"/>
      <c r="D837" s="2"/>
      <c r="E837" s="2"/>
      <c r="F837" s="46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39"/>
      <c r="C838" s="39"/>
      <c r="D838" s="2"/>
      <c r="E838" s="2"/>
      <c r="F838" s="46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39"/>
      <c r="C839" s="39"/>
      <c r="D839" s="2"/>
      <c r="E839" s="2"/>
      <c r="F839" s="46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39"/>
      <c r="C840" s="39"/>
      <c r="D840" s="2"/>
      <c r="E840" s="2"/>
      <c r="F840" s="46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39"/>
      <c r="C841" s="39"/>
      <c r="D841" s="2"/>
      <c r="E841" s="2"/>
      <c r="F841" s="46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39"/>
      <c r="C842" s="39"/>
      <c r="D842" s="2"/>
      <c r="E842" s="2"/>
      <c r="F842" s="46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39"/>
      <c r="C843" s="39"/>
      <c r="D843" s="2"/>
      <c r="E843" s="2"/>
      <c r="F843" s="46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39"/>
      <c r="C844" s="39"/>
      <c r="D844" s="2"/>
      <c r="E844" s="2"/>
      <c r="F844" s="46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39"/>
      <c r="C845" s="39"/>
      <c r="D845" s="2"/>
      <c r="E845" s="2"/>
      <c r="F845" s="46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39"/>
      <c r="C846" s="39"/>
      <c r="D846" s="2"/>
      <c r="E846" s="2"/>
      <c r="F846" s="46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39"/>
      <c r="C847" s="39"/>
      <c r="D847" s="2"/>
      <c r="E847" s="2"/>
      <c r="F847" s="46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39"/>
      <c r="C848" s="39"/>
      <c r="D848" s="2"/>
      <c r="E848" s="2"/>
      <c r="F848" s="46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39"/>
      <c r="C849" s="39"/>
      <c r="D849" s="2"/>
      <c r="E849" s="2"/>
      <c r="F849" s="46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39"/>
      <c r="C850" s="39"/>
      <c r="D850" s="2"/>
      <c r="E850" s="2"/>
      <c r="F850" s="46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39"/>
      <c r="C851" s="39"/>
      <c r="D851" s="2"/>
      <c r="E851" s="2"/>
      <c r="F851" s="46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39"/>
      <c r="C852" s="39"/>
      <c r="D852" s="2"/>
      <c r="E852" s="2"/>
      <c r="F852" s="46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39"/>
      <c r="C853" s="39"/>
      <c r="D853" s="2"/>
      <c r="E853" s="2"/>
      <c r="F853" s="46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39"/>
      <c r="C854" s="39"/>
      <c r="D854" s="2"/>
      <c r="E854" s="2"/>
      <c r="F854" s="46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39"/>
      <c r="C855" s="39"/>
      <c r="D855" s="2"/>
      <c r="E855" s="2"/>
      <c r="F855" s="46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39"/>
      <c r="C856" s="39"/>
      <c r="D856" s="2"/>
      <c r="E856" s="2"/>
      <c r="F856" s="46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39"/>
      <c r="C857" s="39"/>
      <c r="D857" s="2"/>
      <c r="E857" s="2"/>
      <c r="F857" s="46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39"/>
      <c r="C858" s="39"/>
      <c r="D858" s="2"/>
      <c r="E858" s="2"/>
      <c r="F858" s="46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39"/>
      <c r="C859" s="39"/>
      <c r="D859" s="2"/>
      <c r="E859" s="2"/>
      <c r="F859" s="46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39"/>
      <c r="C860" s="39"/>
      <c r="D860" s="2"/>
      <c r="E860" s="2"/>
      <c r="F860" s="46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39"/>
      <c r="C861" s="39"/>
      <c r="D861" s="2"/>
      <c r="E861" s="2"/>
      <c r="F861" s="46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39"/>
      <c r="C862" s="39"/>
      <c r="D862" s="2"/>
      <c r="E862" s="2"/>
      <c r="F862" s="46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39"/>
      <c r="C863" s="39"/>
      <c r="D863" s="2"/>
      <c r="E863" s="2"/>
      <c r="F863" s="46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39"/>
      <c r="C864" s="39"/>
      <c r="D864" s="2"/>
      <c r="E864" s="2"/>
      <c r="F864" s="46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39"/>
      <c r="C865" s="39"/>
      <c r="D865" s="2"/>
      <c r="E865" s="2"/>
      <c r="F865" s="46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39"/>
      <c r="C866" s="39"/>
      <c r="D866" s="2"/>
      <c r="E866" s="2"/>
      <c r="F866" s="46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39"/>
      <c r="C867" s="39"/>
      <c r="D867" s="2"/>
      <c r="E867" s="2"/>
      <c r="F867" s="46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39"/>
      <c r="C868" s="39"/>
      <c r="D868" s="2"/>
      <c r="E868" s="2"/>
      <c r="F868" s="46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39"/>
      <c r="C869" s="39"/>
      <c r="D869" s="2"/>
      <c r="E869" s="2"/>
      <c r="F869" s="46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39"/>
      <c r="C870" s="39"/>
      <c r="D870" s="2"/>
      <c r="E870" s="2"/>
      <c r="F870" s="46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39"/>
      <c r="C871" s="39"/>
      <c r="D871" s="2"/>
      <c r="E871" s="2"/>
      <c r="F871" s="46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39"/>
      <c r="C872" s="39"/>
      <c r="D872" s="2"/>
      <c r="E872" s="2"/>
      <c r="F872" s="46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39"/>
      <c r="C873" s="39"/>
      <c r="D873" s="2"/>
      <c r="E873" s="2"/>
      <c r="F873" s="46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39"/>
      <c r="C874" s="39"/>
      <c r="D874" s="2"/>
      <c r="E874" s="2"/>
      <c r="F874" s="46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39"/>
      <c r="C875" s="39"/>
      <c r="D875" s="2"/>
      <c r="E875" s="2"/>
      <c r="F875" s="46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39"/>
      <c r="C876" s="39"/>
      <c r="D876" s="2"/>
      <c r="E876" s="2"/>
      <c r="F876" s="46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39"/>
      <c r="C877" s="39"/>
      <c r="D877" s="2"/>
      <c r="E877" s="2"/>
      <c r="F877" s="46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39"/>
      <c r="C878" s="39"/>
      <c r="D878" s="2"/>
      <c r="E878" s="2"/>
      <c r="F878" s="46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39"/>
      <c r="C879" s="39"/>
      <c r="D879" s="2"/>
      <c r="E879" s="2"/>
      <c r="F879" s="46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39"/>
      <c r="C880" s="39"/>
      <c r="D880" s="2"/>
      <c r="E880" s="2"/>
      <c r="F880" s="46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39"/>
      <c r="C881" s="39"/>
      <c r="D881" s="2"/>
      <c r="E881" s="2"/>
      <c r="F881" s="46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39"/>
      <c r="C882" s="39"/>
      <c r="D882" s="2"/>
      <c r="E882" s="2"/>
      <c r="F882" s="46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39"/>
      <c r="C883" s="39"/>
      <c r="D883" s="2"/>
      <c r="E883" s="2"/>
      <c r="F883" s="46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39"/>
      <c r="C884" s="39"/>
      <c r="D884" s="2"/>
      <c r="E884" s="2"/>
      <c r="F884" s="46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39"/>
      <c r="C885" s="39"/>
      <c r="D885" s="2"/>
      <c r="E885" s="2"/>
      <c r="F885" s="46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39"/>
      <c r="C886" s="39"/>
      <c r="D886" s="2"/>
      <c r="E886" s="2"/>
      <c r="F886" s="46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39"/>
      <c r="C887" s="39"/>
      <c r="D887" s="2"/>
      <c r="E887" s="2"/>
      <c r="F887" s="46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39"/>
      <c r="C888" s="39"/>
      <c r="D888" s="2"/>
      <c r="E888" s="2"/>
      <c r="F888" s="46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39"/>
      <c r="C889" s="39"/>
      <c r="D889" s="2"/>
      <c r="E889" s="2"/>
      <c r="F889" s="46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39"/>
      <c r="C890" s="39"/>
      <c r="D890" s="2"/>
      <c r="E890" s="2"/>
      <c r="F890" s="46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39"/>
      <c r="C891" s="39"/>
      <c r="D891" s="2"/>
      <c r="E891" s="2"/>
      <c r="F891" s="46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39"/>
      <c r="C892" s="39"/>
      <c r="D892" s="2"/>
      <c r="E892" s="2"/>
      <c r="F892" s="46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39"/>
      <c r="C893" s="39"/>
      <c r="D893" s="2"/>
      <c r="E893" s="2"/>
      <c r="F893" s="46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39"/>
      <c r="C894" s="39"/>
      <c r="D894" s="2"/>
      <c r="E894" s="2"/>
      <c r="F894" s="46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39"/>
      <c r="C895" s="39"/>
      <c r="D895" s="2"/>
      <c r="E895" s="2"/>
      <c r="F895" s="46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39"/>
      <c r="C896" s="39"/>
      <c r="D896" s="2"/>
      <c r="E896" s="2"/>
      <c r="F896" s="46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39"/>
      <c r="C897" s="39"/>
      <c r="D897" s="2"/>
      <c r="E897" s="2"/>
      <c r="F897" s="46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39"/>
      <c r="C898" s="39"/>
      <c r="D898" s="2"/>
      <c r="E898" s="2"/>
      <c r="F898" s="46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39"/>
      <c r="C899" s="39"/>
      <c r="D899" s="2"/>
      <c r="E899" s="2"/>
      <c r="F899" s="46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39"/>
      <c r="C900" s="39"/>
      <c r="D900" s="2"/>
      <c r="E900" s="2"/>
      <c r="F900" s="46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39"/>
      <c r="C901" s="39"/>
      <c r="D901" s="2"/>
      <c r="E901" s="2"/>
      <c r="F901" s="46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39"/>
      <c r="C902" s="39"/>
      <c r="D902" s="2"/>
      <c r="E902" s="2"/>
      <c r="F902" s="46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39"/>
      <c r="C903" s="39"/>
      <c r="D903" s="2"/>
      <c r="E903" s="2"/>
      <c r="F903" s="46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39"/>
      <c r="C904" s="39"/>
      <c r="D904" s="2"/>
      <c r="E904" s="2"/>
      <c r="F904" s="46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39"/>
      <c r="C905" s="39"/>
      <c r="D905" s="2"/>
      <c r="E905" s="2"/>
      <c r="F905" s="46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39"/>
      <c r="C906" s="39"/>
      <c r="D906" s="2"/>
      <c r="E906" s="2"/>
      <c r="F906" s="46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39"/>
      <c r="C907" s="39"/>
      <c r="D907" s="2"/>
      <c r="E907" s="2"/>
      <c r="F907" s="46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39"/>
      <c r="C908" s="39"/>
      <c r="D908" s="2"/>
      <c r="E908" s="2"/>
      <c r="F908" s="46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39"/>
      <c r="C909" s="39"/>
      <c r="D909" s="2"/>
      <c r="E909" s="2"/>
      <c r="F909" s="46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39"/>
      <c r="C910" s="39"/>
      <c r="D910" s="2"/>
      <c r="E910" s="2"/>
      <c r="F910" s="46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39"/>
      <c r="C911" s="39"/>
      <c r="D911" s="2"/>
      <c r="E911" s="2"/>
      <c r="F911" s="46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39"/>
      <c r="C912" s="39"/>
      <c r="D912" s="2"/>
      <c r="E912" s="2"/>
      <c r="F912" s="46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39"/>
      <c r="C913" s="39"/>
      <c r="D913" s="2"/>
      <c r="E913" s="2"/>
      <c r="F913" s="46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39"/>
      <c r="C914" s="39"/>
      <c r="D914" s="2"/>
      <c r="E914" s="2"/>
      <c r="F914" s="46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39"/>
      <c r="C915" s="39"/>
      <c r="D915" s="2"/>
      <c r="E915" s="2"/>
      <c r="F915" s="46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39"/>
      <c r="C916" s="39"/>
      <c r="D916" s="2"/>
      <c r="E916" s="2"/>
      <c r="F916" s="46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39"/>
      <c r="C917" s="39"/>
      <c r="D917" s="2"/>
      <c r="E917" s="2"/>
      <c r="F917" s="46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39"/>
      <c r="C918" s="39"/>
      <c r="D918" s="2"/>
      <c r="E918" s="2"/>
      <c r="F918" s="46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39"/>
      <c r="C919" s="39"/>
      <c r="D919" s="2"/>
      <c r="E919" s="2"/>
      <c r="F919" s="46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39"/>
      <c r="C920" s="39"/>
      <c r="D920" s="2"/>
      <c r="E920" s="2"/>
      <c r="F920" s="46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39"/>
      <c r="C921" s="39"/>
      <c r="D921" s="2"/>
      <c r="E921" s="2"/>
      <c r="F921" s="46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39"/>
      <c r="C922" s="39"/>
      <c r="D922" s="2"/>
      <c r="E922" s="2"/>
      <c r="F922" s="46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39"/>
      <c r="C923" s="39"/>
      <c r="D923" s="2"/>
      <c r="E923" s="2"/>
      <c r="F923" s="46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39"/>
      <c r="C924" s="39"/>
      <c r="D924" s="2"/>
      <c r="E924" s="2"/>
      <c r="F924" s="46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39"/>
      <c r="C925" s="39"/>
      <c r="D925" s="2"/>
      <c r="E925" s="2"/>
      <c r="F925" s="46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39"/>
      <c r="C926" s="39"/>
      <c r="D926" s="2"/>
      <c r="E926" s="2"/>
      <c r="F926" s="46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39"/>
      <c r="C927" s="39"/>
      <c r="D927" s="2"/>
      <c r="E927" s="2"/>
      <c r="F927" s="46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39"/>
      <c r="C928" s="39"/>
      <c r="D928" s="2"/>
      <c r="E928" s="2"/>
      <c r="F928" s="46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39"/>
      <c r="C929" s="39"/>
      <c r="D929" s="2"/>
      <c r="E929" s="2"/>
      <c r="F929" s="46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39"/>
      <c r="C930" s="39"/>
      <c r="D930" s="2"/>
      <c r="E930" s="2"/>
      <c r="F930" s="46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39"/>
      <c r="C931" s="39"/>
      <c r="D931" s="2"/>
      <c r="E931" s="2"/>
      <c r="F931" s="46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39"/>
      <c r="C932" s="39"/>
      <c r="D932" s="2"/>
      <c r="E932" s="2"/>
      <c r="F932" s="46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39"/>
      <c r="C933" s="39"/>
      <c r="D933" s="2"/>
      <c r="E933" s="2"/>
      <c r="F933" s="46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39"/>
      <c r="C934" s="39"/>
      <c r="D934" s="2"/>
      <c r="E934" s="2"/>
      <c r="F934" s="46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39"/>
      <c r="C935" s="39"/>
      <c r="D935" s="2"/>
      <c r="E935" s="2"/>
      <c r="F935" s="46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39"/>
      <c r="C936" s="39"/>
      <c r="D936" s="2"/>
      <c r="E936" s="2"/>
      <c r="F936" s="46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39"/>
      <c r="C937" s="39"/>
      <c r="D937" s="2"/>
      <c r="E937" s="2"/>
      <c r="F937" s="46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39"/>
      <c r="C938" s="39"/>
      <c r="D938" s="2"/>
      <c r="E938" s="2"/>
      <c r="F938" s="46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39"/>
      <c r="C939" s="39"/>
      <c r="D939" s="2"/>
      <c r="E939" s="2"/>
      <c r="F939" s="46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39"/>
      <c r="C940" s="39"/>
      <c r="D940" s="2"/>
      <c r="E940" s="2"/>
      <c r="F940" s="46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39"/>
      <c r="C941" s="39"/>
      <c r="D941" s="2"/>
      <c r="E941" s="2"/>
      <c r="F941" s="46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39"/>
      <c r="C942" s="39"/>
      <c r="D942" s="2"/>
      <c r="E942" s="2"/>
      <c r="F942" s="46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39"/>
      <c r="C943" s="39"/>
      <c r="D943" s="2"/>
      <c r="E943" s="2"/>
      <c r="F943" s="46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39"/>
      <c r="C944" s="39"/>
      <c r="D944" s="2"/>
      <c r="E944" s="2"/>
      <c r="F944" s="46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39"/>
      <c r="C945" s="39"/>
      <c r="D945" s="2"/>
      <c r="E945" s="2"/>
      <c r="F945" s="46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39"/>
      <c r="C946" s="39"/>
      <c r="D946" s="2"/>
      <c r="E946" s="2"/>
      <c r="F946" s="46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39"/>
      <c r="C947" s="39"/>
      <c r="D947" s="2"/>
      <c r="E947" s="2"/>
      <c r="F947" s="46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39"/>
      <c r="C948" s="39"/>
      <c r="D948" s="2"/>
      <c r="E948" s="2"/>
      <c r="F948" s="46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39"/>
      <c r="C949" s="39"/>
      <c r="D949" s="2"/>
      <c r="E949" s="2"/>
      <c r="F949" s="46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39"/>
      <c r="C950" s="39"/>
      <c r="D950" s="2"/>
      <c r="E950" s="2"/>
      <c r="F950" s="46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39"/>
      <c r="C951" s="39"/>
      <c r="D951" s="2"/>
      <c r="E951" s="2"/>
      <c r="F951" s="46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39"/>
      <c r="C952" s="39"/>
      <c r="D952" s="2"/>
      <c r="E952" s="2"/>
      <c r="F952" s="46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39"/>
      <c r="C953" s="39"/>
      <c r="D953" s="2"/>
      <c r="E953" s="2"/>
      <c r="F953" s="46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39"/>
      <c r="C954" s="39"/>
      <c r="D954" s="2"/>
      <c r="E954" s="2"/>
      <c r="F954" s="46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39"/>
      <c r="C955" s="39"/>
      <c r="D955" s="2"/>
      <c r="E955" s="2"/>
      <c r="F955" s="46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39"/>
      <c r="C956" s="39"/>
      <c r="D956" s="2"/>
      <c r="E956" s="2"/>
      <c r="F956" s="46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39"/>
      <c r="C957" s="39"/>
      <c r="D957" s="2"/>
      <c r="E957" s="2"/>
      <c r="F957" s="46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39"/>
      <c r="C958" s="39"/>
      <c r="D958" s="2"/>
      <c r="E958" s="2"/>
      <c r="F958" s="46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39"/>
      <c r="C959" s="39"/>
      <c r="D959" s="2"/>
      <c r="E959" s="2"/>
      <c r="F959" s="46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39"/>
      <c r="C960" s="39"/>
      <c r="D960" s="2"/>
      <c r="E960" s="2"/>
      <c r="F960" s="46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39"/>
      <c r="C961" s="39"/>
      <c r="D961" s="2"/>
      <c r="E961" s="2"/>
      <c r="F961" s="46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39"/>
      <c r="C962" s="39"/>
      <c r="D962" s="2"/>
      <c r="E962" s="2"/>
      <c r="F962" s="46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39"/>
      <c r="C963" s="39"/>
      <c r="D963" s="2"/>
      <c r="E963" s="2"/>
      <c r="F963" s="46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39"/>
      <c r="C964" s="39"/>
      <c r="D964" s="2"/>
      <c r="E964" s="2"/>
      <c r="F964" s="46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39"/>
      <c r="C965" s="39"/>
      <c r="D965" s="2"/>
      <c r="E965" s="2"/>
      <c r="F965" s="46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39"/>
      <c r="C966" s="39"/>
      <c r="D966" s="2"/>
      <c r="E966" s="2"/>
      <c r="F966" s="46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39"/>
      <c r="C967" s="39"/>
      <c r="D967" s="2"/>
      <c r="E967" s="2"/>
      <c r="F967" s="46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39"/>
      <c r="C968" s="39"/>
      <c r="D968" s="2"/>
      <c r="E968" s="2"/>
      <c r="F968" s="46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39"/>
      <c r="C969" s="39"/>
      <c r="D969" s="2"/>
      <c r="E969" s="2"/>
      <c r="F969" s="46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39"/>
      <c r="C970" s="39"/>
      <c r="D970" s="2"/>
      <c r="E970" s="2"/>
      <c r="F970" s="46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39"/>
      <c r="C971" s="39"/>
      <c r="D971" s="2"/>
      <c r="E971" s="2"/>
      <c r="F971" s="46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39"/>
      <c r="C972" s="39"/>
      <c r="D972" s="2"/>
      <c r="E972" s="2"/>
      <c r="F972" s="46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39"/>
      <c r="C973" s="39"/>
      <c r="D973" s="2"/>
      <c r="E973" s="2"/>
      <c r="F973" s="46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39"/>
      <c r="C974" s="39"/>
      <c r="D974" s="2"/>
      <c r="E974" s="2"/>
      <c r="F974" s="46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39"/>
      <c r="C975" s="39"/>
      <c r="D975" s="2"/>
      <c r="E975" s="2"/>
      <c r="F975" s="46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39"/>
      <c r="C976" s="39"/>
      <c r="D976" s="2"/>
      <c r="E976" s="2"/>
      <c r="F976" s="46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39"/>
      <c r="C977" s="39"/>
      <c r="D977" s="2"/>
      <c r="E977" s="2"/>
      <c r="F977" s="46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39"/>
      <c r="C978" s="39"/>
      <c r="D978" s="2"/>
      <c r="E978" s="2"/>
      <c r="F978" s="46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39"/>
      <c r="C979" s="39"/>
      <c r="D979" s="2"/>
      <c r="E979" s="2"/>
      <c r="F979" s="46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39"/>
      <c r="C980" s="39"/>
      <c r="D980" s="2"/>
      <c r="E980" s="2"/>
      <c r="F980" s="46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39"/>
      <c r="C981" s="39"/>
      <c r="D981" s="2"/>
      <c r="E981" s="2"/>
      <c r="F981" s="46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39"/>
      <c r="C982" s="39"/>
      <c r="D982" s="2"/>
      <c r="E982" s="2"/>
      <c r="F982" s="46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39"/>
      <c r="C983" s="39"/>
      <c r="D983" s="2"/>
      <c r="E983" s="2"/>
      <c r="F983" s="46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39"/>
      <c r="C984" s="39"/>
      <c r="D984" s="2"/>
      <c r="E984" s="2"/>
      <c r="F984" s="46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39"/>
      <c r="C985" s="39"/>
      <c r="D985" s="2"/>
      <c r="E985" s="2"/>
      <c r="F985" s="46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39"/>
      <c r="C986" s="39"/>
      <c r="D986" s="2"/>
      <c r="E986" s="2"/>
      <c r="F986" s="46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39"/>
      <c r="C987" s="39"/>
      <c r="D987" s="2"/>
      <c r="E987" s="2"/>
      <c r="F987" s="46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39"/>
      <c r="C988" s="39"/>
      <c r="D988" s="2"/>
      <c r="E988" s="2"/>
      <c r="F988" s="46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39"/>
      <c r="C989" s="39"/>
      <c r="D989" s="2"/>
      <c r="E989" s="2"/>
      <c r="F989" s="46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39"/>
      <c r="C990" s="39"/>
      <c r="D990" s="2"/>
      <c r="E990" s="2"/>
      <c r="F990" s="46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39"/>
      <c r="C991" s="39"/>
      <c r="D991" s="2"/>
      <c r="E991" s="2"/>
      <c r="F991" s="46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39"/>
      <c r="C992" s="39"/>
      <c r="D992" s="2"/>
      <c r="E992" s="2"/>
      <c r="F992" s="46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39"/>
      <c r="C993" s="39"/>
      <c r="D993" s="2"/>
      <c r="E993" s="2"/>
      <c r="F993" s="46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39"/>
      <c r="C994" s="39"/>
      <c r="D994" s="2"/>
      <c r="E994" s="2"/>
      <c r="F994" s="46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39"/>
      <c r="C995" s="39"/>
      <c r="D995" s="2"/>
      <c r="E995" s="2"/>
      <c r="F995" s="46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39"/>
      <c r="C996" s="39"/>
      <c r="D996" s="2"/>
      <c r="E996" s="2"/>
      <c r="F996" s="46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39"/>
      <c r="C997" s="39"/>
      <c r="D997" s="2"/>
      <c r="E997" s="2"/>
      <c r="F997" s="46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39"/>
      <c r="C998" s="39"/>
      <c r="D998" s="2"/>
      <c r="E998" s="2"/>
      <c r="F998" s="46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39"/>
      <c r="C999" s="39"/>
      <c r="D999" s="2"/>
      <c r="E999" s="2"/>
      <c r="F999" s="46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39"/>
      <c r="C1000" s="39"/>
      <c r="D1000" s="2"/>
      <c r="E1000" s="2"/>
      <c r="F1000" s="46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4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opLeftCell="A3" workbookViewId="0">
      <selection activeCell="G11" sqref="G11:G42"/>
    </sheetView>
  </sheetViews>
  <sheetFormatPr defaultColWidth="14.453125" defaultRowHeight="15" customHeight="1"/>
  <cols>
    <col min="1" max="1" width="6.453125" customWidth="1"/>
    <col min="2" max="3" width="12.81640625" customWidth="1"/>
    <col min="4" max="4" width="35.54296875" customWidth="1"/>
    <col min="5" max="5" width="4.81640625" customWidth="1"/>
    <col min="6" max="6" width="32" style="51" hidden="1" customWidth="1"/>
    <col min="7" max="7" width="6.453125" customWidth="1"/>
    <col min="8" max="8" width="6.26953125" style="51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1"/>
      <c r="C3" s="1"/>
      <c r="D3" s="3"/>
      <c r="E3" s="4"/>
      <c r="F3" s="45"/>
      <c r="G3" s="5"/>
      <c r="H3" s="4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1"/>
      <c r="C4" s="1"/>
      <c r="D4" s="7" t="s">
        <v>459</v>
      </c>
      <c r="E4" s="4"/>
      <c r="F4" s="46"/>
      <c r="G4" s="8" t="s">
        <v>2</v>
      </c>
      <c r="H4" s="52"/>
      <c r="I4" s="8" t="s">
        <v>3</v>
      </c>
      <c r="J4" s="9">
        <f>COUNTIF(E11:E44,"L")</f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1"/>
      <c r="C5" s="1"/>
      <c r="D5" s="7" t="s">
        <v>247</v>
      </c>
      <c r="E5" s="4"/>
      <c r="F5" s="46"/>
      <c r="G5" s="8" t="s">
        <v>6</v>
      </c>
      <c r="H5" s="52"/>
      <c r="I5" s="8" t="s">
        <v>3</v>
      </c>
      <c r="J5" s="11">
        <f>COUNTIF(E11:E44,"P")</f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36"/>
      <c r="C6" s="36"/>
      <c r="D6" s="2"/>
      <c r="E6" s="4"/>
      <c r="F6" s="46"/>
      <c r="G6" s="12" t="s">
        <v>7</v>
      </c>
      <c r="H6" s="52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36"/>
      <c r="C7" s="36"/>
      <c r="D7" s="10" t="s">
        <v>9</v>
      </c>
      <c r="E7" s="4"/>
      <c r="F7" s="47"/>
      <c r="G7" s="13"/>
      <c r="H7" s="47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36"/>
      <c r="C8" s="36"/>
      <c r="D8" s="10" t="s">
        <v>9</v>
      </c>
      <c r="E8" s="14"/>
      <c r="F8" s="47"/>
      <c r="G8" s="13"/>
      <c r="H8" s="47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37"/>
      <c r="C9" s="37"/>
      <c r="D9" s="17"/>
      <c r="E9" s="14"/>
      <c r="F9" s="46"/>
      <c r="G9" s="2"/>
      <c r="H9" s="46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 t="s">
        <v>468</v>
      </c>
      <c r="C10" s="18" t="s">
        <v>12</v>
      </c>
      <c r="D10" s="18" t="s">
        <v>14</v>
      </c>
      <c r="E10" s="18" t="s">
        <v>15</v>
      </c>
      <c r="F10" s="48" t="s">
        <v>16</v>
      </c>
      <c r="G10" s="18" t="s">
        <v>17</v>
      </c>
      <c r="H10" s="4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34">
        <v>10154</v>
      </c>
      <c r="C11" s="29" t="s">
        <v>248</v>
      </c>
      <c r="D11" s="22" t="s">
        <v>249</v>
      </c>
      <c r="E11" s="19" t="s">
        <v>25</v>
      </c>
      <c r="F11" s="49" t="s">
        <v>29</v>
      </c>
      <c r="G11" s="19" t="s">
        <v>110</v>
      </c>
      <c r="H11" s="49" t="str">
        <f t="shared" ref="H11:H42" si="0">"7"&amp;G11&amp;"/"&amp;A11&amp;" "&amp;D11</f>
        <v>7B/1 ADITYA YUSANDANA</v>
      </c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35">
        <v>10155</v>
      </c>
      <c r="C12" s="21" t="s">
        <v>250</v>
      </c>
      <c r="D12" s="22" t="s">
        <v>251</v>
      </c>
      <c r="E12" s="19" t="s">
        <v>20</v>
      </c>
      <c r="F12" s="49" t="s">
        <v>29</v>
      </c>
      <c r="G12" s="19" t="s">
        <v>110</v>
      </c>
      <c r="H12" s="49" t="str">
        <f t="shared" si="0"/>
        <v>7B/2 AISYAH AFILAH</v>
      </c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35">
        <v>10156</v>
      </c>
      <c r="C13" s="21" t="s">
        <v>252</v>
      </c>
      <c r="D13" s="22" t="s">
        <v>253</v>
      </c>
      <c r="E13" s="19" t="s">
        <v>25</v>
      </c>
      <c r="F13" s="49" t="s">
        <v>29</v>
      </c>
      <c r="G13" s="19" t="s">
        <v>110</v>
      </c>
      <c r="H13" s="49" t="str">
        <f t="shared" si="0"/>
        <v>7B/3 ALVIANSYAH DWI RAHARJO</v>
      </c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35">
        <v>10157</v>
      </c>
      <c r="C14" s="21" t="s">
        <v>254</v>
      </c>
      <c r="D14" s="22" t="s">
        <v>255</v>
      </c>
      <c r="E14" s="19" t="s">
        <v>20</v>
      </c>
      <c r="F14" s="49" t="s">
        <v>32</v>
      </c>
      <c r="G14" s="19" t="s">
        <v>110</v>
      </c>
      <c r="H14" s="49" t="str">
        <f t="shared" si="0"/>
        <v>7B/4 AMIRA FITRIA SADINA</v>
      </c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35">
        <v>10158</v>
      </c>
      <c r="C15" s="21" t="s">
        <v>256</v>
      </c>
      <c r="D15" s="22" t="s">
        <v>257</v>
      </c>
      <c r="E15" s="19" t="s">
        <v>20</v>
      </c>
      <c r="F15" s="49" t="s">
        <v>258</v>
      </c>
      <c r="G15" s="19" t="s">
        <v>110</v>
      </c>
      <c r="H15" s="49" t="str">
        <f t="shared" si="0"/>
        <v>7B/5 AREINA NUR EKA DELLY</v>
      </c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35">
        <v>10159</v>
      </c>
      <c r="C16" s="21" t="s">
        <v>259</v>
      </c>
      <c r="D16" s="22" t="s">
        <v>260</v>
      </c>
      <c r="E16" s="19" t="s">
        <v>25</v>
      </c>
      <c r="F16" s="49" t="s">
        <v>57</v>
      </c>
      <c r="G16" s="19" t="s">
        <v>110</v>
      </c>
      <c r="H16" s="49" t="str">
        <f t="shared" si="0"/>
        <v>7B/6 BAGAS ARIA KUSUMA</v>
      </c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35">
        <v>10160</v>
      </c>
      <c r="C17" s="21" t="s">
        <v>261</v>
      </c>
      <c r="D17" s="22" t="s">
        <v>262</v>
      </c>
      <c r="E17" s="19" t="s">
        <v>20</v>
      </c>
      <c r="F17" s="49" t="s">
        <v>21</v>
      </c>
      <c r="G17" s="19" t="s">
        <v>110</v>
      </c>
      <c r="H17" s="49" t="str">
        <f t="shared" si="0"/>
        <v>7B/7 BELA AYATUL KUSNA</v>
      </c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35">
        <v>10161</v>
      </c>
      <c r="C18" s="21" t="s">
        <v>263</v>
      </c>
      <c r="D18" s="22" t="s">
        <v>264</v>
      </c>
      <c r="E18" s="19" t="s">
        <v>20</v>
      </c>
      <c r="F18" s="49" t="s">
        <v>119</v>
      </c>
      <c r="G18" s="19" t="s">
        <v>110</v>
      </c>
      <c r="H18" s="49" t="str">
        <f t="shared" si="0"/>
        <v>7B/8 CITRA AYU RAHMADANI</v>
      </c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35">
        <v>10162</v>
      </c>
      <c r="C19" s="21" t="s">
        <v>265</v>
      </c>
      <c r="D19" s="22" t="s">
        <v>266</v>
      </c>
      <c r="E19" s="19" t="s">
        <v>25</v>
      </c>
      <c r="F19" s="49" t="s">
        <v>68</v>
      </c>
      <c r="G19" s="19" t="s">
        <v>110</v>
      </c>
      <c r="H19" s="49" t="str">
        <f t="shared" si="0"/>
        <v>7B/9 DAAFIQ RAHMATUL PUTRA</v>
      </c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35">
        <v>10163</v>
      </c>
      <c r="C20" s="21" t="s">
        <v>267</v>
      </c>
      <c r="D20" s="22" t="s">
        <v>268</v>
      </c>
      <c r="E20" s="19" t="s">
        <v>25</v>
      </c>
      <c r="F20" s="49" t="s">
        <v>51</v>
      </c>
      <c r="G20" s="19" t="s">
        <v>110</v>
      </c>
      <c r="H20" s="49" t="str">
        <f t="shared" si="0"/>
        <v>7B/10 Dimas Wisnu Darmawan</v>
      </c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35">
        <v>10164</v>
      </c>
      <c r="C21" s="21" t="s">
        <v>269</v>
      </c>
      <c r="D21" s="22" t="s">
        <v>270</v>
      </c>
      <c r="E21" s="19" t="s">
        <v>20</v>
      </c>
      <c r="F21" s="49" t="s">
        <v>21</v>
      </c>
      <c r="G21" s="19" t="s">
        <v>110</v>
      </c>
      <c r="H21" s="49" t="str">
        <f t="shared" si="0"/>
        <v>7B/11 FIRDA MELANIE PUTRI</v>
      </c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35">
        <v>10165</v>
      </c>
      <c r="C22" s="21" t="s">
        <v>271</v>
      </c>
      <c r="D22" s="22" t="s">
        <v>272</v>
      </c>
      <c r="E22" s="19" t="s">
        <v>25</v>
      </c>
      <c r="F22" s="49" t="s">
        <v>171</v>
      </c>
      <c r="G22" s="19" t="s">
        <v>110</v>
      </c>
      <c r="H22" s="49" t="str">
        <f t="shared" si="0"/>
        <v>7B/12 GANENDRA WARADANA PRAYUDA</v>
      </c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35">
        <v>10166</v>
      </c>
      <c r="C23" s="21" t="s">
        <v>273</v>
      </c>
      <c r="D23" s="22" t="s">
        <v>274</v>
      </c>
      <c r="E23" s="19" t="s">
        <v>20</v>
      </c>
      <c r="F23" s="49" t="s">
        <v>106</v>
      </c>
      <c r="G23" s="19" t="s">
        <v>110</v>
      </c>
      <c r="H23" s="49" t="str">
        <f t="shared" si="0"/>
        <v>7B/13 IHSANIA ARRIFDA LARASATI</v>
      </c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35">
        <v>10167</v>
      </c>
      <c r="C24" s="21" t="s">
        <v>275</v>
      </c>
      <c r="D24" s="22" t="s">
        <v>276</v>
      </c>
      <c r="E24" s="19" t="s">
        <v>20</v>
      </c>
      <c r="F24" s="49" t="s">
        <v>29</v>
      </c>
      <c r="G24" s="19" t="s">
        <v>110</v>
      </c>
      <c r="H24" s="49" t="str">
        <f t="shared" si="0"/>
        <v>7B/14 IVANDA PUTRI ANISYA</v>
      </c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35">
        <v>10168</v>
      </c>
      <c r="C25" s="21" t="s">
        <v>277</v>
      </c>
      <c r="D25" s="22" t="s">
        <v>278</v>
      </c>
      <c r="E25" s="19" t="s">
        <v>25</v>
      </c>
      <c r="F25" s="49" t="s">
        <v>86</v>
      </c>
      <c r="G25" s="19" t="s">
        <v>110</v>
      </c>
      <c r="H25" s="49" t="str">
        <f t="shared" si="0"/>
        <v>7B/15 JERY PRATAMA PUTRA</v>
      </c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35">
        <v>10169</v>
      </c>
      <c r="C26" s="21" t="s">
        <v>279</v>
      </c>
      <c r="D26" s="22" t="s">
        <v>280</v>
      </c>
      <c r="E26" s="19" t="s">
        <v>20</v>
      </c>
      <c r="F26" s="49" t="s">
        <v>178</v>
      </c>
      <c r="G26" s="19" t="s">
        <v>110</v>
      </c>
      <c r="H26" s="49" t="str">
        <f t="shared" si="0"/>
        <v>7B/16 KEYZAHRA NADYA SAFITRI</v>
      </c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35">
        <v>10170</v>
      </c>
      <c r="C27" s="21" t="s">
        <v>281</v>
      </c>
      <c r="D27" s="22" t="s">
        <v>282</v>
      </c>
      <c r="E27" s="19" t="s">
        <v>20</v>
      </c>
      <c r="F27" s="49" t="s">
        <v>26</v>
      </c>
      <c r="G27" s="19" t="s">
        <v>110</v>
      </c>
      <c r="H27" s="49" t="str">
        <f t="shared" si="0"/>
        <v>7B/17 MEYLA ANGALITA PUTRI</v>
      </c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35">
        <v>10171</v>
      </c>
      <c r="C28" s="21" t="s">
        <v>283</v>
      </c>
      <c r="D28" s="22" t="s">
        <v>284</v>
      </c>
      <c r="E28" s="19" t="s">
        <v>25</v>
      </c>
      <c r="F28" s="49" t="s">
        <v>42</v>
      </c>
      <c r="G28" s="19" t="s">
        <v>110</v>
      </c>
      <c r="H28" s="49" t="str">
        <f t="shared" si="0"/>
        <v>7B/18 Moch. Taufiq Diera Valentino</v>
      </c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35">
        <v>10172</v>
      </c>
      <c r="C29" s="21" t="s">
        <v>285</v>
      </c>
      <c r="D29" s="22" t="s">
        <v>286</v>
      </c>
      <c r="E29" s="19" t="s">
        <v>25</v>
      </c>
      <c r="F29" s="49" t="s">
        <v>32</v>
      </c>
      <c r="G29" s="19" t="s">
        <v>110</v>
      </c>
      <c r="H29" s="49" t="str">
        <f t="shared" si="0"/>
        <v>7B/19 MOHAMMAD WAHYU ADI SYAHPUTRA</v>
      </c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35">
        <v>10173</v>
      </c>
      <c r="C30" s="21" t="s">
        <v>287</v>
      </c>
      <c r="D30" s="22" t="s">
        <v>288</v>
      </c>
      <c r="E30" s="19" t="s">
        <v>20</v>
      </c>
      <c r="F30" s="49" t="s">
        <v>26</v>
      </c>
      <c r="G30" s="19" t="s">
        <v>110</v>
      </c>
      <c r="H30" s="49" t="str">
        <f t="shared" si="0"/>
        <v>7B/20 NASHITA SALSABILAH</v>
      </c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35">
        <v>10174</v>
      </c>
      <c r="C31" s="21" t="s">
        <v>289</v>
      </c>
      <c r="D31" s="22" t="s">
        <v>290</v>
      </c>
      <c r="E31" s="19" t="s">
        <v>20</v>
      </c>
      <c r="F31" s="49" t="s">
        <v>73</v>
      </c>
      <c r="G31" s="19" t="s">
        <v>110</v>
      </c>
      <c r="H31" s="49" t="str">
        <f t="shared" si="0"/>
        <v>7B/21 NEZILA SYAUQIYAH</v>
      </c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35">
        <v>10175</v>
      </c>
      <c r="C32" s="21" t="s">
        <v>291</v>
      </c>
      <c r="D32" s="22" t="s">
        <v>292</v>
      </c>
      <c r="E32" s="19" t="s">
        <v>20</v>
      </c>
      <c r="F32" s="49" t="s">
        <v>166</v>
      </c>
      <c r="G32" s="19" t="s">
        <v>110</v>
      </c>
      <c r="H32" s="49" t="str">
        <f t="shared" si="0"/>
        <v>7B/22 NUR RAMADHANI SAFITRI</v>
      </c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35">
        <v>10176</v>
      </c>
      <c r="C33" s="21" t="s">
        <v>293</v>
      </c>
      <c r="D33" s="22" t="s">
        <v>294</v>
      </c>
      <c r="E33" s="19" t="s">
        <v>20</v>
      </c>
      <c r="F33" s="49" t="s">
        <v>29</v>
      </c>
      <c r="G33" s="19" t="s">
        <v>110</v>
      </c>
      <c r="H33" s="49" t="str">
        <f t="shared" si="0"/>
        <v>7B/23 QUEEN FORTUNA</v>
      </c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35">
        <v>10177</v>
      </c>
      <c r="C34" s="21" t="s">
        <v>295</v>
      </c>
      <c r="D34" s="22" t="s">
        <v>296</v>
      </c>
      <c r="E34" s="19" t="s">
        <v>25</v>
      </c>
      <c r="F34" s="49" t="s">
        <v>42</v>
      </c>
      <c r="G34" s="19" t="s">
        <v>110</v>
      </c>
      <c r="H34" s="49" t="str">
        <f t="shared" si="0"/>
        <v>7B/24 Rafka Maulana Saputra</v>
      </c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35">
        <v>10178</v>
      </c>
      <c r="C35" s="21" t="s">
        <v>297</v>
      </c>
      <c r="D35" s="22" t="s">
        <v>298</v>
      </c>
      <c r="E35" s="19" t="s">
        <v>25</v>
      </c>
      <c r="F35" s="49" t="s">
        <v>68</v>
      </c>
      <c r="G35" s="19" t="s">
        <v>110</v>
      </c>
      <c r="H35" s="49" t="str">
        <f t="shared" si="0"/>
        <v>7B/25 REVANO KELFIYANTO</v>
      </c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35">
        <v>10179</v>
      </c>
      <c r="C36" s="21" t="s">
        <v>299</v>
      </c>
      <c r="D36" s="22" t="s">
        <v>300</v>
      </c>
      <c r="E36" s="19" t="s">
        <v>25</v>
      </c>
      <c r="F36" s="49" t="s">
        <v>178</v>
      </c>
      <c r="G36" s="19" t="s">
        <v>110</v>
      </c>
      <c r="H36" s="49" t="str">
        <f t="shared" si="0"/>
        <v>7B/26 RICHIE RICHARDO</v>
      </c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35">
        <v>10180</v>
      </c>
      <c r="C37" s="21" t="s">
        <v>301</v>
      </c>
      <c r="D37" s="22" t="s">
        <v>302</v>
      </c>
      <c r="E37" s="19" t="s">
        <v>20</v>
      </c>
      <c r="F37" s="49" t="s">
        <v>86</v>
      </c>
      <c r="G37" s="19" t="s">
        <v>110</v>
      </c>
      <c r="H37" s="49" t="str">
        <f t="shared" si="0"/>
        <v>7B/27 RIZKA FADILATUL AMALIA</v>
      </c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35">
        <v>10181</v>
      </c>
      <c r="C38" s="21" t="s">
        <v>303</v>
      </c>
      <c r="D38" s="22" t="s">
        <v>304</v>
      </c>
      <c r="E38" s="19" t="s">
        <v>25</v>
      </c>
      <c r="F38" s="49" t="s">
        <v>103</v>
      </c>
      <c r="G38" s="19" t="s">
        <v>110</v>
      </c>
      <c r="H38" s="49" t="str">
        <f t="shared" si="0"/>
        <v>7B/28 SHALUL SAWALUDIN PRATAMA</v>
      </c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35">
        <v>10182</v>
      </c>
      <c r="C39" s="21" t="s">
        <v>305</v>
      </c>
      <c r="D39" s="22" t="s">
        <v>306</v>
      </c>
      <c r="E39" s="19" t="s">
        <v>20</v>
      </c>
      <c r="F39" s="49" t="s">
        <v>166</v>
      </c>
      <c r="G39" s="19" t="s">
        <v>110</v>
      </c>
      <c r="H39" s="49" t="str">
        <f t="shared" si="0"/>
        <v>7B/29 SHINTA RIZKY AULIYA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35">
        <v>10183</v>
      </c>
      <c r="C40" s="21" t="s">
        <v>307</v>
      </c>
      <c r="D40" s="22" t="s">
        <v>308</v>
      </c>
      <c r="E40" s="19" t="s">
        <v>20</v>
      </c>
      <c r="F40" s="49" t="s">
        <v>86</v>
      </c>
      <c r="G40" s="19" t="s">
        <v>110</v>
      </c>
      <c r="H40" s="49" t="str">
        <f t="shared" si="0"/>
        <v>7B/30 TITIS SABRINA LATIFAH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35">
        <v>10184</v>
      </c>
      <c r="C41" s="21" t="s">
        <v>309</v>
      </c>
      <c r="D41" s="22" t="s">
        <v>310</v>
      </c>
      <c r="E41" s="19" t="s">
        <v>25</v>
      </c>
      <c r="F41" s="49" t="s">
        <v>26</v>
      </c>
      <c r="G41" s="19" t="s">
        <v>110</v>
      </c>
      <c r="H41" s="49" t="str">
        <f t="shared" si="0"/>
        <v>7B/31 YOGA DWI SYAHPUTRA</v>
      </c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35">
        <v>10185</v>
      </c>
      <c r="C42" s="21" t="s">
        <v>311</v>
      </c>
      <c r="D42" s="22" t="s">
        <v>312</v>
      </c>
      <c r="E42" s="19" t="s">
        <v>20</v>
      </c>
      <c r="F42" s="49" t="s">
        <v>57</v>
      </c>
      <c r="G42" s="19" t="s">
        <v>110</v>
      </c>
      <c r="H42" s="49" t="str">
        <f t="shared" si="0"/>
        <v>7B/32 YUMIKA AIRIN ERLINDIA</v>
      </c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/>
      <c r="B43" s="19"/>
      <c r="C43" s="19"/>
      <c r="D43" s="22"/>
      <c r="E43" s="19"/>
      <c r="F43" s="49"/>
      <c r="G43" s="19"/>
      <c r="H43" s="49"/>
      <c r="I43" s="22"/>
      <c r="J43" s="2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22"/>
      <c r="E44" s="19"/>
      <c r="F44" s="49"/>
      <c r="G44" s="22"/>
      <c r="H44" s="49"/>
      <c r="I44" s="22"/>
      <c r="J44" s="2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22"/>
      <c r="E45" s="19"/>
      <c r="F45" s="49"/>
      <c r="G45" s="22"/>
      <c r="H45" s="49"/>
      <c r="I45" s="2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30"/>
      <c r="C46" s="30"/>
      <c r="D46" s="31"/>
      <c r="E46" s="30"/>
      <c r="F46" s="49"/>
      <c r="G46" s="22"/>
      <c r="H46" s="49"/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38"/>
      <c r="C47" s="38"/>
      <c r="D47" s="24"/>
      <c r="E47" s="2"/>
      <c r="F47" s="50"/>
      <c r="G47" s="26"/>
      <c r="H47" s="53"/>
      <c r="I47" s="114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38"/>
      <c r="C48" s="38"/>
      <c r="D48" s="24"/>
      <c r="E48" s="2"/>
      <c r="F48" s="50"/>
      <c r="G48" s="26"/>
      <c r="H48" s="5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39"/>
      <c r="C49" s="39"/>
      <c r="D49" s="2"/>
      <c r="E49" s="2"/>
      <c r="F49" s="50"/>
      <c r="G49" s="9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39"/>
      <c r="C50" s="39"/>
      <c r="D50" s="2"/>
      <c r="E50" s="2"/>
      <c r="F50" s="46"/>
      <c r="G50" s="2"/>
      <c r="H50" s="46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40"/>
      <c r="C51" s="40"/>
      <c r="D51" s="2"/>
      <c r="E51" s="2"/>
      <c r="F51" s="46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39"/>
      <c r="C52" s="39"/>
      <c r="D52" s="2"/>
      <c r="E52" s="2"/>
      <c r="F52" s="46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39"/>
      <c r="C53" s="39"/>
      <c r="D53" s="2"/>
      <c r="E53" s="2"/>
      <c r="F53" s="46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39"/>
      <c r="C54" s="39"/>
      <c r="D54" s="2"/>
      <c r="E54" s="2"/>
      <c r="F54" s="46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39"/>
      <c r="C55" s="39"/>
      <c r="D55" s="2"/>
      <c r="E55" s="2"/>
      <c r="F55" s="46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39"/>
      <c r="C56" s="39"/>
      <c r="D56" s="2"/>
      <c r="E56" s="2"/>
      <c r="F56" s="46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39"/>
      <c r="C57" s="39"/>
      <c r="D57" s="2"/>
      <c r="E57" s="2"/>
      <c r="F57" s="46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39"/>
      <c r="C58" s="39"/>
      <c r="D58" s="2"/>
      <c r="E58" s="2"/>
      <c r="F58" s="46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39"/>
      <c r="C59" s="39"/>
      <c r="D59" s="2"/>
      <c r="E59" s="2"/>
      <c r="F59" s="46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39"/>
      <c r="C60" s="39"/>
      <c r="D60" s="2"/>
      <c r="E60" s="2"/>
      <c r="F60" s="46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39"/>
      <c r="C61" s="39"/>
      <c r="D61" s="2"/>
      <c r="E61" s="2"/>
      <c r="F61" s="46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39"/>
      <c r="C62" s="39"/>
      <c r="D62" s="2"/>
      <c r="E62" s="2"/>
      <c r="F62" s="46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39"/>
      <c r="C63" s="39"/>
      <c r="D63" s="2"/>
      <c r="E63" s="2"/>
      <c r="F63" s="46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39"/>
      <c r="C64" s="39"/>
      <c r="D64" s="2"/>
      <c r="E64" s="2"/>
      <c r="F64" s="46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39"/>
      <c r="C65" s="39"/>
      <c r="D65" s="2"/>
      <c r="E65" s="2"/>
      <c r="F65" s="46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39"/>
      <c r="C66" s="39"/>
      <c r="D66" s="2"/>
      <c r="E66" s="2"/>
      <c r="F66" s="46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39"/>
      <c r="C67" s="39"/>
      <c r="D67" s="2"/>
      <c r="E67" s="2"/>
      <c r="F67" s="46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39"/>
      <c r="C68" s="39"/>
      <c r="D68" s="2"/>
      <c r="E68" s="2"/>
      <c r="F68" s="46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39"/>
      <c r="C69" s="39"/>
      <c r="D69" s="2"/>
      <c r="E69" s="2"/>
      <c r="F69" s="46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39"/>
      <c r="C70" s="39"/>
      <c r="D70" s="2"/>
      <c r="E70" s="2"/>
      <c r="F70" s="46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39"/>
      <c r="C71" s="39"/>
      <c r="D71" s="2"/>
      <c r="E71" s="2"/>
      <c r="F71" s="46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39"/>
      <c r="C72" s="39"/>
      <c r="D72" s="2"/>
      <c r="E72" s="2"/>
      <c r="F72" s="46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39"/>
      <c r="C73" s="39"/>
      <c r="D73" s="2"/>
      <c r="E73" s="2"/>
      <c r="F73" s="46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39"/>
      <c r="C74" s="39"/>
      <c r="D74" s="2"/>
      <c r="E74" s="2"/>
      <c r="F74" s="46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39"/>
      <c r="C75" s="39"/>
      <c r="D75" s="2"/>
      <c r="E75" s="2"/>
      <c r="F75" s="46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39"/>
      <c r="C76" s="39"/>
      <c r="D76" s="2"/>
      <c r="E76" s="2"/>
      <c r="F76" s="46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39"/>
      <c r="C77" s="39"/>
      <c r="D77" s="2"/>
      <c r="E77" s="2"/>
      <c r="F77" s="46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39"/>
      <c r="C78" s="39"/>
      <c r="D78" s="2"/>
      <c r="E78" s="2"/>
      <c r="F78" s="46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39"/>
      <c r="C79" s="39"/>
      <c r="D79" s="2"/>
      <c r="E79" s="2"/>
      <c r="F79" s="46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39"/>
      <c r="C80" s="39"/>
      <c r="D80" s="2"/>
      <c r="E80" s="2"/>
      <c r="F80" s="46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39"/>
      <c r="C81" s="39"/>
      <c r="D81" s="2"/>
      <c r="E81" s="2"/>
      <c r="F81" s="46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39"/>
      <c r="C82" s="39"/>
      <c r="D82" s="2"/>
      <c r="E82" s="2"/>
      <c r="F82" s="46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39"/>
      <c r="C83" s="39"/>
      <c r="D83" s="2"/>
      <c r="E83" s="2"/>
      <c r="F83" s="46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39"/>
      <c r="C84" s="39"/>
      <c r="D84" s="2"/>
      <c r="E84" s="2"/>
      <c r="F84" s="46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39"/>
      <c r="C85" s="39"/>
      <c r="D85" s="2"/>
      <c r="E85" s="2"/>
      <c r="F85" s="46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39"/>
      <c r="C86" s="39"/>
      <c r="D86" s="2"/>
      <c r="E86" s="2"/>
      <c r="F86" s="46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39"/>
      <c r="C87" s="39"/>
      <c r="D87" s="2"/>
      <c r="E87" s="2"/>
      <c r="F87" s="46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39"/>
      <c r="C88" s="39"/>
      <c r="D88" s="2"/>
      <c r="E88" s="2"/>
      <c r="F88" s="46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39"/>
      <c r="C89" s="39"/>
      <c r="D89" s="2"/>
      <c r="E89" s="2"/>
      <c r="F89" s="46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39"/>
      <c r="C90" s="39"/>
      <c r="D90" s="2"/>
      <c r="E90" s="2"/>
      <c r="F90" s="46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39"/>
      <c r="C91" s="39"/>
      <c r="D91" s="2"/>
      <c r="E91" s="2"/>
      <c r="F91" s="46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39"/>
      <c r="C92" s="39"/>
      <c r="D92" s="2"/>
      <c r="E92" s="2"/>
      <c r="F92" s="46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39"/>
      <c r="C93" s="39"/>
      <c r="D93" s="2"/>
      <c r="E93" s="2"/>
      <c r="F93" s="46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39"/>
      <c r="C94" s="39"/>
      <c r="D94" s="2"/>
      <c r="E94" s="2"/>
      <c r="F94" s="46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39"/>
      <c r="C95" s="39"/>
      <c r="D95" s="2"/>
      <c r="E95" s="2"/>
      <c r="F95" s="46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39"/>
      <c r="C96" s="39"/>
      <c r="D96" s="2"/>
      <c r="E96" s="2"/>
      <c r="F96" s="46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39"/>
      <c r="C97" s="39"/>
      <c r="D97" s="2"/>
      <c r="E97" s="2"/>
      <c r="F97" s="46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39"/>
      <c r="C98" s="39"/>
      <c r="D98" s="2"/>
      <c r="E98" s="2"/>
      <c r="F98" s="46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39"/>
      <c r="C99" s="39"/>
      <c r="D99" s="2"/>
      <c r="E99" s="2"/>
      <c r="F99" s="46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39"/>
      <c r="C100" s="39"/>
      <c r="D100" s="2"/>
      <c r="E100" s="2"/>
      <c r="F100" s="46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39"/>
      <c r="C101" s="39"/>
      <c r="D101" s="2"/>
      <c r="E101" s="2"/>
      <c r="F101" s="46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39"/>
      <c r="C102" s="39"/>
      <c r="D102" s="2"/>
      <c r="E102" s="2"/>
      <c r="F102" s="46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39"/>
      <c r="C103" s="39"/>
      <c r="D103" s="2"/>
      <c r="E103" s="2"/>
      <c r="F103" s="46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39"/>
      <c r="C104" s="39"/>
      <c r="D104" s="2"/>
      <c r="E104" s="2"/>
      <c r="F104" s="46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39"/>
      <c r="C105" s="39"/>
      <c r="D105" s="2"/>
      <c r="E105" s="2"/>
      <c r="F105" s="46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39"/>
      <c r="C106" s="39"/>
      <c r="D106" s="2"/>
      <c r="E106" s="2"/>
      <c r="F106" s="46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39"/>
      <c r="C107" s="39"/>
      <c r="D107" s="2"/>
      <c r="E107" s="2"/>
      <c r="F107" s="46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39"/>
      <c r="C108" s="39"/>
      <c r="D108" s="2"/>
      <c r="E108" s="2"/>
      <c r="F108" s="46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39"/>
      <c r="C109" s="39"/>
      <c r="D109" s="2"/>
      <c r="E109" s="2"/>
      <c r="F109" s="46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39"/>
      <c r="C110" s="39"/>
      <c r="D110" s="2"/>
      <c r="E110" s="2"/>
      <c r="F110" s="46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39"/>
      <c r="C111" s="39"/>
      <c r="D111" s="2"/>
      <c r="E111" s="2"/>
      <c r="F111" s="46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39"/>
      <c r="C112" s="39"/>
      <c r="D112" s="2"/>
      <c r="E112" s="2"/>
      <c r="F112" s="46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39"/>
      <c r="C113" s="39"/>
      <c r="D113" s="2"/>
      <c r="E113" s="2"/>
      <c r="F113" s="46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39"/>
      <c r="C114" s="39"/>
      <c r="D114" s="2"/>
      <c r="E114" s="2"/>
      <c r="F114" s="46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39"/>
      <c r="C115" s="39"/>
      <c r="D115" s="2"/>
      <c r="E115" s="2"/>
      <c r="F115" s="46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39"/>
      <c r="C116" s="39"/>
      <c r="D116" s="2"/>
      <c r="E116" s="2"/>
      <c r="F116" s="46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39"/>
      <c r="C117" s="39"/>
      <c r="D117" s="2"/>
      <c r="E117" s="2"/>
      <c r="F117" s="46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39"/>
      <c r="C118" s="39"/>
      <c r="D118" s="2"/>
      <c r="E118" s="2"/>
      <c r="F118" s="46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39"/>
      <c r="C119" s="39"/>
      <c r="D119" s="2"/>
      <c r="E119" s="2"/>
      <c r="F119" s="46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39"/>
      <c r="C120" s="39"/>
      <c r="D120" s="2"/>
      <c r="E120" s="2"/>
      <c r="F120" s="46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39"/>
      <c r="C121" s="39"/>
      <c r="D121" s="2"/>
      <c r="E121" s="2"/>
      <c r="F121" s="46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39"/>
      <c r="C122" s="39"/>
      <c r="D122" s="2"/>
      <c r="E122" s="2"/>
      <c r="F122" s="46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39"/>
      <c r="C123" s="39"/>
      <c r="D123" s="2"/>
      <c r="E123" s="2"/>
      <c r="F123" s="46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39"/>
      <c r="C124" s="39"/>
      <c r="D124" s="2"/>
      <c r="E124" s="2"/>
      <c r="F124" s="46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39"/>
      <c r="C125" s="39"/>
      <c r="D125" s="2"/>
      <c r="E125" s="2"/>
      <c r="F125" s="46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39"/>
      <c r="C126" s="39"/>
      <c r="D126" s="2"/>
      <c r="E126" s="2"/>
      <c r="F126" s="46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39"/>
      <c r="C127" s="39"/>
      <c r="D127" s="2"/>
      <c r="E127" s="2"/>
      <c r="F127" s="46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39"/>
      <c r="C128" s="39"/>
      <c r="D128" s="2"/>
      <c r="E128" s="2"/>
      <c r="F128" s="46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39"/>
      <c r="C129" s="39"/>
      <c r="D129" s="2"/>
      <c r="E129" s="2"/>
      <c r="F129" s="46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39"/>
      <c r="C130" s="39"/>
      <c r="D130" s="2"/>
      <c r="E130" s="2"/>
      <c r="F130" s="46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39"/>
      <c r="C131" s="39"/>
      <c r="D131" s="2"/>
      <c r="E131" s="2"/>
      <c r="F131" s="46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39"/>
      <c r="C132" s="39"/>
      <c r="D132" s="2"/>
      <c r="E132" s="2"/>
      <c r="F132" s="46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39"/>
      <c r="C133" s="39"/>
      <c r="D133" s="2"/>
      <c r="E133" s="2"/>
      <c r="F133" s="46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39"/>
      <c r="C134" s="39"/>
      <c r="D134" s="2"/>
      <c r="E134" s="2"/>
      <c r="F134" s="46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39"/>
      <c r="C135" s="39"/>
      <c r="D135" s="2"/>
      <c r="E135" s="2"/>
      <c r="F135" s="46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39"/>
      <c r="C136" s="39"/>
      <c r="D136" s="2"/>
      <c r="E136" s="2"/>
      <c r="F136" s="46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39"/>
      <c r="C137" s="39"/>
      <c r="D137" s="2"/>
      <c r="E137" s="2"/>
      <c r="F137" s="46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39"/>
      <c r="C138" s="39"/>
      <c r="D138" s="2"/>
      <c r="E138" s="2"/>
      <c r="F138" s="46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39"/>
      <c r="C139" s="39"/>
      <c r="D139" s="2"/>
      <c r="E139" s="2"/>
      <c r="F139" s="46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39"/>
      <c r="C140" s="39"/>
      <c r="D140" s="2"/>
      <c r="E140" s="2"/>
      <c r="F140" s="46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39"/>
      <c r="C141" s="39"/>
      <c r="D141" s="2"/>
      <c r="E141" s="2"/>
      <c r="F141" s="46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39"/>
      <c r="C142" s="39"/>
      <c r="D142" s="2"/>
      <c r="E142" s="2"/>
      <c r="F142" s="46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39"/>
      <c r="C143" s="39"/>
      <c r="D143" s="2"/>
      <c r="E143" s="2"/>
      <c r="F143" s="46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39"/>
      <c r="C144" s="39"/>
      <c r="D144" s="2"/>
      <c r="E144" s="2"/>
      <c r="F144" s="46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39"/>
      <c r="C145" s="39"/>
      <c r="D145" s="2"/>
      <c r="E145" s="2"/>
      <c r="F145" s="46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39"/>
      <c r="C146" s="39"/>
      <c r="D146" s="2"/>
      <c r="E146" s="2"/>
      <c r="F146" s="46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39"/>
      <c r="C147" s="39"/>
      <c r="D147" s="2"/>
      <c r="E147" s="2"/>
      <c r="F147" s="46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39"/>
      <c r="C148" s="39"/>
      <c r="D148" s="2"/>
      <c r="E148" s="2"/>
      <c r="F148" s="46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39"/>
      <c r="C149" s="39"/>
      <c r="D149" s="2"/>
      <c r="E149" s="2"/>
      <c r="F149" s="46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39"/>
      <c r="C150" s="39"/>
      <c r="D150" s="2"/>
      <c r="E150" s="2"/>
      <c r="F150" s="46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39"/>
      <c r="C151" s="39"/>
      <c r="D151" s="2"/>
      <c r="E151" s="2"/>
      <c r="F151" s="46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39"/>
      <c r="C152" s="39"/>
      <c r="D152" s="2"/>
      <c r="E152" s="2"/>
      <c r="F152" s="46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39"/>
      <c r="C153" s="39"/>
      <c r="D153" s="2"/>
      <c r="E153" s="2"/>
      <c r="F153" s="46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39"/>
      <c r="C154" s="39"/>
      <c r="D154" s="2"/>
      <c r="E154" s="2"/>
      <c r="F154" s="46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39"/>
      <c r="C155" s="39"/>
      <c r="D155" s="2"/>
      <c r="E155" s="2"/>
      <c r="F155" s="46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39"/>
      <c r="C156" s="39"/>
      <c r="D156" s="2"/>
      <c r="E156" s="2"/>
      <c r="F156" s="46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39"/>
      <c r="C157" s="39"/>
      <c r="D157" s="2"/>
      <c r="E157" s="2"/>
      <c r="F157" s="46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39"/>
      <c r="C158" s="39"/>
      <c r="D158" s="2"/>
      <c r="E158" s="2"/>
      <c r="F158" s="46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39"/>
      <c r="C159" s="39"/>
      <c r="D159" s="2"/>
      <c r="E159" s="2"/>
      <c r="F159" s="46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39"/>
      <c r="C160" s="39"/>
      <c r="D160" s="2"/>
      <c r="E160" s="2"/>
      <c r="F160" s="46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39"/>
      <c r="C161" s="39"/>
      <c r="D161" s="2"/>
      <c r="E161" s="2"/>
      <c r="F161" s="46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39"/>
      <c r="C162" s="39"/>
      <c r="D162" s="2"/>
      <c r="E162" s="2"/>
      <c r="F162" s="46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39"/>
      <c r="C163" s="39"/>
      <c r="D163" s="2"/>
      <c r="E163" s="2"/>
      <c r="F163" s="46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39"/>
      <c r="C164" s="39"/>
      <c r="D164" s="2"/>
      <c r="E164" s="2"/>
      <c r="F164" s="46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39"/>
      <c r="C165" s="39"/>
      <c r="D165" s="2"/>
      <c r="E165" s="2"/>
      <c r="F165" s="46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39"/>
      <c r="C166" s="39"/>
      <c r="D166" s="2"/>
      <c r="E166" s="2"/>
      <c r="F166" s="46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39"/>
      <c r="C167" s="39"/>
      <c r="D167" s="2"/>
      <c r="E167" s="2"/>
      <c r="F167" s="46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39"/>
      <c r="C168" s="39"/>
      <c r="D168" s="2"/>
      <c r="E168" s="2"/>
      <c r="F168" s="46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39"/>
      <c r="C169" s="39"/>
      <c r="D169" s="2"/>
      <c r="E169" s="2"/>
      <c r="F169" s="46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39"/>
      <c r="C170" s="39"/>
      <c r="D170" s="2"/>
      <c r="E170" s="2"/>
      <c r="F170" s="46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39"/>
      <c r="C171" s="39"/>
      <c r="D171" s="2"/>
      <c r="E171" s="2"/>
      <c r="F171" s="46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39"/>
      <c r="C172" s="39"/>
      <c r="D172" s="2"/>
      <c r="E172" s="2"/>
      <c r="F172" s="46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39"/>
      <c r="C173" s="39"/>
      <c r="D173" s="2"/>
      <c r="E173" s="2"/>
      <c r="F173" s="46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39"/>
      <c r="C174" s="39"/>
      <c r="D174" s="2"/>
      <c r="E174" s="2"/>
      <c r="F174" s="46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39"/>
      <c r="C175" s="39"/>
      <c r="D175" s="2"/>
      <c r="E175" s="2"/>
      <c r="F175" s="46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39"/>
      <c r="C176" s="39"/>
      <c r="D176" s="2"/>
      <c r="E176" s="2"/>
      <c r="F176" s="46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39"/>
      <c r="C177" s="39"/>
      <c r="D177" s="2"/>
      <c r="E177" s="2"/>
      <c r="F177" s="46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39"/>
      <c r="C178" s="39"/>
      <c r="D178" s="2"/>
      <c r="E178" s="2"/>
      <c r="F178" s="46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39"/>
      <c r="C179" s="39"/>
      <c r="D179" s="2"/>
      <c r="E179" s="2"/>
      <c r="F179" s="46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39"/>
      <c r="C180" s="39"/>
      <c r="D180" s="2"/>
      <c r="E180" s="2"/>
      <c r="F180" s="46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39"/>
      <c r="C181" s="39"/>
      <c r="D181" s="2"/>
      <c r="E181" s="2"/>
      <c r="F181" s="46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39"/>
      <c r="C182" s="39"/>
      <c r="D182" s="2"/>
      <c r="E182" s="2"/>
      <c r="F182" s="46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39"/>
      <c r="C183" s="39"/>
      <c r="D183" s="2"/>
      <c r="E183" s="2"/>
      <c r="F183" s="46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39"/>
      <c r="C184" s="39"/>
      <c r="D184" s="2"/>
      <c r="E184" s="2"/>
      <c r="F184" s="46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39"/>
      <c r="C185" s="39"/>
      <c r="D185" s="2"/>
      <c r="E185" s="2"/>
      <c r="F185" s="46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39"/>
      <c r="C186" s="39"/>
      <c r="D186" s="2"/>
      <c r="E186" s="2"/>
      <c r="F186" s="46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39"/>
      <c r="C187" s="39"/>
      <c r="D187" s="2"/>
      <c r="E187" s="2"/>
      <c r="F187" s="46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39"/>
      <c r="C188" s="39"/>
      <c r="D188" s="2"/>
      <c r="E188" s="2"/>
      <c r="F188" s="46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39"/>
      <c r="C189" s="39"/>
      <c r="D189" s="2"/>
      <c r="E189" s="2"/>
      <c r="F189" s="46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39"/>
      <c r="C190" s="39"/>
      <c r="D190" s="2"/>
      <c r="E190" s="2"/>
      <c r="F190" s="46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39"/>
      <c r="C191" s="39"/>
      <c r="D191" s="2"/>
      <c r="E191" s="2"/>
      <c r="F191" s="46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39"/>
      <c r="C192" s="39"/>
      <c r="D192" s="2"/>
      <c r="E192" s="2"/>
      <c r="F192" s="46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39"/>
      <c r="C193" s="39"/>
      <c r="D193" s="2"/>
      <c r="E193" s="2"/>
      <c r="F193" s="46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39"/>
      <c r="C194" s="39"/>
      <c r="D194" s="2"/>
      <c r="E194" s="2"/>
      <c r="F194" s="46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39"/>
      <c r="C195" s="39"/>
      <c r="D195" s="2"/>
      <c r="E195" s="2"/>
      <c r="F195" s="46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39"/>
      <c r="C196" s="39"/>
      <c r="D196" s="2"/>
      <c r="E196" s="2"/>
      <c r="F196" s="46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39"/>
      <c r="C197" s="39"/>
      <c r="D197" s="2"/>
      <c r="E197" s="2"/>
      <c r="F197" s="46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39"/>
      <c r="C198" s="39"/>
      <c r="D198" s="2"/>
      <c r="E198" s="2"/>
      <c r="F198" s="46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39"/>
      <c r="C199" s="39"/>
      <c r="D199" s="2"/>
      <c r="E199" s="2"/>
      <c r="F199" s="46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39"/>
      <c r="C200" s="39"/>
      <c r="D200" s="2"/>
      <c r="E200" s="2"/>
      <c r="F200" s="46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39"/>
      <c r="C201" s="39"/>
      <c r="D201" s="2"/>
      <c r="E201" s="2"/>
      <c r="F201" s="46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39"/>
      <c r="C202" s="39"/>
      <c r="D202" s="2"/>
      <c r="E202" s="2"/>
      <c r="F202" s="46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39"/>
      <c r="C203" s="39"/>
      <c r="D203" s="2"/>
      <c r="E203" s="2"/>
      <c r="F203" s="46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39"/>
      <c r="C204" s="39"/>
      <c r="D204" s="2"/>
      <c r="E204" s="2"/>
      <c r="F204" s="46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39"/>
      <c r="C205" s="39"/>
      <c r="D205" s="2"/>
      <c r="E205" s="2"/>
      <c r="F205" s="46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39"/>
      <c r="C206" s="39"/>
      <c r="D206" s="2"/>
      <c r="E206" s="2"/>
      <c r="F206" s="46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39"/>
      <c r="C207" s="39"/>
      <c r="D207" s="2"/>
      <c r="E207" s="2"/>
      <c r="F207" s="46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39"/>
      <c r="C208" s="39"/>
      <c r="D208" s="2"/>
      <c r="E208" s="2"/>
      <c r="F208" s="46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39"/>
      <c r="C209" s="39"/>
      <c r="D209" s="2"/>
      <c r="E209" s="2"/>
      <c r="F209" s="46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39"/>
      <c r="C210" s="39"/>
      <c r="D210" s="2"/>
      <c r="E210" s="2"/>
      <c r="F210" s="46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39"/>
      <c r="C211" s="39"/>
      <c r="D211" s="2"/>
      <c r="E211" s="2"/>
      <c r="F211" s="46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39"/>
      <c r="C212" s="39"/>
      <c r="D212" s="2"/>
      <c r="E212" s="2"/>
      <c r="F212" s="46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39"/>
      <c r="C213" s="39"/>
      <c r="D213" s="2"/>
      <c r="E213" s="2"/>
      <c r="F213" s="46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39"/>
      <c r="C214" s="39"/>
      <c r="D214" s="2"/>
      <c r="E214" s="2"/>
      <c r="F214" s="46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39"/>
      <c r="C215" s="39"/>
      <c r="D215" s="2"/>
      <c r="E215" s="2"/>
      <c r="F215" s="46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39"/>
      <c r="C216" s="39"/>
      <c r="D216" s="2"/>
      <c r="E216" s="2"/>
      <c r="F216" s="46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39"/>
      <c r="C217" s="39"/>
      <c r="D217" s="2"/>
      <c r="E217" s="2"/>
      <c r="F217" s="46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39"/>
      <c r="C218" s="39"/>
      <c r="D218" s="2"/>
      <c r="E218" s="2"/>
      <c r="F218" s="46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39"/>
      <c r="C219" s="39"/>
      <c r="D219" s="2"/>
      <c r="E219" s="2"/>
      <c r="F219" s="46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39"/>
      <c r="C220" s="39"/>
      <c r="D220" s="2"/>
      <c r="E220" s="2"/>
      <c r="F220" s="46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39"/>
      <c r="C221" s="39"/>
      <c r="D221" s="2"/>
      <c r="E221" s="2"/>
      <c r="F221" s="46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39"/>
      <c r="C222" s="39"/>
      <c r="D222" s="2"/>
      <c r="E222" s="2"/>
      <c r="F222" s="46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39"/>
      <c r="C223" s="39"/>
      <c r="D223" s="2"/>
      <c r="E223" s="2"/>
      <c r="F223" s="46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39"/>
      <c r="C224" s="39"/>
      <c r="D224" s="2"/>
      <c r="E224" s="2"/>
      <c r="F224" s="46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39"/>
      <c r="C225" s="39"/>
      <c r="D225" s="2"/>
      <c r="E225" s="2"/>
      <c r="F225" s="46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39"/>
      <c r="C226" s="39"/>
      <c r="D226" s="2"/>
      <c r="E226" s="2"/>
      <c r="F226" s="46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39"/>
      <c r="C227" s="39"/>
      <c r="D227" s="2"/>
      <c r="E227" s="2"/>
      <c r="F227" s="46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39"/>
      <c r="C228" s="39"/>
      <c r="D228" s="2"/>
      <c r="E228" s="2"/>
      <c r="F228" s="46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39"/>
      <c r="C229" s="39"/>
      <c r="D229" s="2"/>
      <c r="E229" s="2"/>
      <c r="F229" s="46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39"/>
      <c r="C230" s="39"/>
      <c r="D230" s="2"/>
      <c r="E230" s="2"/>
      <c r="F230" s="46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39"/>
      <c r="C231" s="39"/>
      <c r="D231" s="2"/>
      <c r="E231" s="2"/>
      <c r="F231" s="46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39"/>
      <c r="C232" s="39"/>
      <c r="D232" s="2"/>
      <c r="E232" s="2"/>
      <c r="F232" s="46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39"/>
      <c r="C233" s="39"/>
      <c r="D233" s="2"/>
      <c r="E233" s="2"/>
      <c r="F233" s="46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39"/>
      <c r="C234" s="39"/>
      <c r="D234" s="2"/>
      <c r="E234" s="2"/>
      <c r="F234" s="46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39"/>
      <c r="C235" s="39"/>
      <c r="D235" s="2"/>
      <c r="E235" s="2"/>
      <c r="F235" s="46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39"/>
      <c r="C236" s="39"/>
      <c r="D236" s="2"/>
      <c r="E236" s="2"/>
      <c r="F236" s="46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39"/>
      <c r="C237" s="39"/>
      <c r="D237" s="2"/>
      <c r="E237" s="2"/>
      <c r="F237" s="46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39"/>
      <c r="C238" s="39"/>
      <c r="D238" s="2"/>
      <c r="E238" s="2"/>
      <c r="F238" s="46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39"/>
      <c r="C239" s="39"/>
      <c r="D239" s="2"/>
      <c r="E239" s="2"/>
      <c r="F239" s="46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39"/>
      <c r="C240" s="39"/>
      <c r="D240" s="2"/>
      <c r="E240" s="2"/>
      <c r="F240" s="46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39"/>
      <c r="C241" s="39"/>
      <c r="D241" s="2"/>
      <c r="E241" s="2"/>
      <c r="F241" s="46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39"/>
      <c r="C242" s="39"/>
      <c r="D242" s="2"/>
      <c r="E242" s="2"/>
      <c r="F242" s="46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39"/>
      <c r="C243" s="39"/>
      <c r="D243" s="2"/>
      <c r="E243" s="2"/>
      <c r="F243" s="46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39"/>
      <c r="C244" s="39"/>
      <c r="D244" s="2"/>
      <c r="E244" s="2"/>
      <c r="F244" s="46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39"/>
      <c r="C245" s="39"/>
      <c r="D245" s="2"/>
      <c r="E245" s="2"/>
      <c r="F245" s="46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39"/>
      <c r="C246" s="39"/>
      <c r="D246" s="2"/>
      <c r="E246" s="2"/>
      <c r="F246" s="46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39"/>
      <c r="C247" s="39"/>
      <c r="D247" s="2"/>
      <c r="E247" s="2"/>
      <c r="F247" s="46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39"/>
      <c r="C248" s="39"/>
      <c r="D248" s="2"/>
      <c r="E248" s="2"/>
      <c r="F248" s="46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39"/>
      <c r="C249" s="39"/>
      <c r="D249" s="2"/>
      <c r="E249" s="2"/>
      <c r="F249" s="46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39"/>
      <c r="C250" s="39"/>
      <c r="D250" s="2"/>
      <c r="E250" s="2"/>
      <c r="F250" s="46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39"/>
      <c r="C251" s="39"/>
      <c r="D251" s="2"/>
      <c r="E251" s="2"/>
      <c r="F251" s="46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39"/>
      <c r="C252" s="39"/>
      <c r="D252" s="2"/>
      <c r="E252" s="2"/>
      <c r="F252" s="46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39"/>
      <c r="C253" s="39"/>
      <c r="D253" s="2"/>
      <c r="E253" s="2"/>
      <c r="F253" s="46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39"/>
      <c r="C254" s="39"/>
      <c r="D254" s="2"/>
      <c r="E254" s="2"/>
      <c r="F254" s="46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39"/>
      <c r="C255" s="39"/>
      <c r="D255" s="2"/>
      <c r="E255" s="2"/>
      <c r="F255" s="46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39"/>
      <c r="C256" s="39"/>
      <c r="D256" s="2"/>
      <c r="E256" s="2"/>
      <c r="F256" s="46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39"/>
      <c r="C257" s="39"/>
      <c r="D257" s="2"/>
      <c r="E257" s="2"/>
      <c r="F257" s="46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39"/>
      <c r="C258" s="39"/>
      <c r="D258" s="2"/>
      <c r="E258" s="2"/>
      <c r="F258" s="46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39"/>
      <c r="C259" s="39"/>
      <c r="D259" s="2"/>
      <c r="E259" s="2"/>
      <c r="F259" s="46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39"/>
      <c r="C260" s="39"/>
      <c r="D260" s="2"/>
      <c r="E260" s="2"/>
      <c r="F260" s="46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39"/>
      <c r="C261" s="39"/>
      <c r="D261" s="2"/>
      <c r="E261" s="2"/>
      <c r="F261" s="46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39"/>
      <c r="C262" s="39"/>
      <c r="D262" s="2"/>
      <c r="E262" s="2"/>
      <c r="F262" s="46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39"/>
      <c r="C263" s="39"/>
      <c r="D263" s="2"/>
      <c r="E263" s="2"/>
      <c r="F263" s="46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39"/>
      <c r="C264" s="39"/>
      <c r="D264" s="2"/>
      <c r="E264" s="2"/>
      <c r="F264" s="46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39"/>
      <c r="C265" s="39"/>
      <c r="D265" s="2"/>
      <c r="E265" s="2"/>
      <c r="F265" s="46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39"/>
      <c r="C266" s="39"/>
      <c r="D266" s="2"/>
      <c r="E266" s="2"/>
      <c r="F266" s="46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39"/>
      <c r="C267" s="39"/>
      <c r="D267" s="2"/>
      <c r="E267" s="2"/>
      <c r="F267" s="46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39"/>
      <c r="C268" s="39"/>
      <c r="D268" s="2"/>
      <c r="E268" s="2"/>
      <c r="F268" s="46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39"/>
      <c r="C269" s="39"/>
      <c r="D269" s="2"/>
      <c r="E269" s="2"/>
      <c r="F269" s="46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39"/>
      <c r="C270" s="39"/>
      <c r="D270" s="2"/>
      <c r="E270" s="2"/>
      <c r="F270" s="46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39"/>
      <c r="C271" s="39"/>
      <c r="D271" s="2"/>
      <c r="E271" s="2"/>
      <c r="F271" s="46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39"/>
      <c r="C272" s="39"/>
      <c r="D272" s="2"/>
      <c r="E272" s="2"/>
      <c r="F272" s="46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39"/>
      <c r="C273" s="39"/>
      <c r="D273" s="2"/>
      <c r="E273" s="2"/>
      <c r="F273" s="46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39"/>
      <c r="C274" s="39"/>
      <c r="D274" s="2"/>
      <c r="E274" s="2"/>
      <c r="F274" s="46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39"/>
      <c r="C275" s="39"/>
      <c r="D275" s="2"/>
      <c r="E275" s="2"/>
      <c r="F275" s="46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39"/>
      <c r="C276" s="39"/>
      <c r="D276" s="2"/>
      <c r="E276" s="2"/>
      <c r="F276" s="46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39"/>
      <c r="C277" s="39"/>
      <c r="D277" s="2"/>
      <c r="E277" s="2"/>
      <c r="F277" s="46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39"/>
      <c r="C278" s="39"/>
      <c r="D278" s="2"/>
      <c r="E278" s="2"/>
      <c r="F278" s="46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39"/>
      <c r="C279" s="39"/>
      <c r="D279" s="2"/>
      <c r="E279" s="2"/>
      <c r="F279" s="46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39"/>
      <c r="C280" s="39"/>
      <c r="D280" s="2"/>
      <c r="E280" s="2"/>
      <c r="F280" s="46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39"/>
      <c r="C281" s="39"/>
      <c r="D281" s="2"/>
      <c r="E281" s="2"/>
      <c r="F281" s="46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39"/>
      <c r="C282" s="39"/>
      <c r="D282" s="2"/>
      <c r="E282" s="2"/>
      <c r="F282" s="46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39"/>
      <c r="C283" s="39"/>
      <c r="D283" s="2"/>
      <c r="E283" s="2"/>
      <c r="F283" s="46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39"/>
      <c r="C284" s="39"/>
      <c r="D284" s="2"/>
      <c r="E284" s="2"/>
      <c r="F284" s="46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39"/>
      <c r="C285" s="39"/>
      <c r="D285" s="2"/>
      <c r="E285" s="2"/>
      <c r="F285" s="46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39"/>
      <c r="C286" s="39"/>
      <c r="D286" s="2"/>
      <c r="E286" s="2"/>
      <c r="F286" s="46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39"/>
      <c r="C287" s="39"/>
      <c r="D287" s="2"/>
      <c r="E287" s="2"/>
      <c r="F287" s="46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39"/>
      <c r="C288" s="39"/>
      <c r="D288" s="2"/>
      <c r="E288" s="2"/>
      <c r="F288" s="46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39"/>
      <c r="C289" s="39"/>
      <c r="D289" s="2"/>
      <c r="E289" s="2"/>
      <c r="F289" s="46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39"/>
      <c r="C290" s="39"/>
      <c r="D290" s="2"/>
      <c r="E290" s="2"/>
      <c r="F290" s="46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39"/>
      <c r="C291" s="39"/>
      <c r="D291" s="2"/>
      <c r="E291" s="2"/>
      <c r="F291" s="46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39"/>
      <c r="C292" s="39"/>
      <c r="D292" s="2"/>
      <c r="E292" s="2"/>
      <c r="F292" s="46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39"/>
      <c r="C293" s="39"/>
      <c r="D293" s="2"/>
      <c r="E293" s="2"/>
      <c r="F293" s="46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39"/>
      <c r="C294" s="39"/>
      <c r="D294" s="2"/>
      <c r="E294" s="2"/>
      <c r="F294" s="46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39"/>
      <c r="C295" s="39"/>
      <c r="D295" s="2"/>
      <c r="E295" s="2"/>
      <c r="F295" s="46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39"/>
      <c r="C296" s="39"/>
      <c r="D296" s="2"/>
      <c r="E296" s="2"/>
      <c r="F296" s="46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39"/>
      <c r="C297" s="39"/>
      <c r="D297" s="2"/>
      <c r="E297" s="2"/>
      <c r="F297" s="46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39"/>
      <c r="C298" s="39"/>
      <c r="D298" s="2"/>
      <c r="E298" s="2"/>
      <c r="F298" s="46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39"/>
      <c r="C299" s="39"/>
      <c r="D299" s="2"/>
      <c r="E299" s="2"/>
      <c r="F299" s="46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39"/>
      <c r="C300" s="39"/>
      <c r="D300" s="2"/>
      <c r="E300" s="2"/>
      <c r="F300" s="46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39"/>
      <c r="C301" s="39"/>
      <c r="D301" s="2"/>
      <c r="E301" s="2"/>
      <c r="F301" s="46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39"/>
      <c r="C302" s="39"/>
      <c r="D302" s="2"/>
      <c r="E302" s="2"/>
      <c r="F302" s="46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39"/>
      <c r="C303" s="39"/>
      <c r="D303" s="2"/>
      <c r="E303" s="2"/>
      <c r="F303" s="46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39"/>
      <c r="C304" s="39"/>
      <c r="D304" s="2"/>
      <c r="E304" s="2"/>
      <c r="F304" s="46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39"/>
      <c r="C305" s="39"/>
      <c r="D305" s="2"/>
      <c r="E305" s="2"/>
      <c r="F305" s="46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39"/>
      <c r="C306" s="39"/>
      <c r="D306" s="2"/>
      <c r="E306" s="2"/>
      <c r="F306" s="46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39"/>
      <c r="C307" s="39"/>
      <c r="D307" s="2"/>
      <c r="E307" s="2"/>
      <c r="F307" s="46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39"/>
      <c r="C308" s="39"/>
      <c r="D308" s="2"/>
      <c r="E308" s="2"/>
      <c r="F308" s="46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39"/>
      <c r="C309" s="39"/>
      <c r="D309" s="2"/>
      <c r="E309" s="2"/>
      <c r="F309" s="46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39"/>
      <c r="C310" s="39"/>
      <c r="D310" s="2"/>
      <c r="E310" s="2"/>
      <c r="F310" s="46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39"/>
      <c r="C311" s="39"/>
      <c r="D311" s="2"/>
      <c r="E311" s="2"/>
      <c r="F311" s="46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39"/>
      <c r="C312" s="39"/>
      <c r="D312" s="2"/>
      <c r="E312" s="2"/>
      <c r="F312" s="46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39"/>
      <c r="C313" s="39"/>
      <c r="D313" s="2"/>
      <c r="E313" s="2"/>
      <c r="F313" s="46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39"/>
      <c r="C314" s="39"/>
      <c r="D314" s="2"/>
      <c r="E314" s="2"/>
      <c r="F314" s="46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39"/>
      <c r="C315" s="39"/>
      <c r="D315" s="2"/>
      <c r="E315" s="2"/>
      <c r="F315" s="46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39"/>
      <c r="C316" s="39"/>
      <c r="D316" s="2"/>
      <c r="E316" s="2"/>
      <c r="F316" s="46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39"/>
      <c r="C317" s="39"/>
      <c r="D317" s="2"/>
      <c r="E317" s="2"/>
      <c r="F317" s="46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39"/>
      <c r="C318" s="39"/>
      <c r="D318" s="2"/>
      <c r="E318" s="2"/>
      <c r="F318" s="46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39"/>
      <c r="C319" s="39"/>
      <c r="D319" s="2"/>
      <c r="E319" s="2"/>
      <c r="F319" s="46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39"/>
      <c r="C320" s="39"/>
      <c r="D320" s="2"/>
      <c r="E320" s="2"/>
      <c r="F320" s="46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39"/>
      <c r="C321" s="39"/>
      <c r="D321" s="2"/>
      <c r="E321" s="2"/>
      <c r="F321" s="46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39"/>
      <c r="C322" s="39"/>
      <c r="D322" s="2"/>
      <c r="E322" s="2"/>
      <c r="F322" s="46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39"/>
      <c r="C323" s="39"/>
      <c r="D323" s="2"/>
      <c r="E323" s="2"/>
      <c r="F323" s="46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39"/>
      <c r="C324" s="39"/>
      <c r="D324" s="2"/>
      <c r="E324" s="2"/>
      <c r="F324" s="46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39"/>
      <c r="C325" s="39"/>
      <c r="D325" s="2"/>
      <c r="E325" s="2"/>
      <c r="F325" s="46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39"/>
      <c r="C326" s="39"/>
      <c r="D326" s="2"/>
      <c r="E326" s="2"/>
      <c r="F326" s="46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39"/>
      <c r="C327" s="39"/>
      <c r="D327" s="2"/>
      <c r="E327" s="2"/>
      <c r="F327" s="46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39"/>
      <c r="C328" s="39"/>
      <c r="D328" s="2"/>
      <c r="E328" s="2"/>
      <c r="F328" s="46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39"/>
      <c r="C329" s="39"/>
      <c r="D329" s="2"/>
      <c r="E329" s="2"/>
      <c r="F329" s="46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39"/>
      <c r="C330" s="39"/>
      <c r="D330" s="2"/>
      <c r="E330" s="2"/>
      <c r="F330" s="46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39"/>
      <c r="C331" s="39"/>
      <c r="D331" s="2"/>
      <c r="E331" s="2"/>
      <c r="F331" s="46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39"/>
      <c r="C332" s="39"/>
      <c r="D332" s="2"/>
      <c r="E332" s="2"/>
      <c r="F332" s="46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39"/>
      <c r="C333" s="39"/>
      <c r="D333" s="2"/>
      <c r="E333" s="2"/>
      <c r="F333" s="46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39"/>
      <c r="C334" s="39"/>
      <c r="D334" s="2"/>
      <c r="E334" s="2"/>
      <c r="F334" s="46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39"/>
      <c r="C335" s="39"/>
      <c r="D335" s="2"/>
      <c r="E335" s="2"/>
      <c r="F335" s="46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39"/>
      <c r="C336" s="39"/>
      <c r="D336" s="2"/>
      <c r="E336" s="2"/>
      <c r="F336" s="46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39"/>
      <c r="C337" s="39"/>
      <c r="D337" s="2"/>
      <c r="E337" s="2"/>
      <c r="F337" s="46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39"/>
      <c r="C338" s="39"/>
      <c r="D338" s="2"/>
      <c r="E338" s="2"/>
      <c r="F338" s="46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39"/>
      <c r="C339" s="39"/>
      <c r="D339" s="2"/>
      <c r="E339" s="2"/>
      <c r="F339" s="46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39"/>
      <c r="C340" s="39"/>
      <c r="D340" s="2"/>
      <c r="E340" s="2"/>
      <c r="F340" s="46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39"/>
      <c r="C341" s="39"/>
      <c r="D341" s="2"/>
      <c r="E341" s="2"/>
      <c r="F341" s="46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39"/>
      <c r="C342" s="39"/>
      <c r="D342" s="2"/>
      <c r="E342" s="2"/>
      <c r="F342" s="46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39"/>
      <c r="C343" s="39"/>
      <c r="D343" s="2"/>
      <c r="E343" s="2"/>
      <c r="F343" s="46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39"/>
      <c r="C344" s="39"/>
      <c r="D344" s="2"/>
      <c r="E344" s="2"/>
      <c r="F344" s="46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39"/>
      <c r="C345" s="39"/>
      <c r="D345" s="2"/>
      <c r="E345" s="2"/>
      <c r="F345" s="46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39"/>
      <c r="C346" s="39"/>
      <c r="D346" s="2"/>
      <c r="E346" s="2"/>
      <c r="F346" s="46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39"/>
      <c r="C347" s="39"/>
      <c r="D347" s="2"/>
      <c r="E347" s="2"/>
      <c r="F347" s="46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39"/>
      <c r="C348" s="39"/>
      <c r="D348" s="2"/>
      <c r="E348" s="2"/>
      <c r="F348" s="46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39"/>
      <c r="C349" s="39"/>
      <c r="D349" s="2"/>
      <c r="E349" s="2"/>
      <c r="F349" s="46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39"/>
      <c r="C350" s="39"/>
      <c r="D350" s="2"/>
      <c r="E350" s="2"/>
      <c r="F350" s="46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39"/>
      <c r="C351" s="39"/>
      <c r="D351" s="2"/>
      <c r="E351" s="2"/>
      <c r="F351" s="46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39"/>
      <c r="C352" s="39"/>
      <c r="D352" s="2"/>
      <c r="E352" s="2"/>
      <c r="F352" s="46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39"/>
      <c r="C353" s="39"/>
      <c r="D353" s="2"/>
      <c r="E353" s="2"/>
      <c r="F353" s="46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39"/>
      <c r="C354" s="39"/>
      <c r="D354" s="2"/>
      <c r="E354" s="2"/>
      <c r="F354" s="46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39"/>
      <c r="C355" s="39"/>
      <c r="D355" s="2"/>
      <c r="E355" s="2"/>
      <c r="F355" s="46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39"/>
      <c r="C356" s="39"/>
      <c r="D356" s="2"/>
      <c r="E356" s="2"/>
      <c r="F356" s="46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39"/>
      <c r="C357" s="39"/>
      <c r="D357" s="2"/>
      <c r="E357" s="2"/>
      <c r="F357" s="46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39"/>
      <c r="C358" s="39"/>
      <c r="D358" s="2"/>
      <c r="E358" s="2"/>
      <c r="F358" s="46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39"/>
      <c r="C359" s="39"/>
      <c r="D359" s="2"/>
      <c r="E359" s="2"/>
      <c r="F359" s="46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39"/>
      <c r="C360" s="39"/>
      <c r="D360" s="2"/>
      <c r="E360" s="2"/>
      <c r="F360" s="46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39"/>
      <c r="C361" s="39"/>
      <c r="D361" s="2"/>
      <c r="E361" s="2"/>
      <c r="F361" s="46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39"/>
      <c r="C362" s="39"/>
      <c r="D362" s="2"/>
      <c r="E362" s="2"/>
      <c r="F362" s="46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39"/>
      <c r="C363" s="39"/>
      <c r="D363" s="2"/>
      <c r="E363" s="2"/>
      <c r="F363" s="46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39"/>
      <c r="C364" s="39"/>
      <c r="D364" s="2"/>
      <c r="E364" s="2"/>
      <c r="F364" s="46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39"/>
      <c r="C365" s="39"/>
      <c r="D365" s="2"/>
      <c r="E365" s="2"/>
      <c r="F365" s="46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39"/>
      <c r="C366" s="39"/>
      <c r="D366" s="2"/>
      <c r="E366" s="2"/>
      <c r="F366" s="46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39"/>
      <c r="C367" s="39"/>
      <c r="D367" s="2"/>
      <c r="E367" s="2"/>
      <c r="F367" s="46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39"/>
      <c r="C368" s="39"/>
      <c r="D368" s="2"/>
      <c r="E368" s="2"/>
      <c r="F368" s="46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39"/>
      <c r="C369" s="39"/>
      <c r="D369" s="2"/>
      <c r="E369" s="2"/>
      <c r="F369" s="46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39"/>
      <c r="C370" s="39"/>
      <c r="D370" s="2"/>
      <c r="E370" s="2"/>
      <c r="F370" s="46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39"/>
      <c r="C371" s="39"/>
      <c r="D371" s="2"/>
      <c r="E371" s="2"/>
      <c r="F371" s="46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39"/>
      <c r="C372" s="39"/>
      <c r="D372" s="2"/>
      <c r="E372" s="2"/>
      <c r="F372" s="46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39"/>
      <c r="C373" s="39"/>
      <c r="D373" s="2"/>
      <c r="E373" s="2"/>
      <c r="F373" s="46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39"/>
      <c r="C374" s="39"/>
      <c r="D374" s="2"/>
      <c r="E374" s="2"/>
      <c r="F374" s="46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39"/>
      <c r="C375" s="39"/>
      <c r="D375" s="2"/>
      <c r="E375" s="2"/>
      <c r="F375" s="46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39"/>
      <c r="C376" s="39"/>
      <c r="D376" s="2"/>
      <c r="E376" s="2"/>
      <c r="F376" s="46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39"/>
      <c r="C377" s="39"/>
      <c r="D377" s="2"/>
      <c r="E377" s="2"/>
      <c r="F377" s="46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39"/>
      <c r="C378" s="39"/>
      <c r="D378" s="2"/>
      <c r="E378" s="2"/>
      <c r="F378" s="46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39"/>
      <c r="C379" s="39"/>
      <c r="D379" s="2"/>
      <c r="E379" s="2"/>
      <c r="F379" s="46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39"/>
      <c r="C380" s="39"/>
      <c r="D380" s="2"/>
      <c r="E380" s="2"/>
      <c r="F380" s="46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39"/>
      <c r="C381" s="39"/>
      <c r="D381" s="2"/>
      <c r="E381" s="2"/>
      <c r="F381" s="46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39"/>
      <c r="C382" s="39"/>
      <c r="D382" s="2"/>
      <c r="E382" s="2"/>
      <c r="F382" s="46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39"/>
      <c r="C383" s="39"/>
      <c r="D383" s="2"/>
      <c r="E383" s="2"/>
      <c r="F383" s="46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39"/>
      <c r="C384" s="39"/>
      <c r="D384" s="2"/>
      <c r="E384" s="2"/>
      <c r="F384" s="46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39"/>
      <c r="C385" s="39"/>
      <c r="D385" s="2"/>
      <c r="E385" s="2"/>
      <c r="F385" s="46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39"/>
      <c r="C386" s="39"/>
      <c r="D386" s="2"/>
      <c r="E386" s="2"/>
      <c r="F386" s="46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39"/>
      <c r="C387" s="39"/>
      <c r="D387" s="2"/>
      <c r="E387" s="2"/>
      <c r="F387" s="46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39"/>
      <c r="C388" s="39"/>
      <c r="D388" s="2"/>
      <c r="E388" s="2"/>
      <c r="F388" s="46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39"/>
      <c r="C389" s="39"/>
      <c r="D389" s="2"/>
      <c r="E389" s="2"/>
      <c r="F389" s="46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39"/>
      <c r="C390" s="39"/>
      <c r="D390" s="2"/>
      <c r="E390" s="2"/>
      <c r="F390" s="46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39"/>
      <c r="C391" s="39"/>
      <c r="D391" s="2"/>
      <c r="E391" s="2"/>
      <c r="F391" s="46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39"/>
      <c r="C392" s="39"/>
      <c r="D392" s="2"/>
      <c r="E392" s="2"/>
      <c r="F392" s="46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39"/>
      <c r="C393" s="39"/>
      <c r="D393" s="2"/>
      <c r="E393" s="2"/>
      <c r="F393" s="46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39"/>
      <c r="C394" s="39"/>
      <c r="D394" s="2"/>
      <c r="E394" s="2"/>
      <c r="F394" s="46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39"/>
      <c r="C395" s="39"/>
      <c r="D395" s="2"/>
      <c r="E395" s="2"/>
      <c r="F395" s="46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39"/>
      <c r="C396" s="39"/>
      <c r="D396" s="2"/>
      <c r="E396" s="2"/>
      <c r="F396" s="46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39"/>
      <c r="C397" s="39"/>
      <c r="D397" s="2"/>
      <c r="E397" s="2"/>
      <c r="F397" s="46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39"/>
      <c r="C398" s="39"/>
      <c r="D398" s="2"/>
      <c r="E398" s="2"/>
      <c r="F398" s="46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39"/>
      <c r="C399" s="39"/>
      <c r="D399" s="2"/>
      <c r="E399" s="2"/>
      <c r="F399" s="46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39"/>
      <c r="C400" s="39"/>
      <c r="D400" s="2"/>
      <c r="E400" s="2"/>
      <c r="F400" s="46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39"/>
      <c r="C401" s="39"/>
      <c r="D401" s="2"/>
      <c r="E401" s="2"/>
      <c r="F401" s="46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39"/>
      <c r="C402" s="39"/>
      <c r="D402" s="2"/>
      <c r="E402" s="2"/>
      <c r="F402" s="46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39"/>
      <c r="C403" s="39"/>
      <c r="D403" s="2"/>
      <c r="E403" s="2"/>
      <c r="F403" s="46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39"/>
      <c r="C404" s="39"/>
      <c r="D404" s="2"/>
      <c r="E404" s="2"/>
      <c r="F404" s="46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39"/>
      <c r="C405" s="39"/>
      <c r="D405" s="2"/>
      <c r="E405" s="2"/>
      <c r="F405" s="46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39"/>
      <c r="C406" s="39"/>
      <c r="D406" s="2"/>
      <c r="E406" s="2"/>
      <c r="F406" s="46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39"/>
      <c r="C407" s="39"/>
      <c r="D407" s="2"/>
      <c r="E407" s="2"/>
      <c r="F407" s="46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39"/>
      <c r="C408" s="39"/>
      <c r="D408" s="2"/>
      <c r="E408" s="2"/>
      <c r="F408" s="46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39"/>
      <c r="C409" s="39"/>
      <c r="D409" s="2"/>
      <c r="E409" s="2"/>
      <c r="F409" s="46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39"/>
      <c r="C410" s="39"/>
      <c r="D410" s="2"/>
      <c r="E410" s="2"/>
      <c r="F410" s="46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39"/>
      <c r="C411" s="39"/>
      <c r="D411" s="2"/>
      <c r="E411" s="2"/>
      <c r="F411" s="46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39"/>
      <c r="C412" s="39"/>
      <c r="D412" s="2"/>
      <c r="E412" s="2"/>
      <c r="F412" s="46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39"/>
      <c r="C413" s="39"/>
      <c r="D413" s="2"/>
      <c r="E413" s="2"/>
      <c r="F413" s="46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39"/>
      <c r="C414" s="39"/>
      <c r="D414" s="2"/>
      <c r="E414" s="2"/>
      <c r="F414" s="46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39"/>
      <c r="C415" s="39"/>
      <c r="D415" s="2"/>
      <c r="E415" s="2"/>
      <c r="F415" s="46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39"/>
      <c r="C416" s="39"/>
      <c r="D416" s="2"/>
      <c r="E416" s="2"/>
      <c r="F416" s="46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39"/>
      <c r="C417" s="39"/>
      <c r="D417" s="2"/>
      <c r="E417" s="2"/>
      <c r="F417" s="46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39"/>
      <c r="C418" s="39"/>
      <c r="D418" s="2"/>
      <c r="E418" s="2"/>
      <c r="F418" s="46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39"/>
      <c r="C419" s="39"/>
      <c r="D419" s="2"/>
      <c r="E419" s="2"/>
      <c r="F419" s="46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39"/>
      <c r="C420" s="39"/>
      <c r="D420" s="2"/>
      <c r="E420" s="2"/>
      <c r="F420" s="46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39"/>
      <c r="C421" s="39"/>
      <c r="D421" s="2"/>
      <c r="E421" s="2"/>
      <c r="F421" s="46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39"/>
      <c r="C422" s="39"/>
      <c r="D422" s="2"/>
      <c r="E422" s="2"/>
      <c r="F422" s="46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39"/>
      <c r="C423" s="39"/>
      <c r="D423" s="2"/>
      <c r="E423" s="2"/>
      <c r="F423" s="46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39"/>
      <c r="C424" s="39"/>
      <c r="D424" s="2"/>
      <c r="E424" s="2"/>
      <c r="F424" s="46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39"/>
      <c r="C425" s="39"/>
      <c r="D425" s="2"/>
      <c r="E425" s="2"/>
      <c r="F425" s="46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39"/>
      <c r="C426" s="39"/>
      <c r="D426" s="2"/>
      <c r="E426" s="2"/>
      <c r="F426" s="46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39"/>
      <c r="C427" s="39"/>
      <c r="D427" s="2"/>
      <c r="E427" s="2"/>
      <c r="F427" s="46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39"/>
      <c r="C428" s="39"/>
      <c r="D428" s="2"/>
      <c r="E428" s="2"/>
      <c r="F428" s="46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39"/>
      <c r="C429" s="39"/>
      <c r="D429" s="2"/>
      <c r="E429" s="2"/>
      <c r="F429" s="46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39"/>
      <c r="C430" s="39"/>
      <c r="D430" s="2"/>
      <c r="E430" s="2"/>
      <c r="F430" s="46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39"/>
      <c r="C431" s="39"/>
      <c r="D431" s="2"/>
      <c r="E431" s="2"/>
      <c r="F431" s="46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39"/>
      <c r="C432" s="39"/>
      <c r="D432" s="2"/>
      <c r="E432" s="2"/>
      <c r="F432" s="46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39"/>
      <c r="C433" s="39"/>
      <c r="D433" s="2"/>
      <c r="E433" s="2"/>
      <c r="F433" s="46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39"/>
      <c r="C434" s="39"/>
      <c r="D434" s="2"/>
      <c r="E434" s="2"/>
      <c r="F434" s="46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39"/>
      <c r="C435" s="39"/>
      <c r="D435" s="2"/>
      <c r="E435" s="2"/>
      <c r="F435" s="46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39"/>
      <c r="C436" s="39"/>
      <c r="D436" s="2"/>
      <c r="E436" s="2"/>
      <c r="F436" s="46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39"/>
      <c r="C437" s="39"/>
      <c r="D437" s="2"/>
      <c r="E437" s="2"/>
      <c r="F437" s="46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39"/>
      <c r="C438" s="39"/>
      <c r="D438" s="2"/>
      <c r="E438" s="2"/>
      <c r="F438" s="46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39"/>
      <c r="C439" s="39"/>
      <c r="D439" s="2"/>
      <c r="E439" s="2"/>
      <c r="F439" s="46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39"/>
      <c r="C440" s="39"/>
      <c r="D440" s="2"/>
      <c r="E440" s="2"/>
      <c r="F440" s="46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39"/>
      <c r="C441" s="39"/>
      <c r="D441" s="2"/>
      <c r="E441" s="2"/>
      <c r="F441" s="46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39"/>
      <c r="C442" s="39"/>
      <c r="D442" s="2"/>
      <c r="E442" s="2"/>
      <c r="F442" s="46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39"/>
      <c r="C443" s="39"/>
      <c r="D443" s="2"/>
      <c r="E443" s="2"/>
      <c r="F443" s="46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39"/>
      <c r="C444" s="39"/>
      <c r="D444" s="2"/>
      <c r="E444" s="2"/>
      <c r="F444" s="46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39"/>
      <c r="C445" s="39"/>
      <c r="D445" s="2"/>
      <c r="E445" s="2"/>
      <c r="F445" s="46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39"/>
      <c r="C446" s="39"/>
      <c r="D446" s="2"/>
      <c r="E446" s="2"/>
      <c r="F446" s="46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39"/>
      <c r="C447" s="39"/>
      <c r="D447" s="2"/>
      <c r="E447" s="2"/>
      <c r="F447" s="46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39"/>
      <c r="C448" s="39"/>
      <c r="D448" s="2"/>
      <c r="E448" s="2"/>
      <c r="F448" s="46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39"/>
      <c r="C449" s="39"/>
      <c r="D449" s="2"/>
      <c r="E449" s="2"/>
      <c r="F449" s="46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39"/>
      <c r="C450" s="39"/>
      <c r="D450" s="2"/>
      <c r="E450" s="2"/>
      <c r="F450" s="46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39"/>
      <c r="C451" s="39"/>
      <c r="D451" s="2"/>
      <c r="E451" s="2"/>
      <c r="F451" s="46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39"/>
      <c r="C452" s="39"/>
      <c r="D452" s="2"/>
      <c r="E452" s="2"/>
      <c r="F452" s="46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39"/>
      <c r="C453" s="39"/>
      <c r="D453" s="2"/>
      <c r="E453" s="2"/>
      <c r="F453" s="46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39"/>
      <c r="C454" s="39"/>
      <c r="D454" s="2"/>
      <c r="E454" s="2"/>
      <c r="F454" s="46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39"/>
      <c r="C455" s="39"/>
      <c r="D455" s="2"/>
      <c r="E455" s="2"/>
      <c r="F455" s="46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39"/>
      <c r="C456" s="39"/>
      <c r="D456" s="2"/>
      <c r="E456" s="2"/>
      <c r="F456" s="46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39"/>
      <c r="C457" s="39"/>
      <c r="D457" s="2"/>
      <c r="E457" s="2"/>
      <c r="F457" s="46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39"/>
      <c r="C458" s="39"/>
      <c r="D458" s="2"/>
      <c r="E458" s="2"/>
      <c r="F458" s="46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39"/>
      <c r="C459" s="39"/>
      <c r="D459" s="2"/>
      <c r="E459" s="2"/>
      <c r="F459" s="46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39"/>
      <c r="C460" s="39"/>
      <c r="D460" s="2"/>
      <c r="E460" s="2"/>
      <c r="F460" s="46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39"/>
      <c r="C461" s="39"/>
      <c r="D461" s="2"/>
      <c r="E461" s="2"/>
      <c r="F461" s="46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39"/>
      <c r="C462" s="39"/>
      <c r="D462" s="2"/>
      <c r="E462" s="2"/>
      <c r="F462" s="46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39"/>
      <c r="C463" s="39"/>
      <c r="D463" s="2"/>
      <c r="E463" s="2"/>
      <c r="F463" s="46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39"/>
      <c r="C464" s="39"/>
      <c r="D464" s="2"/>
      <c r="E464" s="2"/>
      <c r="F464" s="46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39"/>
      <c r="C465" s="39"/>
      <c r="D465" s="2"/>
      <c r="E465" s="2"/>
      <c r="F465" s="46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39"/>
      <c r="C466" s="39"/>
      <c r="D466" s="2"/>
      <c r="E466" s="2"/>
      <c r="F466" s="46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39"/>
      <c r="C467" s="39"/>
      <c r="D467" s="2"/>
      <c r="E467" s="2"/>
      <c r="F467" s="46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39"/>
      <c r="C468" s="39"/>
      <c r="D468" s="2"/>
      <c r="E468" s="2"/>
      <c r="F468" s="46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39"/>
      <c r="C469" s="39"/>
      <c r="D469" s="2"/>
      <c r="E469" s="2"/>
      <c r="F469" s="46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39"/>
      <c r="C470" s="39"/>
      <c r="D470" s="2"/>
      <c r="E470" s="2"/>
      <c r="F470" s="46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39"/>
      <c r="C471" s="39"/>
      <c r="D471" s="2"/>
      <c r="E471" s="2"/>
      <c r="F471" s="46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39"/>
      <c r="C472" s="39"/>
      <c r="D472" s="2"/>
      <c r="E472" s="2"/>
      <c r="F472" s="46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39"/>
      <c r="C473" s="39"/>
      <c r="D473" s="2"/>
      <c r="E473" s="2"/>
      <c r="F473" s="46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39"/>
      <c r="C474" s="39"/>
      <c r="D474" s="2"/>
      <c r="E474" s="2"/>
      <c r="F474" s="46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39"/>
      <c r="C475" s="39"/>
      <c r="D475" s="2"/>
      <c r="E475" s="2"/>
      <c r="F475" s="46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39"/>
      <c r="C476" s="39"/>
      <c r="D476" s="2"/>
      <c r="E476" s="2"/>
      <c r="F476" s="46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39"/>
      <c r="C477" s="39"/>
      <c r="D477" s="2"/>
      <c r="E477" s="2"/>
      <c r="F477" s="46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39"/>
      <c r="C478" s="39"/>
      <c r="D478" s="2"/>
      <c r="E478" s="2"/>
      <c r="F478" s="46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39"/>
      <c r="C479" s="39"/>
      <c r="D479" s="2"/>
      <c r="E479" s="2"/>
      <c r="F479" s="46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39"/>
      <c r="C480" s="39"/>
      <c r="D480" s="2"/>
      <c r="E480" s="2"/>
      <c r="F480" s="46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39"/>
      <c r="C481" s="39"/>
      <c r="D481" s="2"/>
      <c r="E481" s="2"/>
      <c r="F481" s="46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39"/>
      <c r="C482" s="39"/>
      <c r="D482" s="2"/>
      <c r="E482" s="2"/>
      <c r="F482" s="46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39"/>
      <c r="C483" s="39"/>
      <c r="D483" s="2"/>
      <c r="E483" s="2"/>
      <c r="F483" s="46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39"/>
      <c r="C484" s="39"/>
      <c r="D484" s="2"/>
      <c r="E484" s="2"/>
      <c r="F484" s="46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39"/>
      <c r="C485" s="39"/>
      <c r="D485" s="2"/>
      <c r="E485" s="2"/>
      <c r="F485" s="46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39"/>
      <c r="C486" s="39"/>
      <c r="D486" s="2"/>
      <c r="E486" s="2"/>
      <c r="F486" s="46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39"/>
      <c r="C487" s="39"/>
      <c r="D487" s="2"/>
      <c r="E487" s="2"/>
      <c r="F487" s="46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39"/>
      <c r="C488" s="39"/>
      <c r="D488" s="2"/>
      <c r="E488" s="2"/>
      <c r="F488" s="46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39"/>
      <c r="C489" s="39"/>
      <c r="D489" s="2"/>
      <c r="E489" s="2"/>
      <c r="F489" s="46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39"/>
      <c r="C490" s="39"/>
      <c r="D490" s="2"/>
      <c r="E490" s="2"/>
      <c r="F490" s="46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39"/>
      <c r="C491" s="39"/>
      <c r="D491" s="2"/>
      <c r="E491" s="2"/>
      <c r="F491" s="46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39"/>
      <c r="C492" s="39"/>
      <c r="D492" s="2"/>
      <c r="E492" s="2"/>
      <c r="F492" s="46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39"/>
      <c r="C493" s="39"/>
      <c r="D493" s="2"/>
      <c r="E493" s="2"/>
      <c r="F493" s="46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39"/>
      <c r="C494" s="39"/>
      <c r="D494" s="2"/>
      <c r="E494" s="2"/>
      <c r="F494" s="46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39"/>
      <c r="C495" s="39"/>
      <c r="D495" s="2"/>
      <c r="E495" s="2"/>
      <c r="F495" s="46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39"/>
      <c r="C496" s="39"/>
      <c r="D496" s="2"/>
      <c r="E496" s="2"/>
      <c r="F496" s="46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39"/>
      <c r="C497" s="39"/>
      <c r="D497" s="2"/>
      <c r="E497" s="2"/>
      <c r="F497" s="46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39"/>
      <c r="C498" s="39"/>
      <c r="D498" s="2"/>
      <c r="E498" s="2"/>
      <c r="F498" s="46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39"/>
      <c r="C499" s="39"/>
      <c r="D499" s="2"/>
      <c r="E499" s="2"/>
      <c r="F499" s="46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39"/>
      <c r="C500" s="39"/>
      <c r="D500" s="2"/>
      <c r="E500" s="2"/>
      <c r="F500" s="46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39"/>
      <c r="C501" s="39"/>
      <c r="D501" s="2"/>
      <c r="E501" s="2"/>
      <c r="F501" s="46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39"/>
      <c r="C502" s="39"/>
      <c r="D502" s="2"/>
      <c r="E502" s="2"/>
      <c r="F502" s="46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39"/>
      <c r="C503" s="39"/>
      <c r="D503" s="2"/>
      <c r="E503" s="2"/>
      <c r="F503" s="46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39"/>
      <c r="C504" s="39"/>
      <c r="D504" s="2"/>
      <c r="E504" s="2"/>
      <c r="F504" s="46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39"/>
      <c r="C505" s="39"/>
      <c r="D505" s="2"/>
      <c r="E505" s="2"/>
      <c r="F505" s="46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39"/>
      <c r="C506" s="39"/>
      <c r="D506" s="2"/>
      <c r="E506" s="2"/>
      <c r="F506" s="46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39"/>
      <c r="C507" s="39"/>
      <c r="D507" s="2"/>
      <c r="E507" s="2"/>
      <c r="F507" s="46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39"/>
      <c r="C508" s="39"/>
      <c r="D508" s="2"/>
      <c r="E508" s="2"/>
      <c r="F508" s="46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39"/>
      <c r="C509" s="39"/>
      <c r="D509" s="2"/>
      <c r="E509" s="2"/>
      <c r="F509" s="46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39"/>
      <c r="C510" s="39"/>
      <c r="D510" s="2"/>
      <c r="E510" s="2"/>
      <c r="F510" s="46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39"/>
      <c r="C511" s="39"/>
      <c r="D511" s="2"/>
      <c r="E511" s="2"/>
      <c r="F511" s="46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39"/>
      <c r="C512" s="39"/>
      <c r="D512" s="2"/>
      <c r="E512" s="2"/>
      <c r="F512" s="46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39"/>
      <c r="C513" s="39"/>
      <c r="D513" s="2"/>
      <c r="E513" s="2"/>
      <c r="F513" s="46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39"/>
      <c r="C514" s="39"/>
      <c r="D514" s="2"/>
      <c r="E514" s="2"/>
      <c r="F514" s="46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39"/>
      <c r="C515" s="39"/>
      <c r="D515" s="2"/>
      <c r="E515" s="2"/>
      <c r="F515" s="46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39"/>
      <c r="C516" s="39"/>
      <c r="D516" s="2"/>
      <c r="E516" s="2"/>
      <c r="F516" s="46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39"/>
      <c r="C517" s="39"/>
      <c r="D517" s="2"/>
      <c r="E517" s="2"/>
      <c r="F517" s="46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39"/>
      <c r="C518" s="39"/>
      <c r="D518" s="2"/>
      <c r="E518" s="2"/>
      <c r="F518" s="46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39"/>
      <c r="C519" s="39"/>
      <c r="D519" s="2"/>
      <c r="E519" s="2"/>
      <c r="F519" s="46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39"/>
      <c r="C520" s="39"/>
      <c r="D520" s="2"/>
      <c r="E520" s="2"/>
      <c r="F520" s="46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39"/>
      <c r="C521" s="39"/>
      <c r="D521" s="2"/>
      <c r="E521" s="2"/>
      <c r="F521" s="46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39"/>
      <c r="C522" s="39"/>
      <c r="D522" s="2"/>
      <c r="E522" s="2"/>
      <c r="F522" s="46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39"/>
      <c r="C523" s="39"/>
      <c r="D523" s="2"/>
      <c r="E523" s="2"/>
      <c r="F523" s="46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39"/>
      <c r="C524" s="39"/>
      <c r="D524" s="2"/>
      <c r="E524" s="2"/>
      <c r="F524" s="46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39"/>
      <c r="C525" s="39"/>
      <c r="D525" s="2"/>
      <c r="E525" s="2"/>
      <c r="F525" s="46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39"/>
      <c r="C526" s="39"/>
      <c r="D526" s="2"/>
      <c r="E526" s="2"/>
      <c r="F526" s="46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39"/>
      <c r="C527" s="39"/>
      <c r="D527" s="2"/>
      <c r="E527" s="2"/>
      <c r="F527" s="46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39"/>
      <c r="C528" s="39"/>
      <c r="D528" s="2"/>
      <c r="E528" s="2"/>
      <c r="F528" s="46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39"/>
      <c r="C529" s="39"/>
      <c r="D529" s="2"/>
      <c r="E529" s="2"/>
      <c r="F529" s="46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39"/>
      <c r="C530" s="39"/>
      <c r="D530" s="2"/>
      <c r="E530" s="2"/>
      <c r="F530" s="46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39"/>
      <c r="C531" s="39"/>
      <c r="D531" s="2"/>
      <c r="E531" s="2"/>
      <c r="F531" s="46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39"/>
      <c r="C532" s="39"/>
      <c r="D532" s="2"/>
      <c r="E532" s="2"/>
      <c r="F532" s="46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39"/>
      <c r="C533" s="39"/>
      <c r="D533" s="2"/>
      <c r="E533" s="2"/>
      <c r="F533" s="46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39"/>
      <c r="C534" s="39"/>
      <c r="D534" s="2"/>
      <c r="E534" s="2"/>
      <c r="F534" s="46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39"/>
      <c r="C535" s="39"/>
      <c r="D535" s="2"/>
      <c r="E535" s="2"/>
      <c r="F535" s="46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39"/>
      <c r="C536" s="39"/>
      <c r="D536" s="2"/>
      <c r="E536" s="2"/>
      <c r="F536" s="46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39"/>
      <c r="C537" s="39"/>
      <c r="D537" s="2"/>
      <c r="E537" s="2"/>
      <c r="F537" s="46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39"/>
      <c r="C538" s="39"/>
      <c r="D538" s="2"/>
      <c r="E538" s="2"/>
      <c r="F538" s="46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39"/>
      <c r="C539" s="39"/>
      <c r="D539" s="2"/>
      <c r="E539" s="2"/>
      <c r="F539" s="46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39"/>
      <c r="C540" s="39"/>
      <c r="D540" s="2"/>
      <c r="E540" s="2"/>
      <c r="F540" s="46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39"/>
      <c r="C541" s="39"/>
      <c r="D541" s="2"/>
      <c r="E541" s="2"/>
      <c r="F541" s="46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39"/>
      <c r="C542" s="39"/>
      <c r="D542" s="2"/>
      <c r="E542" s="2"/>
      <c r="F542" s="46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39"/>
      <c r="C543" s="39"/>
      <c r="D543" s="2"/>
      <c r="E543" s="2"/>
      <c r="F543" s="46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39"/>
      <c r="C544" s="39"/>
      <c r="D544" s="2"/>
      <c r="E544" s="2"/>
      <c r="F544" s="46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39"/>
      <c r="C545" s="39"/>
      <c r="D545" s="2"/>
      <c r="E545" s="2"/>
      <c r="F545" s="46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39"/>
      <c r="C546" s="39"/>
      <c r="D546" s="2"/>
      <c r="E546" s="2"/>
      <c r="F546" s="46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39"/>
      <c r="C547" s="39"/>
      <c r="D547" s="2"/>
      <c r="E547" s="2"/>
      <c r="F547" s="46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39"/>
      <c r="C548" s="39"/>
      <c r="D548" s="2"/>
      <c r="E548" s="2"/>
      <c r="F548" s="46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39"/>
      <c r="C549" s="39"/>
      <c r="D549" s="2"/>
      <c r="E549" s="2"/>
      <c r="F549" s="46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39"/>
      <c r="C550" s="39"/>
      <c r="D550" s="2"/>
      <c r="E550" s="2"/>
      <c r="F550" s="46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39"/>
      <c r="C551" s="39"/>
      <c r="D551" s="2"/>
      <c r="E551" s="2"/>
      <c r="F551" s="46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39"/>
      <c r="C552" s="39"/>
      <c r="D552" s="2"/>
      <c r="E552" s="2"/>
      <c r="F552" s="46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39"/>
      <c r="C553" s="39"/>
      <c r="D553" s="2"/>
      <c r="E553" s="2"/>
      <c r="F553" s="46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39"/>
      <c r="C554" s="39"/>
      <c r="D554" s="2"/>
      <c r="E554" s="2"/>
      <c r="F554" s="46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39"/>
      <c r="C555" s="39"/>
      <c r="D555" s="2"/>
      <c r="E555" s="2"/>
      <c r="F555" s="46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39"/>
      <c r="C556" s="39"/>
      <c r="D556" s="2"/>
      <c r="E556" s="2"/>
      <c r="F556" s="46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39"/>
      <c r="C557" s="39"/>
      <c r="D557" s="2"/>
      <c r="E557" s="2"/>
      <c r="F557" s="46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39"/>
      <c r="C558" s="39"/>
      <c r="D558" s="2"/>
      <c r="E558" s="2"/>
      <c r="F558" s="46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39"/>
      <c r="C559" s="39"/>
      <c r="D559" s="2"/>
      <c r="E559" s="2"/>
      <c r="F559" s="46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39"/>
      <c r="C560" s="39"/>
      <c r="D560" s="2"/>
      <c r="E560" s="2"/>
      <c r="F560" s="46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39"/>
      <c r="C561" s="39"/>
      <c r="D561" s="2"/>
      <c r="E561" s="2"/>
      <c r="F561" s="46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39"/>
      <c r="C562" s="39"/>
      <c r="D562" s="2"/>
      <c r="E562" s="2"/>
      <c r="F562" s="46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39"/>
      <c r="C563" s="39"/>
      <c r="D563" s="2"/>
      <c r="E563" s="2"/>
      <c r="F563" s="46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39"/>
      <c r="C564" s="39"/>
      <c r="D564" s="2"/>
      <c r="E564" s="2"/>
      <c r="F564" s="46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39"/>
      <c r="C565" s="39"/>
      <c r="D565" s="2"/>
      <c r="E565" s="2"/>
      <c r="F565" s="46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39"/>
      <c r="C566" s="39"/>
      <c r="D566" s="2"/>
      <c r="E566" s="2"/>
      <c r="F566" s="46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39"/>
      <c r="C567" s="39"/>
      <c r="D567" s="2"/>
      <c r="E567" s="2"/>
      <c r="F567" s="46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39"/>
      <c r="C568" s="39"/>
      <c r="D568" s="2"/>
      <c r="E568" s="2"/>
      <c r="F568" s="46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39"/>
      <c r="C569" s="39"/>
      <c r="D569" s="2"/>
      <c r="E569" s="2"/>
      <c r="F569" s="46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39"/>
      <c r="C570" s="39"/>
      <c r="D570" s="2"/>
      <c r="E570" s="2"/>
      <c r="F570" s="46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39"/>
      <c r="C571" s="39"/>
      <c r="D571" s="2"/>
      <c r="E571" s="2"/>
      <c r="F571" s="46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39"/>
      <c r="C572" s="39"/>
      <c r="D572" s="2"/>
      <c r="E572" s="2"/>
      <c r="F572" s="46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39"/>
      <c r="C573" s="39"/>
      <c r="D573" s="2"/>
      <c r="E573" s="2"/>
      <c r="F573" s="46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39"/>
      <c r="C574" s="39"/>
      <c r="D574" s="2"/>
      <c r="E574" s="2"/>
      <c r="F574" s="46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39"/>
      <c r="C575" s="39"/>
      <c r="D575" s="2"/>
      <c r="E575" s="2"/>
      <c r="F575" s="46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39"/>
      <c r="C576" s="39"/>
      <c r="D576" s="2"/>
      <c r="E576" s="2"/>
      <c r="F576" s="46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39"/>
      <c r="C577" s="39"/>
      <c r="D577" s="2"/>
      <c r="E577" s="2"/>
      <c r="F577" s="46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39"/>
      <c r="C578" s="39"/>
      <c r="D578" s="2"/>
      <c r="E578" s="2"/>
      <c r="F578" s="46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39"/>
      <c r="C579" s="39"/>
      <c r="D579" s="2"/>
      <c r="E579" s="2"/>
      <c r="F579" s="46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39"/>
      <c r="C580" s="39"/>
      <c r="D580" s="2"/>
      <c r="E580" s="2"/>
      <c r="F580" s="46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39"/>
      <c r="C581" s="39"/>
      <c r="D581" s="2"/>
      <c r="E581" s="2"/>
      <c r="F581" s="46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39"/>
      <c r="C582" s="39"/>
      <c r="D582" s="2"/>
      <c r="E582" s="2"/>
      <c r="F582" s="46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39"/>
      <c r="C583" s="39"/>
      <c r="D583" s="2"/>
      <c r="E583" s="2"/>
      <c r="F583" s="46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39"/>
      <c r="C584" s="39"/>
      <c r="D584" s="2"/>
      <c r="E584" s="2"/>
      <c r="F584" s="46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39"/>
      <c r="C585" s="39"/>
      <c r="D585" s="2"/>
      <c r="E585" s="2"/>
      <c r="F585" s="46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39"/>
      <c r="C586" s="39"/>
      <c r="D586" s="2"/>
      <c r="E586" s="2"/>
      <c r="F586" s="46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39"/>
      <c r="C587" s="39"/>
      <c r="D587" s="2"/>
      <c r="E587" s="2"/>
      <c r="F587" s="46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39"/>
      <c r="C588" s="39"/>
      <c r="D588" s="2"/>
      <c r="E588" s="2"/>
      <c r="F588" s="46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39"/>
      <c r="C589" s="39"/>
      <c r="D589" s="2"/>
      <c r="E589" s="2"/>
      <c r="F589" s="46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39"/>
      <c r="C590" s="39"/>
      <c r="D590" s="2"/>
      <c r="E590" s="2"/>
      <c r="F590" s="46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39"/>
      <c r="C591" s="39"/>
      <c r="D591" s="2"/>
      <c r="E591" s="2"/>
      <c r="F591" s="46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39"/>
      <c r="C592" s="39"/>
      <c r="D592" s="2"/>
      <c r="E592" s="2"/>
      <c r="F592" s="46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39"/>
      <c r="C593" s="39"/>
      <c r="D593" s="2"/>
      <c r="E593" s="2"/>
      <c r="F593" s="46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39"/>
      <c r="C594" s="39"/>
      <c r="D594" s="2"/>
      <c r="E594" s="2"/>
      <c r="F594" s="46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39"/>
      <c r="C595" s="39"/>
      <c r="D595" s="2"/>
      <c r="E595" s="2"/>
      <c r="F595" s="46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39"/>
      <c r="C596" s="39"/>
      <c r="D596" s="2"/>
      <c r="E596" s="2"/>
      <c r="F596" s="46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39"/>
      <c r="C597" s="39"/>
      <c r="D597" s="2"/>
      <c r="E597" s="2"/>
      <c r="F597" s="46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39"/>
      <c r="C598" s="39"/>
      <c r="D598" s="2"/>
      <c r="E598" s="2"/>
      <c r="F598" s="46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39"/>
      <c r="C599" s="39"/>
      <c r="D599" s="2"/>
      <c r="E599" s="2"/>
      <c r="F599" s="46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39"/>
      <c r="C600" s="39"/>
      <c r="D600" s="2"/>
      <c r="E600" s="2"/>
      <c r="F600" s="46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39"/>
      <c r="C601" s="39"/>
      <c r="D601" s="2"/>
      <c r="E601" s="2"/>
      <c r="F601" s="46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39"/>
      <c r="C602" s="39"/>
      <c r="D602" s="2"/>
      <c r="E602" s="2"/>
      <c r="F602" s="46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39"/>
      <c r="C603" s="39"/>
      <c r="D603" s="2"/>
      <c r="E603" s="2"/>
      <c r="F603" s="46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39"/>
      <c r="C604" s="39"/>
      <c r="D604" s="2"/>
      <c r="E604" s="2"/>
      <c r="F604" s="46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39"/>
      <c r="C605" s="39"/>
      <c r="D605" s="2"/>
      <c r="E605" s="2"/>
      <c r="F605" s="46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39"/>
      <c r="C606" s="39"/>
      <c r="D606" s="2"/>
      <c r="E606" s="2"/>
      <c r="F606" s="46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39"/>
      <c r="C607" s="39"/>
      <c r="D607" s="2"/>
      <c r="E607" s="2"/>
      <c r="F607" s="46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39"/>
      <c r="C608" s="39"/>
      <c r="D608" s="2"/>
      <c r="E608" s="2"/>
      <c r="F608" s="46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39"/>
      <c r="C609" s="39"/>
      <c r="D609" s="2"/>
      <c r="E609" s="2"/>
      <c r="F609" s="46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39"/>
      <c r="C610" s="39"/>
      <c r="D610" s="2"/>
      <c r="E610" s="2"/>
      <c r="F610" s="46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39"/>
      <c r="C611" s="39"/>
      <c r="D611" s="2"/>
      <c r="E611" s="2"/>
      <c r="F611" s="46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39"/>
      <c r="C612" s="39"/>
      <c r="D612" s="2"/>
      <c r="E612" s="2"/>
      <c r="F612" s="46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39"/>
      <c r="C613" s="39"/>
      <c r="D613" s="2"/>
      <c r="E613" s="2"/>
      <c r="F613" s="46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39"/>
      <c r="C614" s="39"/>
      <c r="D614" s="2"/>
      <c r="E614" s="2"/>
      <c r="F614" s="46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39"/>
      <c r="C615" s="39"/>
      <c r="D615" s="2"/>
      <c r="E615" s="2"/>
      <c r="F615" s="46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39"/>
      <c r="C616" s="39"/>
      <c r="D616" s="2"/>
      <c r="E616" s="2"/>
      <c r="F616" s="46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39"/>
      <c r="C617" s="39"/>
      <c r="D617" s="2"/>
      <c r="E617" s="2"/>
      <c r="F617" s="46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39"/>
      <c r="C618" s="39"/>
      <c r="D618" s="2"/>
      <c r="E618" s="2"/>
      <c r="F618" s="46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39"/>
      <c r="C619" s="39"/>
      <c r="D619" s="2"/>
      <c r="E619" s="2"/>
      <c r="F619" s="46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39"/>
      <c r="C620" s="39"/>
      <c r="D620" s="2"/>
      <c r="E620" s="2"/>
      <c r="F620" s="46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39"/>
      <c r="C621" s="39"/>
      <c r="D621" s="2"/>
      <c r="E621" s="2"/>
      <c r="F621" s="46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39"/>
      <c r="C622" s="39"/>
      <c r="D622" s="2"/>
      <c r="E622" s="2"/>
      <c r="F622" s="46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39"/>
      <c r="C623" s="39"/>
      <c r="D623" s="2"/>
      <c r="E623" s="2"/>
      <c r="F623" s="46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39"/>
      <c r="C624" s="39"/>
      <c r="D624" s="2"/>
      <c r="E624" s="2"/>
      <c r="F624" s="46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39"/>
      <c r="C625" s="39"/>
      <c r="D625" s="2"/>
      <c r="E625" s="2"/>
      <c r="F625" s="46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39"/>
      <c r="C626" s="39"/>
      <c r="D626" s="2"/>
      <c r="E626" s="2"/>
      <c r="F626" s="46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39"/>
      <c r="C627" s="39"/>
      <c r="D627" s="2"/>
      <c r="E627" s="2"/>
      <c r="F627" s="46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39"/>
      <c r="C628" s="39"/>
      <c r="D628" s="2"/>
      <c r="E628" s="2"/>
      <c r="F628" s="46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39"/>
      <c r="C629" s="39"/>
      <c r="D629" s="2"/>
      <c r="E629" s="2"/>
      <c r="F629" s="46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39"/>
      <c r="C630" s="39"/>
      <c r="D630" s="2"/>
      <c r="E630" s="2"/>
      <c r="F630" s="46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39"/>
      <c r="C631" s="39"/>
      <c r="D631" s="2"/>
      <c r="E631" s="2"/>
      <c r="F631" s="46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39"/>
      <c r="C632" s="39"/>
      <c r="D632" s="2"/>
      <c r="E632" s="2"/>
      <c r="F632" s="46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39"/>
      <c r="C633" s="39"/>
      <c r="D633" s="2"/>
      <c r="E633" s="2"/>
      <c r="F633" s="46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39"/>
      <c r="C634" s="39"/>
      <c r="D634" s="2"/>
      <c r="E634" s="2"/>
      <c r="F634" s="46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39"/>
      <c r="C635" s="39"/>
      <c r="D635" s="2"/>
      <c r="E635" s="2"/>
      <c r="F635" s="46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39"/>
      <c r="C636" s="39"/>
      <c r="D636" s="2"/>
      <c r="E636" s="2"/>
      <c r="F636" s="46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39"/>
      <c r="C637" s="39"/>
      <c r="D637" s="2"/>
      <c r="E637" s="2"/>
      <c r="F637" s="46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39"/>
      <c r="C638" s="39"/>
      <c r="D638" s="2"/>
      <c r="E638" s="2"/>
      <c r="F638" s="46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39"/>
      <c r="C639" s="39"/>
      <c r="D639" s="2"/>
      <c r="E639" s="2"/>
      <c r="F639" s="46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39"/>
      <c r="C640" s="39"/>
      <c r="D640" s="2"/>
      <c r="E640" s="2"/>
      <c r="F640" s="46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39"/>
      <c r="C641" s="39"/>
      <c r="D641" s="2"/>
      <c r="E641" s="2"/>
      <c r="F641" s="46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39"/>
      <c r="C642" s="39"/>
      <c r="D642" s="2"/>
      <c r="E642" s="2"/>
      <c r="F642" s="46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39"/>
      <c r="C643" s="39"/>
      <c r="D643" s="2"/>
      <c r="E643" s="2"/>
      <c r="F643" s="46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39"/>
      <c r="C644" s="39"/>
      <c r="D644" s="2"/>
      <c r="E644" s="2"/>
      <c r="F644" s="46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39"/>
      <c r="C645" s="39"/>
      <c r="D645" s="2"/>
      <c r="E645" s="2"/>
      <c r="F645" s="46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39"/>
      <c r="C646" s="39"/>
      <c r="D646" s="2"/>
      <c r="E646" s="2"/>
      <c r="F646" s="46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39"/>
      <c r="C647" s="39"/>
      <c r="D647" s="2"/>
      <c r="E647" s="2"/>
      <c r="F647" s="46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39"/>
      <c r="C648" s="39"/>
      <c r="D648" s="2"/>
      <c r="E648" s="2"/>
      <c r="F648" s="46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39"/>
      <c r="C649" s="39"/>
      <c r="D649" s="2"/>
      <c r="E649" s="2"/>
      <c r="F649" s="46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39"/>
      <c r="C650" s="39"/>
      <c r="D650" s="2"/>
      <c r="E650" s="2"/>
      <c r="F650" s="46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39"/>
      <c r="C651" s="39"/>
      <c r="D651" s="2"/>
      <c r="E651" s="2"/>
      <c r="F651" s="46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39"/>
      <c r="C652" s="39"/>
      <c r="D652" s="2"/>
      <c r="E652" s="2"/>
      <c r="F652" s="46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39"/>
      <c r="C653" s="39"/>
      <c r="D653" s="2"/>
      <c r="E653" s="2"/>
      <c r="F653" s="46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39"/>
      <c r="C654" s="39"/>
      <c r="D654" s="2"/>
      <c r="E654" s="2"/>
      <c r="F654" s="46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39"/>
      <c r="C655" s="39"/>
      <c r="D655" s="2"/>
      <c r="E655" s="2"/>
      <c r="F655" s="46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39"/>
      <c r="C656" s="39"/>
      <c r="D656" s="2"/>
      <c r="E656" s="2"/>
      <c r="F656" s="46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39"/>
      <c r="C657" s="39"/>
      <c r="D657" s="2"/>
      <c r="E657" s="2"/>
      <c r="F657" s="46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39"/>
      <c r="C658" s="39"/>
      <c r="D658" s="2"/>
      <c r="E658" s="2"/>
      <c r="F658" s="46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39"/>
      <c r="C659" s="39"/>
      <c r="D659" s="2"/>
      <c r="E659" s="2"/>
      <c r="F659" s="46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39"/>
      <c r="C660" s="39"/>
      <c r="D660" s="2"/>
      <c r="E660" s="2"/>
      <c r="F660" s="46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39"/>
      <c r="C661" s="39"/>
      <c r="D661" s="2"/>
      <c r="E661" s="2"/>
      <c r="F661" s="46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39"/>
      <c r="C662" s="39"/>
      <c r="D662" s="2"/>
      <c r="E662" s="2"/>
      <c r="F662" s="46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39"/>
      <c r="C663" s="39"/>
      <c r="D663" s="2"/>
      <c r="E663" s="2"/>
      <c r="F663" s="46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39"/>
      <c r="C664" s="39"/>
      <c r="D664" s="2"/>
      <c r="E664" s="2"/>
      <c r="F664" s="46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39"/>
      <c r="C665" s="39"/>
      <c r="D665" s="2"/>
      <c r="E665" s="2"/>
      <c r="F665" s="46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39"/>
      <c r="C666" s="39"/>
      <c r="D666" s="2"/>
      <c r="E666" s="2"/>
      <c r="F666" s="46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39"/>
      <c r="C667" s="39"/>
      <c r="D667" s="2"/>
      <c r="E667" s="2"/>
      <c r="F667" s="46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39"/>
      <c r="C668" s="39"/>
      <c r="D668" s="2"/>
      <c r="E668" s="2"/>
      <c r="F668" s="46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39"/>
      <c r="C669" s="39"/>
      <c r="D669" s="2"/>
      <c r="E669" s="2"/>
      <c r="F669" s="46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39"/>
      <c r="C670" s="39"/>
      <c r="D670" s="2"/>
      <c r="E670" s="2"/>
      <c r="F670" s="46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39"/>
      <c r="C671" s="39"/>
      <c r="D671" s="2"/>
      <c r="E671" s="2"/>
      <c r="F671" s="46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39"/>
      <c r="C672" s="39"/>
      <c r="D672" s="2"/>
      <c r="E672" s="2"/>
      <c r="F672" s="46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39"/>
      <c r="C673" s="39"/>
      <c r="D673" s="2"/>
      <c r="E673" s="2"/>
      <c r="F673" s="46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39"/>
      <c r="C674" s="39"/>
      <c r="D674" s="2"/>
      <c r="E674" s="2"/>
      <c r="F674" s="46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39"/>
      <c r="C675" s="39"/>
      <c r="D675" s="2"/>
      <c r="E675" s="2"/>
      <c r="F675" s="46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39"/>
      <c r="C676" s="39"/>
      <c r="D676" s="2"/>
      <c r="E676" s="2"/>
      <c r="F676" s="46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39"/>
      <c r="C677" s="39"/>
      <c r="D677" s="2"/>
      <c r="E677" s="2"/>
      <c r="F677" s="46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39"/>
      <c r="C678" s="39"/>
      <c r="D678" s="2"/>
      <c r="E678" s="2"/>
      <c r="F678" s="46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39"/>
      <c r="C679" s="39"/>
      <c r="D679" s="2"/>
      <c r="E679" s="2"/>
      <c r="F679" s="46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39"/>
      <c r="C680" s="39"/>
      <c r="D680" s="2"/>
      <c r="E680" s="2"/>
      <c r="F680" s="46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39"/>
      <c r="C681" s="39"/>
      <c r="D681" s="2"/>
      <c r="E681" s="2"/>
      <c r="F681" s="46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39"/>
      <c r="C682" s="39"/>
      <c r="D682" s="2"/>
      <c r="E682" s="2"/>
      <c r="F682" s="46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39"/>
      <c r="C683" s="39"/>
      <c r="D683" s="2"/>
      <c r="E683" s="2"/>
      <c r="F683" s="46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39"/>
      <c r="C684" s="39"/>
      <c r="D684" s="2"/>
      <c r="E684" s="2"/>
      <c r="F684" s="46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39"/>
      <c r="C685" s="39"/>
      <c r="D685" s="2"/>
      <c r="E685" s="2"/>
      <c r="F685" s="46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39"/>
      <c r="C686" s="39"/>
      <c r="D686" s="2"/>
      <c r="E686" s="2"/>
      <c r="F686" s="46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39"/>
      <c r="C687" s="39"/>
      <c r="D687" s="2"/>
      <c r="E687" s="2"/>
      <c r="F687" s="46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39"/>
      <c r="C688" s="39"/>
      <c r="D688" s="2"/>
      <c r="E688" s="2"/>
      <c r="F688" s="46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39"/>
      <c r="C689" s="39"/>
      <c r="D689" s="2"/>
      <c r="E689" s="2"/>
      <c r="F689" s="46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39"/>
      <c r="C690" s="39"/>
      <c r="D690" s="2"/>
      <c r="E690" s="2"/>
      <c r="F690" s="46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39"/>
      <c r="C691" s="39"/>
      <c r="D691" s="2"/>
      <c r="E691" s="2"/>
      <c r="F691" s="46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39"/>
      <c r="C692" s="39"/>
      <c r="D692" s="2"/>
      <c r="E692" s="2"/>
      <c r="F692" s="46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39"/>
      <c r="C693" s="39"/>
      <c r="D693" s="2"/>
      <c r="E693" s="2"/>
      <c r="F693" s="46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39"/>
      <c r="C694" s="39"/>
      <c r="D694" s="2"/>
      <c r="E694" s="2"/>
      <c r="F694" s="46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39"/>
      <c r="C695" s="39"/>
      <c r="D695" s="2"/>
      <c r="E695" s="2"/>
      <c r="F695" s="46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39"/>
      <c r="C696" s="39"/>
      <c r="D696" s="2"/>
      <c r="E696" s="2"/>
      <c r="F696" s="46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39"/>
      <c r="C697" s="39"/>
      <c r="D697" s="2"/>
      <c r="E697" s="2"/>
      <c r="F697" s="46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39"/>
      <c r="C698" s="39"/>
      <c r="D698" s="2"/>
      <c r="E698" s="2"/>
      <c r="F698" s="46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39"/>
      <c r="C699" s="39"/>
      <c r="D699" s="2"/>
      <c r="E699" s="2"/>
      <c r="F699" s="46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39"/>
      <c r="C700" s="39"/>
      <c r="D700" s="2"/>
      <c r="E700" s="2"/>
      <c r="F700" s="46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39"/>
      <c r="C701" s="39"/>
      <c r="D701" s="2"/>
      <c r="E701" s="2"/>
      <c r="F701" s="46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39"/>
      <c r="C702" s="39"/>
      <c r="D702" s="2"/>
      <c r="E702" s="2"/>
      <c r="F702" s="46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39"/>
      <c r="C703" s="39"/>
      <c r="D703" s="2"/>
      <c r="E703" s="2"/>
      <c r="F703" s="46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39"/>
      <c r="C704" s="39"/>
      <c r="D704" s="2"/>
      <c r="E704" s="2"/>
      <c r="F704" s="46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39"/>
      <c r="C705" s="39"/>
      <c r="D705" s="2"/>
      <c r="E705" s="2"/>
      <c r="F705" s="46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39"/>
      <c r="C706" s="39"/>
      <c r="D706" s="2"/>
      <c r="E706" s="2"/>
      <c r="F706" s="46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39"/>
      <c r="C707" s="39"/>
      <c r="D707" s="2"/>
      <c r="E707" s="2"/>
      <c r="F707" s="46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39"/>
      <c r="C708" s="39"/>
      <c r="D708" s="2"/>
      <c r="E708" s="2"/>
      <c r="F708" s="46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39"/>
      <c r="C709" s="39"/>
      <c r="D709" s="2"/>
      <c r="E709" s="2"/>
      <c r="F709" s="46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39"/>
      <c r="C710" s="39"/>
      <c r="D710" s="2"/>
      <c r="E710" s="2"/>
      <c r="F710" s="46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39"/>
      <c r="C711" s="39"/>
      <c r="D711" s="2"/>
      <c r="E711" s="2"/>
      <c r="F711" s="46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39"/>
      <c r="C712" s="39"/>
      <c r="D712" s="2"/>
      <c r="E712" s="2"/>
      <c r="F712" s="46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39"/>
      <c r="C713" s="39"/>
      <c r="D713" s="2"/>
      <c r="E713" s="2"/>
      <c r="F713" s="46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39"/>
      <c r="C714" s="39"/>
      <c r="D714" s="2"/>
      <c r="E714" s="2"/>
      <c r="F714" s="46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39"/>
      <c r="C715" s="39"/>
      <c r="D715" s="2"/>
      <c r="E715" s="2"/>
      <c r="F715" s="46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39"/>
      <c r="C716" s="39"/>
      <c r="D716" s="2"/>
      <c r="E716" s="2"/>
      <c r="F716" s="46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39"/>
      <c r="C717" s="39"/>
      <c r="D717" s="2"/>
      <c r="E717" s="2"/>
      <c r="F717" s="46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39"/>
      <c r="C718" s="39"/>
      <c r="D718" s="2"/>
      <c r="E718" s="2"/>
      <c r="F718" s="46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39"/>
      <c r="C719" s="39"/>
      <c r="D719" s="2"/>
      <c r="E719" s="2"/>
      <c r="F719" s="46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39"/>
      <c r="C720" s="39"/>
      <c r="D720" s="2"/>
      <c r="E720" s="2"/>
      <c r="F720" s="46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39"/>
      <c r="C721" s="39"/>
      <c r="D721" s="2"/>
      <c r="E721" s="2"/>
      <c r="F721" s="46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39"/>
      <c r="C722" s="39"/>
      <c r="D722" s="2"/>
      <c r="E722" s="2"/>
      <c r="F722" s="46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39"/>
      <c r="C723" s="39"/>
      <c r="D723" s="2"/>
      <c r="E723" s="2"/>
      <c r="F723" s="46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39"/>
      <c r="C724" s="39"/>
      <c r="D724" s="2"/>
      <c r="E724" s="2"/>
      <c r="F724" s="46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39"/>
      <c r="C725" s="39"/>
      <c r="D725" s="2"/>
      <c r="E725" s="2"/>
      <c r="F725" s="46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39"/>
      <c r="C726" s="39"/>
      <c r="D726" s="2"/>
      <c r="E726" s="2"/>
      <c r="F726" s="46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39"/>
      <c r="C727" s="39"/>
      <c r="D727" s="2"/>
      <c r="E727" s="2"/>
      <c r="F727" s="46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39"/>
      <c r="C728" s="39"/>
      <c r="D728" s="2"/>
      <c r="E728" s="2"/>
      <c r="F728" s="46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39"/>
      <c r="C729" s="39"/>
      <c r="D729" s="2"/>
      <c r="E729" s="2"/>
      <c r="F729" s="46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39"/>
      <c r="C730" s="39"/>
      <c r="D730" s="2"/>
      <c r="E730" s="2"/>
      <c r="F730" s="46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39"/>
      <c r="C731" s="39"/>
      <c r="D731" s="2"/>
      <c r="E731" s="2"/>
      <c r="F731" s="46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39"/>
      <c r="C732" s="39"/>
      <c r="D732" s="2"/>
      <c r="E732" s="2"/>
      <c r="F732" s="46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39"/>
      <c r="C733" s="39"/>
      <c r="D733" s="2"/>
      <c r="E733" s="2"/>
      <c r="F733" s="46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39"/>
      <c r="C734" s="39"/>
      <c r="D734" s="2"/>
      <c r="E734" s="2"/>
      <c r="F734" s="46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39"/>
      <c r="C735" s="39"/>
      <c r="D735" s="2"/>
      <c r="E735" s="2"/>
      <c r="F735" s="46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39"/>
      <c r="C736" s="39"/>
      <c r="D736" s="2"/>
      <c r="E736" s="2"/>
      <c r="F736" s="46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39"/>
      <c r="C737" s="39"/>
      <c r="D737" s="2"/>
      <c r="E737" s="2"/>
      <c r="F737" s="46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39"/>
      <c r="C738" s="39"/>
      <c r="D738" s="2"/>
      <c r="E738" s="2"/>
      <c r="F738" s="46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39"/>
      <c r="C739" s="39"/>
      <c r="D739" s="2"/>
      <c r="E739" s="2"/>
      <c r="F739" s="46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39"/>
      <c r="C740" s="39"/>
      <c r="D740" s="2"/>
      <c r="E740" s="2"/>
      <c r="F740" s="46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39"/>
      <c r="C741" s="39"/>
      <c r="D741" s="2"/>
      <c r="E741" s="2"/>
      <c r="F741" s="46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39"/>
      <c r="C742" s="39"/>
      <c r="D742" s="2"/>
      <c r="E742" s="2"/>
      <c r="F742" s="46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39"/>
      <c r="C743" s="39"/>
      <c r="D743" s="2"/>
      <c r="E743" s="2"/>
      <c r="F743" s="46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39"/>
      <c r="C744" s="39"/>
      <c r="D744" s="2"/>
      <c r="E744" s="2"/>
      <c r="F744" s="46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39"/>
      <c r="C745" s="39"/>
      <c r="D745" s="2"/>
      <c r="E745" s="2"/>
      <c r="F745" s="46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39"/>
      <c r="C746" s="39"/>
      <c r="D746" s="2"/>
      <c r="E746" s="2"/>
      <c r="F746" s="46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39"/>
      <c r="C747" s="39"/>
      <c r="D747" s="2"/>
      <c r="E747" s="2"/>
      <c r="F747" s="46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39"/>
      <c r="C748" s="39"/>
      <c r="D748" s="2"/>
      <c r="E748" s="2"/>
      <c r="F748" s="46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39"/>
      <c r="C749" s="39"/>
      <c r="D749" s="2"/>
      <c r="E749" s="2"/>
      <c r="F749" s="46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39"/>
      <c r="C750" s="39"/>
      <c r="D750" s="2"/>
      <c r="E750" s="2"/>
      <c r="F750" s="46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39"/>
      <c r="C751" s="39"/>
      <c r="D751" s="2"/>
      <c r="E751" s="2"/>
      <c r="F751" s="46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39"/>
      <c r="C752" s="39"/>
      <c r="D752" s="2"/>
      <c r="E752" s="2"/>
      <c r="F752" s="46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39"/>
      <c r="C753" s="39"/>
      <c r="D753" s="2"/>
      <c r="E753" s="2"/>
      <c r="F753" s="46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39"/>
      <c r="C754" s="39"/>
      <c r="D754" s="2"/>
      <c r="E754" s="2"/>
      <c r="F754" s="46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39"/>
      <c r="C755" s="39"/>
      <c r="D755" s="2"/>
      <c r="E755" s="2"/>
      <c r="F755" s="46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39"/>
      <c r="C756" s="39"/>
      <c r="D756" s="2"/>
      <c r="E756" s="2"/>
      <c r="F756" s="46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39"/>
      <c r="C757" s="39"/>
      <c r="D757" s="2"/>
      <c r="E757" s="2"/>
      <c r="F757" s="46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39"/>
      <c r="C758" s="39"/>
      <c r="D758" s="2"/>
      <c r="E758" s="2"/>
      <c r="F758" s="46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39"/>
      <c r="C759" s="39"/>
      <c r="D759" s="2"/>
      <c r="E759" s="2"/>
      <c r="F759" s="46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39"/>
      <c r="C760" s="39"/>
      <c r="D760" s="2"/>
      <c r="E760" s="2"/>
      <c r="F760" s="46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39"/>
      <c r="C761" s="39"/>
      <c r="D761" s="2"/>
      <c r="E761" s="2"/>
      <c r="F761" s="46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39"/>
      <c r="C762" s="39"/>
      <c r="D762" s="2"/>
      <c r="E762" s="2"/>
      <c r="F762" s="46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39"/>
      <c r="C763" s="39"/>
      <c r="D763" s="2"/>
      <c r="E763" s="2"/>
      <c r="F763" s="46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39"/>
      <c r="C764" s="39"/>
      <c r="D764" s="2"/>
      <c r="E764" s="2"/>
      <c r="F764" s="46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39"/>
      <c r="C765" s="39"/>
      <c r="D765" s="2"/>
      <c r="E765" s="2"/>
      <c r="F765" s="46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39"/>
      <c r="C766" s="39"/>
      <c r="D766" s="2"/>
      <c r="E766" s="2"/>
      <c r="F766" s="46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39"/>
      <c r="C767" s="39"/>
      <c r="D767" s="2"/>
      <c r="E767" s="2"/>
      <c r="F767" s="46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39"/>
      <c r="C768" s="39"/>
      <c r="D768" s="2"/>
      <c r="E768" s="2"/>
      <c r="F768" s="46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39"/>
      <c r="C769" s="39"/>
      <c r="D769" s="2"/>
      <c r="E769" s="2"/>
      <c r="F769" s="46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39"/>
      <c r="C770" s="39"/>
      <c r="D770" s="2"/>
      <c r="E770" s="2"/>
      <c r="F770" s="46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39"/>
      <c r="C771" s="39"/>
      <c r="D771" s="2"/>
      <c r="E771" s="2"/>
      <c r="F771" s="46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39"/>
      <c r="C772" s="39"/>
      <c r="D772" s="2"/>
      <c r="E772" s="2"/>
      <c r="F772" s="46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39"/>
      <c r="C773" s="39"/>
      <c r="D773" s="2"/>
      <c r="E773" s="2"/>
      <c r="F773" s="46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39"/>
      <c r="C774" s="39"/>
      <c r="D774" s="2"/>
      <c r="E774" s="2"/>
      <c r="F774" s="46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39"/>
      <c r="C775" s="39"/>
      <c r="D775" s="2"/>
      <c r="E775" s="2"/>
      <c r="F775" s="46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39"/>
      <c r="C776" s="39"/>
      <c r="D776" s="2"/>
      <c r="E776" s="2"/>
      <c r="F776" s="46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39"/>
      <c r="C777" s="39"/>
      <c r="D777" s="2"/>
      <c r="E777" s="2"/>
      <c r="F777" s="46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39"/>
      <c r="C778" s="39"/>
      <c r="D778" s="2"/>
      <c r="E778" s="2"/>
      <c r="F778" s="46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39"/>
      <c r="C779" s="39"/>
      <c r="D779" s="2"/>
      <c r="E779" s="2"/>
      <c r="F779" s="46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39"/>
      <c r="C780" s="39"/>
      <c r="D780" s="2"/>
      <c r="E780" s="2"/>
      <c r="F780" s="46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39"/>
      <c r="C781" s="39"/>
      <c r="D781" s="2"/>
      <c r="E781" s="2"/>
      <c r="F781" s="46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39"/>
      <c r="C782" s="39"/>
      <c r="D782" s="2"/>
      <c r="E782" s="2"/>
      <c r="F782" s="46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39"/>
      <c r="C783" s="39"/>
      <c r="D783" s="2"/>
      <c r="E783" s="2"/>
      <c r="F783" s="46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39"/>
      <c r="C784" s="39"/>
      <c r="D784" s="2"/>
      <c r="E784" s="2"/>
      <c r="F784" s="46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39"/>
      <c r="C785" s="39"/>
      <c r="D785" s="2"/>
      <c r="E785" s="2"/>
      <c r="F785" s="46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39"/>
      <c r="C786" s="39"/>
      <c r="D786" s="2"/>
      <c r="E786" s="2"/>
      <c r="F786" s="46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39"/>
      <c r="C787" s="39"/>
      <c r="D787" s="2"/>
      <c r="E787" s="2"/>
      <c r="F787" s="46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39"/>
      <c r="C788" s="39"/>
      <c r="D788" s="2"/>
      <c r="E788" s="2"/>
      <c r="F788" s="46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39"/>
      <c r="C789" s="39"/>
      <c r="D789" s="2"/>
      <c r="E789" s="2"/>
      <c r="F789" s="46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39"/>
      <c r="C790" s="39"/>
      <c r="D790" s="2"/>
      <c r="E790" s="2"/>
      <c r="F790" s="46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39"/>
      <c r="C791" s="39"/>
      <c r="D791" s="2"/>
      <c r="E791" s="2"/>
      <c r="F791" s="46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39"/>
      <c r="C792" s="39"/>
      <c r="D792" s="2"/>
      <c r="E792" s="2"/>
      <c r="F792" s="46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39"/>
      <c r="C793" s="39"/>
      <c r="D793" s="2"/>
      <c r="E793" s="2"/>
      <c r="F793" s="46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39"/>
      <c r="C794" s="39"/>
      <c r="D794" s="2"/>
      <c r="E794" s="2"/>
      <c r="F794" s="46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39"/>
      <c r="C795" s="39"/>
      <c r="D795" s="2"/>
      <c r="E795" s="2"/>
      <c r="F795" s="46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39"/>
      <c r="C796" s="39"/>
      <c r="D796" s="2"/>
      <c r="E796" s="2"/>
      <c r="F796" s="46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39"/>
      <c r="C797" s="39"/>
      <c r="D797" s="2"/>
      <c r="E797" s="2"/>
      <c r="F797" s="46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39"/>
      <c r="C798" s="39"/>
      <c r="D798" s="2"/>
      <c r="E798" s="2"/>
      <c r="F798" s="46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39"/>
      <c r="C799" s="39"/>
      <c r="D799" s="2"/>
      <c r="E799" s="2"/>
      <c r="F799" s="46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39"/>
      <c r="C800" s="39"/>
      <c r="D800" s="2"/>
      <c r="E800" s="2"/>
      <c r="F800" s="46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39"/>
      <c r="C801" s="39"/>
      <c r="D801" s="2"/>
      <c r="E801" s="2"/>
      <c r="F801" s="46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39"/>
      <c r="C802" s="39"/>
      <c r="D802" s="2"/>
      <c r="E802" s="2"/>
      <c r="F802" s="46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39"/>
      <c r="C803" s="39"/>
      <c r="D803" s="2"/>
      <c r="E803" s="2"/>
      <c r="F803" s="46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39"/>
      <c r="C804" s="39"/>
      <c r="D804" s="2"/>
      <c r="E804" s="2"/>
      <c r="F804" s="46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39"/>
      <c r="C805" s="39"/>
      <c r="D805" s="2"/>
      <c r="E805" s="2"/>
      <c r="F805" s="46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39"/>
      <c r="C806" s="39"/>
      <c r="D806" s="2"/>
      <c r="E806" s="2"/>
      <c r="F806" s="46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39"/>
      <c r="C807" s="39"/>
      <c r="D807" s="2"/>
      <c r="E807" s="2"/>
      <c r="F807" s="46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39"/>
      <c r="C808" s="39"/>
      <c r="D808" s="2"/>
      <c r="E808" s="2"/>
      <c r="F808" s="46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39"/>
      <c r="C809" s="39"/>
      <c r="D809" s="2"/>
      <c r="E809" s="2"/>
      <c r="F809" s="46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39"/>
      <c r="C810" s="39"/>
      <c r="D810" s="2"/>
      <c r="E810" s="2"/>
      <c r="F810" s="46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39"/>
      <c r="C811" s="39"/>
      <c r="D811" s="2"/>
      <c r="E811" s="2"/>
      <c r="F811" s="46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39"/>
      <c r="C812" s="39"/>
      <c r="D812" s="2"/>
      <c r="E812" s="2"/>
      <c r="F812" s="46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39"/>
      <c r="C813" s="39"/>
      <c r="D813" s="2"/>
      <c r="E813" s="2"/>
      <c r="F813" s="46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39"/>
      <c r="C814" s="39"/>
      <c r="D814" s="2"/>
      <c r="E814" s="2"/>
      <c r="F814" s="46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39"/>
      <c r="C815" s="39"/>
      <c r="D815" s="2"/>
      <c r="E815" s="2"/>
      <c r="F815" s="46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39"/>
      <c r="C816" s="39"/>
      <c r="D816" s="2"/>
      <c r="E816" s="2"/>
      <c r="F816" s="46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39"/>
      <c r="C817" s="39"/>
      <c r="D817" s="2"/>
      <c r="E817" s="2"/>
      <c r="F817" s="46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39"/>
      <c r="C818" s="39"/>
      <c r="D818" s="2"/>
      <c r="E818" s="2"/>
      <c r="F818" s="46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39"/>
      <c r="C819" s="39"/>
      <c r="D819" s="2"/>
      <c r="E819" s="2"/>
      <c r="F819" s="46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39"/>
      <c r="C820" s="39"/>
      <c r="D820" s="2"/>
      <c r="E820" s="2"/>
      <c r="F820" s="46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39"/>
      <c r="C821" s="39"/>
      <c r="D821" s="2"/>
      <c r="E821" s="2"/>
      <c r="F821" s="46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39"/>
      <c r="C822" s="39"/>
      <c r="D822" s="2"/>
      <c r="E822" s="2"/>
      <c r="F822" s="46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39"/>
      <c r="C823" s="39"/>
      <c r="D823" s="2"/>
      <c r="E823" s="2"/>
      <c r="F823" s="46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39"/>
      <c r="C824" s="39"/>
      <c r="D824" s="2"/>
      <c r="E824" s="2"/>
      <c r="F824" s="46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39"/>
      <c r="C825" s="39"/>
      <c r="D825" s="2"/>
      <c r="E825" s="2"/>
      <c r="F825" s="46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39"/>
      <c r="C826" s="39"/>
      <c r="D826" s="2"/>
      <c r="E826" s="2"/>
      <c r="F826" s="46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39"/>
      <c r="C827" s="39"/>
      <c r="D827" s="2"/>
      <c r="E827" s="2"/>
      <c r="F827" s="46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39"/>
      <c r="C828" s="39"/>
      <c r="D828" s="2"/>
      <c r="E828" s="2"/>
      <c r="F828" s="46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39"/>
      <c r="C829" s="39"/>
      <c r="D829" s="2"/>
      <c r="E829" s="2"/>
      <c r="F829" s="46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39"/>
      <c r="C830" s="39"/>
      <c r="D830" s="2"/>
      <c r="E830" s="2"/>
      <c r="F830" s="46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39"/>
      <c r="C831" s="39"/>
      <c r="D831" s="2"/>
      <c r="E831" s="2"/>
      <c r="F831" s="46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39"/>
      <c r="C832" s="39"/>
      <c r="D832" s="2"/>
      <c r="E832" s="2"/>
      <c r="F832" s="46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39"/>
      <c r="C833" s="39"/>
      <c r="D833" s="2"/>
      <c r="E833" s="2"/>
      <c r="F833" s="46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39"/>
      <c r="C834" s="39"/>
      <c r="D834" s="2"/>
      <c r="E834" s="2"/>
      <c r="F834" s="46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39"/>
      <c r="C835" s="39"/>
      <c r="D835" s="2"/>
      <c r="E835" s="2"/>
      <c r="F835" s="46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39"/>
      <c r="C836" s="39"/>
      <c r="D836" s="2"/>
      <c r="E836" s="2"/>
      <c r="F836" s="46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39"/>
      <c r="C837" s="39"/>
      <c r="D837" s="2"/>
      <c r="E837" s="2"/>
      <c r="F837" s="46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39"/>
      <c r="C838" s="39"/>
      <c r="D838" s="2"/>
      <c r="E838" s="2"/>
      <c r="F838" s="46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39"/>
      <c r="C839" s="39"/>
      <c r="D839" s="2"/>
      <c r="E839" s="2"/>
      <c r="F839" s="46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39"/>
      <c r="C840" s="39"/>
      <c r="D840" s="2"/>
      <c r="E840" s="2"/>
      <c r="F840" s="46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39"/>
      <c r="C841" s="39"/>
      <c r="D841" s="2"/>
      <c r="E841" s="2"/>
      <c r="F841" s="46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39"/>
      <c r="C842" s="39"/>
      <c r="D842" s="2"/>
      <c r="E842" s="2"/>
      <c r="F842" s="46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39"/>
      <c r="C843" s="39"/>
      <c r="D843" s="2"/>
      <c r="E843" s="2"/>
      <c r="F843" s="46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39"/>
      <c r="C844" s="39"/>
      <c r="D844" s="2"/>
      <c r="E844" s="2"/>
      <c r="F844" s="46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39"/>
      <c r="C845" s="39"/>
      <c r="D845" s="2"/>
      <c r="E845" s="2"/>
      <c r="F845" s="46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39"/>
      <c r="C846" s="39"/>
      <c r="D846" s="2"/>
      <c r="E846" s="2"/>
      <c r="F846" s="46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39"/>
      <c r="C847" s="39"/>
      <c r="D847" s="2"/>
      <c r="E847" s="2"/>
      <c r="F847" s="46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39"/>
      <c r="C848" s="39"/>
      <c r="D848" s="2"/>
      <c r="E848" s="2"/>
      <c r="F848" s="46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39"/>
      <c r="C849" s="39"/>
      <c r="D849" s="2"/>
      <c r="E849" s="2"/>
      <c r="F849" s="46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39"/>
      <c r="C850" s="39"/>
      <c r="D850" s="2"/>
      <c r="E850" s="2"/>
      <c r="F850" s="46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39"/>
      <c r="C851" s="39"/>
      <c r="D851" s="2"/>
      <c r="E851" s="2"/>
      <c r="F851" s="46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39"/>
      <c r="C852" s="39"/>
      <c r="D852" s="2"/>
      <c r="E852" s="2"/>
      <c r="F852" s="46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39"/>
      <c r="C853" s="39"/>
      <c r="D853" s="2"/>
      <c r="E853" s="2"/>
      <c r="F853" s="46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39"/>
      <c r="C854" s="39"/>
      <c r="D854" s="2"/>
      <c r="E854" s="2"/>
      <c r="F854" s="46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39"/>
      <c r="C855" s="39"/>
      <c r="D855" s="2"/>
      <c r="E855" s="2"/>
      <c r="F855" s="46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39"/>
      <c r="C856" s="39"/>
      <c r="D856" s="2"/>
      <c r="E856" s="2"/>
      <c r="F856" s="46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39"/>
      <c r="C857" s="39"/>
      <c r="D857" s="2"/>
      <c r="E857" s="2"/>
      <c r="F857" s="46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39"/>
      <c r="C858" s="39"/>
      <c r="D858" s="2"/>
      <c r="E858" s="2"/>
      <c r="F858" s="46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39"/>
      <c r="C859" s="39"/>
      <c r="D859" s="2"/>
      <c r="E859" s="2"/>
      <c r="F859" s="46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39"/>
      <c r="C860" s="39"/>
      <c r="D860" s="2"/>
      <c r="E860" s="2"/>
      <c r="F860" s="46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39"/>
      <c r="C861" s="39"/>
      <c r="D861" s="2"/>
      <c r="E861" s="2"/>
      <c r="F861" s="46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39"/>
      <c r="C862" s="39"/>
      <c r="D862" s="2"/>
      <c r="E862" s="2"/>
      <c r="F862" s="46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39"/>
      <c r="C863" s="39"/>
      <c r="D863" s="2"/>
      <c r="E863" s="2"/>
      <c r="F863" s="46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39"/>
      <c r="C864" s="39"/>
      <c r="D864" s="2"/>
      <c r="E864" s="2"/>
      <c r="F864" s="46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39"/>
      <c r="C865" s="39"/>
      <c r="D865" s="2"/>
      <c r="E865" s="2"/>
      <c r="F865" s="46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39"/>
      <c r="C866" s="39"/>
      <c r="D866" s="2"/>
      <c r="E866" s="2"/>
      <c r="F866" s="46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39"/>
      <c r="C867" s="39"/>
      <c r="D867" s="2"/>
      <c r="E867" s="2"/>
      <c r="F867" s="46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39"/>
      <c r="C868" s="39"/>
      <c r="D868" s="2"/>
      <c r="E868" s="2"/>
      <c r="F868" s="46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39"/>
      <c r="C869" s="39"/>
      <c r="D869" s="2"/>
      <c r="E869" s="2"/>
      <c r="F869" s="46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39"/>
      <c r="C870" s="39"/>
      <c r="D870" s="2"/>
      <c r="E870" s="2"/>
      <c r="F870" s="46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39"/>
      <c r="C871" s="39"/>
      <c r="D871" s="2"/>
      <c r="E871" s="2"/>
      <c r="F871" s="46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39"/>
      <c r="C872" s="39"/>
      <c r="D872" s="2"/>
      <c r="E872" s="2"/>
      <c r="F872" s="46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39"/>
      <c r="C873" s="39"/>
      <c r="D873" s="2"/>
      <c r="E873" s="2"/>
      <c r="F873" s="46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39"/>
      <c r="C874" s="39"/>
      <c r="D874" s="2"/>
      <c r="E874" s="2"/>
      <c r="F874" s="46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39"/>
      <c r="C875" s="39"/>
      <c r="D875" s="2"/>
      <c r="E875" s="2"/>
      <c r="F875" s="46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39"/>
      <c r="C876" s="39"/>
      <c r="D876" s="2"/>
      <c r="E876" s="2"/>
      <c r="F876" s="46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39"/>
      <c r="C877" s="39"/>
      <c r="D877" s="2"/>
      <c r="E877" s="2"/>
      <c r="F877" s="46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39"/>
      <c r="C878" s="39"/>
      <c r="D878" s="2"/>
      <c r="E878" s="2"/>
      <c r="F878" s="46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39"/>
      <c r="C879" s="39"/>
      <c r="D879" s="2"/>
      <c r="E879" s="2"/>
      <c r="F879" s="46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39"/>
      <c r="C880" s="39"/>
      <c r="D880" s="2"/>
      <c r="E880" s="2"/>
      <c r="F880" s="46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39"/>
      <c r="C881" s="39"/>
      <c r="D881" s="2"/>
      <c r="E881" s="2"/>
      <c r="F881" s="46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39"/>
      <c r="C882" s="39"/>
      <c r="D882" s="2"/>
      <c r="E882" s="2"/>
      <c r="F882" s="46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39"/>
      <c r="C883" s="39"/>
      <c r="D883" s="2"/>
      <c r="E883" s="2"/>
      <c r="F883" s="46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39"/>
      <c r="C884" s="39"/>
      <c r="D884" s="2"/>
      <c r="E884" s="2"/>
      <c r="F884" s="46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39"/>
      <c r="C885" s="39"/>
      <c r="D885" s="2"/>
      <c r="E885" s="2"/>
      <c r="F885" s="46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39"/>
      <c r="C886" s="39"/>
      <c r="D886" s="2"/>
      <c r="E886" s="2"/>
      <c r="F886" s="46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39"/>
      <c r="C887" s="39"/>
      <c r="D887" s="2"/>
      <c r="E887" s="2"/>
      <c r="F887" s="46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39"/>
      <c r="C888" s="39"/>
      <c r="D888" s="2"/>
      <c r="E888" s="2"/>
      <c r="F888" s="46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39"/>
      <c r="C889" s="39"/>
      <c r="D889" s="2"/>
      <c r="E889" s="2"/>
      <c r="F889" s="46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39"/>
      <c r="C890" s="39"/>
      <c r="D890" s="2"/>
      <c r="E890" s="2"/>
      <c r="F890" s="46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39"/>
      <c r="C891" s="39"/>
      <c r="D891" s="2"/>
      <c r="E891" s="2"/>
      <c r="F891" s="46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39"/>
      <c r="C892" s="39"/>
      <c r="D892" s="2"/>
      <c r="E892" s="2"/>
      <c r="F892" s="46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39"/>
      <c r="C893" s="39"/>
      <c r="D893" s="2"/>
      <c r="E893" s="2"/>
      <c r="F893" s="46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39"/>
      <c r="C894" s="39"/>
      <c r="D894" s="2"/>
      <c r="E894" s="2"/>
      <c r="F894" s="46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39"/>
      <c r="C895" s="39"/>
      <c r="D895" s="2"/>
      <c r="E895" s="2"/>
      <c r="F895" s="46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39"/>
      <c r="C896" s="39"/>
      <c r="D896" s="2"/>
      <c r="E896" s="2"/>
      <c r="F896" s="46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39"/>
      <c r="C897" s="39"/>
      <c r="D897" s="2"/>
      <c r="E897" s="2"/>
      <c r="F897" s="46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39"/>
      <c r="C898" s="39"/>
      <c r="D898" s="2"/>
      <c r="E898" s="2"/>
      <c r="F898" s="46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39"/>
      <c r="C899" s="39"/>
      <c r="D899" s="2"/>
      <c r="E899" s="2"/>
      <c r="F899" s="46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39"/>
      <c r="C900" s="39"/>
      <c r="D900" s="2"/>
      <c r="E900" s="2"/>
      <c r="F900" s="46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39"/>
      <c r="C901" s="39"/>
      <c r="D901" s="2"/>
      <c r="E901" s="2"/>
      <c r="F901" s="46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39"/>
      <c r="C902" s="39"/>
      <c r="D902" s="2"/>
      <c r="E902" s="2"/>
      <c r="F902" s="46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39"/>
      <c r="C903" s="39"/>
      <c r="D903" s="2"/>
      <c r="E903" s="2"/>
      <c r="F903" s="46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39"/>
      <c r="C904" s="39"/>
      <c r="D904" s="2"/>
      <c r="E904" s="2"/>
      <c r="F904" s="46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39"/>
      <c r="C905" s="39"/>
      <c r="D905" s="2"/>
      <c r="E905" s="2"/>
      <c r="F905" s="46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39"/>
      <c r="C906" s="39"/>
      <c r="D906" s="2"/>
      <c r="E906" s="2"/>
      <c r="F906" s="46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39"/>
      <c r="C907" s="39"/>
      <c r="D907" s="2"/>
      <c r="E907" s="2"/>
      <c r="F907" s="46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39"/>
      <c r="C908" s="39"/>
      <c r="D908" s="2"/>
      <c r="E908" s="2"/>
      <c r="F908" s="46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39"/>
      <c r="C909" s="39"/>
      <c r="D909" s="2"/>
      <c r="E909" s="2"/>
      <c r="F909" s="46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39"/>
      <c r="C910" s="39"/>
      <c r="D910" s="2"/>
      <c r="E910" s="2"/>
      <c r="F910" s="46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39"/>
      <c r="C911" s="39"/>
      <c r="D911" s="2"/>
      <c r="E911" s="2"/>
      <c r="F911" s="46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39"/>
      <c r="C912" s="39"/>
      <c r="D912" s="2"/>
      <c r="E912" s="2"/>
      <c r="F912" s="46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39"/>
      <c r="C913" s="39"/>
      <c r="D913" s="2"/>
      <c r="E913" s="2"/>
      <c r="F913" s="46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39"/>
      <c r="C914" s="39"/>
      <c r="D914" s="2"/>
      <c r="E914" s="2"/>
      <c r="F914" s="46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39"/>
      <c r="C915" s="39"/>
      <c r="D915" s="2"/>
      <c r="E915" s="2"/>
      <c r="F915" s="46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39"/>
      <c r="C916" s="39"/>
      <c r="D916" s="2"/>
      <c r="E916" s="2"/>
      <c r="F916" s="46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39"/>
      <c r="C917" s="39"/>
      <c r="D917" s="2"/>
      <c r="E917" s="2"/>
      <c r="F917" s="46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39"/>
      <c r="C918" s="39"/>
      <c r="D918" s="2"/>
      <c r="E918" s="2"/>
      <c r="F918" s="46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39"/>
      <c r="C919" s="39"/>
      <c r="D919" s="2"/>
      <c r="E919" s="2"/>
      <c r="F919" s="46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39"/>
      <c r="C920" s="39"/>
      <c r="D920" s="2"/>
      <c r="E920" s="2"/>
      <c r="F920" s="46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39"/>
      <c r="C921" s="39"/>
      <c r="D921" s="2"/>
      <c r="E921" s="2"/>
      <c r="F921" s="46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39"/>
      <c r="C922" s="39"/>
      <c r="D922" s="2"/>
      <c r="E922" s="2"/>
      <c r="F922" s="46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39"/>
      <c r="C923" s="39"/>
      <c r="D923" s="2"/>
      <c r="E923" s="2"/>
      <c r="F923" s="46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39"/>
      <c r="C924" s="39"/>
      <c r="D924" s="2"/>
      <c r="E924" s="2"/>
      <c r="F924" s="46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39"/>
      <c r="C925" s="39"/>
      <c r="D925" s="2"/>
      <c r="E925" s="2"/>
      <c r="F925" s="46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39"/>
      <c r="C926" s="39"/>
      <c r="D926" s="2"/>
      <c r="E926" s="2"/>
      <c r="F926" s="46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39"/>
      <c r="C927" s="39"/>
      <c r="D927" s="2"/>
      <c r="E927" s="2"/>
      <c r="F927" s="46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39"/>
      <c r="C928" s="39"/>
      <c r="D928" s="2"/>
      <c r="E928" s="2"/>
      <c r="F928" s="46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39"/>
      <c r="C929" s="39"/>
      <c r="D929" s="2"/>
      <c r="E929" s="2"/>
      <c r="F929" s="46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39"/>
      <c r="C930" s="39"/>
      <c r="D930" s="2"/>
      <c r="E930" s="2"/>
      <c r="F930" s="46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39"/>
      <c r="C931" s="39"/>
      <c r="D931" s="2"/>
      <c r="E931" s="2"/>
      <c r="F931" s="46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39"/>
      <c r="C932" s="39"/>
      <c r="D932" s="2"/>
      <c r="E932" s="2"/>
      <c r="F932" s="46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39"/>
      <c r="C933" s="39"/>
      <c r="D933" s="2"/>
      <c r="E933" s="2"/>
      <c r="F933" s="46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39"/>
      <c r="C934" s="39"/>
      <c r="D934" s="2"/>
      <c r="E934" s="2"/>
      <c r="F934" s="46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39"/>
      <c r="C935" s="39"/>
      <c r="D935" s="2"/>
      <c r="E935" s="2"/>
      <c r="F935" s="46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39"/>
      <c r="C936" s="39"/>
      <c r="D936" s="2"/>
      <c r="E936" s="2"/>
      <c r="F936" s="46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39"/>
      <c r="C937" s="39"/>
      <c r="D937" s="2"/>
      <c r="E937" s="2"/>
      <c r="F937" s="46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39"/>
      <c r="C938" s="39"/>
      <c r="D938" s="2"/>
      <c r="E938" s="2"/>
      <c r="F938" s="46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39"/>
      <c r="C939" s="39"/>
      <c r="D939" s="2"/>
      <c r="E939" s="2"/>
      <c r="F939" s="46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39"/>
      <c r="C940" s="39"/>
      <c r="D940" s="2"/>
      <c r="E940" s="2"/>
      <c r="F940" s="46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39"/>
      <c r="C941" s="39"/>
      <c r="D941" s="2"/>
      <c r="E941" s="2"/>
      <c r="F941" s="46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39"/>
      <c r="C942" s="39"/>
      <c r="D942" s="2"/>
      <c r="E942" s="2"/>
      <c r="F942" s="46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39"/>
      <c r="C943" s="39"/>
      <c r="D943" s="2"/>
      <c r="E943" s="2"/>
      <c r="F943" s="46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39"/>
      <c r="C944" s="39"/>
      <c r="D944" s="2"/>
      <c r="E944" s="2"/>
      <c r="F944" s="46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39"/>
      <c r="C945" s="39"/>
      <c r="D945" s="2"/>
      <c r="E945" s="2"/>
      <c r="F945" s="46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39"/>
      <c r="C946" s="39"/>
      <c r="D946" s="2"/>
      <c r="E946" s="2"/>
      <c r="F946" s="46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39"/>
      <c r="C947" s="39"/>
      <c r="D947" s="2"/>
      <c r="E947" s="2"/>
      <c r="F947" s="46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39"/>
      <c r="C948" s="39"/>
      <c r="D948" s="2"/>
      <c r="E948" s="2"/>
      <c r="F948" s="46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39"/>
      <c r="C949" s="39"/>
      <c r="D949" s="2"/>
      <c r="E949" s="2"/>
      <c r="F949" s="46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39"/>
      <c r="C950" s="39"/>
      <c r="D950" s="2"/>
      <c r="E950" s="2"/>
      <c r="F950" s="46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39"/>
      <c r="C951" s="39"/>
      <c r="D951" s="2"/>
      <c r="E951" s="2"/>
      <c r="F951" s="46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39"/>
      <c r="C952" s="39"/>
      <c r="D952" s="2"/>
      <c r="E952" s="2"/>
      <c r="F952" s="46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39"/>
      <c r="C953" s="39"/>
      <c r="D953" s="2"/>
      <c r="E953" s="2"/>
      <c r="F953" s="46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39"/>
      <c r="C954" s="39"/>
      <c r="D954" s="2"/>
      <c r="E954" s="2"/>
      <c r="F954" s="46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39"/>
      <c r="C955" s="39"/>
      <c r="D955" s="2"/>
      <c r="E955" s="2"/>
      <c r="F955" s="46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39"/>
      <c r="C956" s="39"/>
      <c r="D956" s="2"/>
      <c r="E956" s="2"/>
      <c r="F956" s="46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39"/>
      <c r="C957" s="39"/>
      <c r="D957" s="2"/>
      <c r="E957" s="2"/>
      <c r="F957" s="46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39"/>
      <c r="C958" s="39"/>
      <c r="D958" s="2"/>
      <c r="E958" s="2"/>
      <c r="F958" s="46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39"/>
      <c r="C959" s="39"/>
      <c r="D959" s="2"/>
      <c r="E959" s="2"/>
      <c r="F959" s="46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39"/>
      <c r="C960" s="39"/>
      <c r="D960" s="2"/>
      <c r="E960" s="2"/>
      <c r="F960" s="46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39"/>
      <c r="C961" s="39"/>
      <c r="D961" s="2"/>
      <c r="E961" s="2"/>
      <c r="F961" s="46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39"/>
      <c r="C962" s="39"/>
      <c r="D962" s="2"/>
      <c r="E962" s="2"/>
      <c r="F962" s="46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39"/>
      <c r="C963" s="39"/>
      <c r="D963" s="2"/>
      <c r="E963" s="2"/>
      <c r="F963" s="46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39"/>
      <c r="C964" s="39"/>
      <c r="D964" s="2"/>
      <c r="E964" s="2"/>
      <c r="F964" s="46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39"/>
      <c r="C965" s="39"/>
      <c r="D965" s="2"/>
      <c r="E965" s="2"/>
      <c r="F965" s="46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39"/>
      <c r="C966" s="39"/>
      <c r="D966" s="2"/>
      <c r="E966" s="2"/>
      <c r="F966" s="46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39"/>
      <c r="C967" s="39"/>
      <c r="D967" s="2"/>
      <c r="E967" s="2"/>
      <c r="F967" s="46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39"/>
      <c r="C968" s="39"/>
      <c r="D968" s="2"/>
      <c r="E968" s="2"/>
      <c r="F968" s="46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39"/>
      <c r="C969" s="39"/>
      <c r="D969" s="2"/>
      <c r="E969" s="2"/>
      <c r="F969" s="46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39"/>
      <c r="C970" s="39"/>
      <c r="D970" s="2"/>
      <c r="E970" s="2"/>
      <c r="F970" s="46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39"/>
      <c r="C971" s="39"/>
      <c r="D971" s="2"/>
      <c r="E971" s="2"/>
      <c r="F971" s="46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39"/>
      <c r="C972" s="39"/>
      <c r="D972" s="2"/>
      <c r="E972" s="2"/>
      <c r="F972" s="46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39"/>
      <c r="C973" s="39"/>
      <c r="D973" s="2"/>
      <c r="E973" s="2"/>
      <c r="F973" s="46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39"/>
      <c r="C974" s="39"/>
      <c r="D974" s="2"/>
      <c r="E974" s="2"/>
      <c r="F974" s="46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39"/>
      <c r="C975" s="39"/>
      <c r="D975" s="2"/>
      <c r="E975" s="2"/>
      <c r="F975" s="46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39"/>
      <c r="C976" s="39"/>
      <c r="D976" s="2"/>
      <c r="E976" s="2"/>
      <c r="F976" s="46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39"/>
      <c r="C977" s="39"/>
      <c r="D977" s="2"/>
      <c r="E977" s="2"/>
      <c r="F977" s="46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39"/>
      <c r="C978" s="39"/>
      <c r="D978" s="2"/>
      <c r="E978" s="2"/>
      <c r="F978" s="46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39"/>
      <c r="C979" s="39"/>
      <c r="D979" s="2"/>
      <c r="E979" s="2"/>
      <c r="F979" s="46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39"/>
      <c r="C980" s="39"/>
      <c r="D980" s="2"/>
      <c r="E980" s="2"/>
      <c r="F980" s="46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39"/>
      <c r="C981" s="39"/>
      <c r="D981" s="2"/>
      <c r="E981" s="2"/>
      <c r="F981" s="46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39"/>
      <c r="C982" s="39"/>
      <c r="D982" s="2"/>
      <c r="E982" s="2"/>
      <c r="F982" s="46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39"/>
      <c r="C983" s="39"/>
      <c r="D983" s="2"/>
      <c r="E983" s="2"/>
      <c r="F983" s="46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39"/>
      <c r="C984" s="39"/>
      <c r="D984" s="2"/>
      <c r="E984" s="2"/>
      <c r="F984" s="46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39"/>
      <c r="C985" s="39"/>
      <c r="D985" s="2"/>
      <c r="E985" s="2"/>
      <c r="F985" s="46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39"/>
      <c r="C986" s="39"/>
      <c r="D986" s="2"/>
      <c r="E986" s="2"/>
      <c r="F986" s="46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39"/>
      <c r="C987" s="39"/>
      <c r="D987" s="2"/>
      <c r="E987" s="2"/>
      <c r="F987" s="46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39"/>
      <c r="C988" s="39"/>
      <c r="D988" s="2"/>
      <c r="E988" s="2"/>
      <c r="F988" s="46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39"/>
      <c r="C989" s="39"/>
      <c r="D989" s="2"/>
      <c r="E989" s="2"/>
      <c r="F989" s="46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39"/>
      <c r="C990" s="39"/>
      <c r="D990" s="2"/>
      <c r="E990" s="2"/>
      <c r="F990" s="46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39"/>
      <c r="C991" s="39"/>
      <c r="D991" s="2"/>
      <c r="E991" s="2"/>
      <c r="F991" s="46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39"/>
      <c r="C992" s="39"/>
      <c r="D992" s="2"/>
      <c r="E992" s="2"/>
      <c r="F992" s="46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39"/>
      <c r="C993" s="39"/>
      <c r="D993" s="2"/>
      <c r="E993" s="2"/>
      <c r="F993" s="46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39"/>
      <c r="C994" s="39"/>
      <c r="D994" s="2"/>
      <c r="E994" s="2"/>
      <c r="F994" s="46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39"/>
      <c r="C995" s="39"/>
      <c r="D995" s="2"/>
      <c r="E995" s="2"/>
      <c r="F995" s="46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39"/>
      <c r="C996" s="39"/>
      <c r="D996" s="2"/>
      <c r="E996" s="2"/>
      <c r="F996" s="46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39"/>
      <c r="C997" s="39"/>
      <c r="D997" s="2"/>
      <c r="E997" s="2"/>
      <c r="F997" s="46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39"/>
      <c r="C998" s="39"/>
      <c r="D998" s="2"/>
      <c r="E998" s="2"/>
      <c r="F998" s="46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39"/>
      <c r="C999" s="39"/>
      <c r="D999" s="2"/>
      <c r="E999" s="2"/>
      <c r="F999" s="46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39"/>
      <c r="C1000" s="39"/>
      <c r="D1000" s="2"/>
      <c r="E1000" s="2"/>
      <c r="F1000" s="46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3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35" workbookViewId="0">
      <selection activeCell="G11" sqref="G11:G42"/>
    </sheetView>
  </sheetViews>
  <sheetFormatPr defaultColWidth="14.453125" defaultRowHeight="15" customHeight="1"/>
  <cols>
    <col min="1" max="1" width="6.453125" customWidth="1"/>
    <col min="2" max="3" width="12.81640625" customWidth="1"/>
    <col min="4" max="4" width="36.54296875" customWidth="1"/>
    <col min="5" max="5" width="4.81640625" customWidth="1"/>
    <col min="6" max="6" width="32" style="51" hidden="1" customWidth="1"/>
    <col min="7" max="7" width="6.453125" customWidth="1"/>
    <col min="8" max="8" width="6.26953125" style="51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1"/>
      <c r="C3" s="1"/>
      <c r="D3" s="3"/>
      <c r="E3" s="4"/>
      <c r="F3" s="45"/>
      <c r="G3" s="5"/>
      <c r="H3" s="4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1"/>
      <c r="C4" s="1"/>
      <c r="D4" s="7" t="s">
        <v>458</v>
      </c>
      <c r="E4" s="4"/>
      <c r="F4" s="46"/>
      <c r="G4" s="8" t="s">
        <v>2</v>
      </c>
      <c r="H4" s="52"/>
      <c r="I4" s="8" t="s">
        <v>3</v>
      </c>
      <c r="J4" s="9">
        <f>COUNTIF(E11:E44,"L")</f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1"/>
      <c r="C5" s="1"/>
      <c r="D5" s="7" t="s">
        <v>314</v>
      </c>
      <c r="E5" s="4"/>
      <c r="F5" s="46"/>
      <c r="G5" s="8" t="s">
        <v>6</v>
      </c>
      <c r="H5" s="52"/>
      <c r="I5" s="8" t="s">
        <v>3</v>
      </c>
      <c r="J5" s="11">
        <f>COUNTIF(E11:E44,"P")</f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36"/>
      <c r="C6" s="36"/>
      <c r="D6" s="7"/>
      <c r="E6" s="4"/>
      <c r="F6" s="46"/>
      <c r="G6" s="12" t="s">
        <v>7</v>
      </c>
      <c r="H6" s="52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36"/>
      <c r="C7" s="36"/>
      <c r="D7" s="10" t="s">
        <v>9</v>
      </c>
      <c r="E7" s="4"/>
      <c r="F7" s="47"/>
      <c r="G7" s="13"/>
      <c r="H7" s="47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36"/>
      <c r="C8" s="36"/>
      <c r="D8" s="10" t="s">
        <v>9</v>
      </c>
      <c r="E8" s="14"/>
      <c r="F8" s="47"/>
      <c r="G8" s="13"/>
      <c r="H8" s="47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37"/>
      <c r="C9" s="37"/>
      <c r="D9" s="17"/>
      <c r="E9" s="14"/>
      <c r="F9" s="46"/>
      <c r="G9" s="2"/>
      <c r="H9" s="46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/>
      <c r="C10" s="18" t="s">
        <v>12</v>
      </c>
      <c r="D10" s="18" t="s">
        <v>14</v>
      </c>
      <c r="E10" s="18" t="s">
        <v>15</v>
      </c>
      <c r="F10" s="48" t="s">
        <v>16</v>
      </c>
      <c r="G10" s="18" t="s">
        <v>17</v>
      </c>
      <c r="H10" s="4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34">
        <v>10218</v>
      </c>
      <c r="C11" s="29" t="s">
        <v>315</v>
      </c>
      <c r="D11" s="22" t="s">
        <v>316</v>
      </c>
      <c r="E11" s="19" t="s">
        <v>25</v>
      </c>
      <c r="F11" s="49" t="s">
        <v>68</v>
      </c>
      <c r="G11" s="19" t="s">
        <v>22</v>
      </c>
      <c r="H11" s="49" t="str">
        <f t="shared" ref="H11:H42" si="0">"7"&amp;G11&amp;"/"&amp;A11&amp;" "&amp;D11</f>
        <v>7A/1 ALFARREZA RAFA RAMADHAN</v>
      </c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35">
        <v>10219</v>
      </c>
      <c r="C12" s="21" t="s">
        <v>317</v>
      </c>
      <c r="D12" s="22" t="s">
        <v>318</v>
      </c>
      <c r="E12" s="19" t="s">
        <v>20</v>
      </c>
      <c r="F12" s="49" t="s">
        <v>68</v>
      </c>
      <c r="G12" s="19" t="s">
        <v>22</v>
      </c>
      <c r="H12" s="49" t="str">
        <f t="shared" si="0"/>
        <v>7A/2 ALIA NUR AFIFA</v>
      </c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35">
        <v>10220</v>
      </c>
      <c r="C13" s="21" t="s">
        <v>319</v>
      </c>
      <c r="D13" s="22" t="s">
        <v>320</v>
      </c>
      <c r="E13" s="19" t="s">
        <v>25</v>
      </c>
      <c r="F13" s="49" t="s">
        <v>229</v>
      </c>
      <c r="G13" s="19" t="s">
        <v>22</v>
      </c>
      <c r="H13" s="49" t="str">
        <f t="shared" si="0"/>
        <v>7A/3 ANDRE WAHYU WIJAYA</v>
      </c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35">
        <v>10221</v>
      </c>
      <c r="C14" s="21" t="s">
        <v>321</v>
      </c>
      <c r="D14" s="22" t="s">
        <v>322</v>
      </c>
      <c r="E14" s="19" t="s">
        <v>20</v>
      </c>
      <c r="F14" s="49" t="s">
        <v>218</v>
      </c>
      <c r="G14" s="19" t="s">
        <v>22</v>
      </c>
      <c r="H14" s="49" t="str">
        <f t="shared" si="0"/>
        <v>7A/4 ANGGUN MELINDA WIDYAWATI</v>
      </c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35">
        <v>10222</v>
      </c>
      <c r="C15" s="21" t="s">
        <v>323</v>
      </c>
      <c r="D15" s="22" t="s">
        <v>324</v>
      </c>
      <c r="E15" s="19" t="s">
        <v>20</v>
      </c>
      <c r="F15" s="49" t="s">
        <v>86</v>
      </c>
      <c r="G15" s="19" t="s">
        <v>22</v>
      </c>
      <c r="H15" s="49" t="str">
        <f t="shared" si="0"/>
        <v>7A/5 ARTIKA WIDYA WAHAYU NINGTYAS</v>
      </c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35">
        <v>10223</v>
      </c>
      <c r="C16" s="21" t="s">
        <v>325</v>
      </c>
      <c r="D16" s="22" t="s">
        <v>326</v>
      </c>
      <c r="E16" s="19" t="s">
        <v>25</v>
      </c>
      <c r="F16" s="49" t="s">
        <v>103</v>
      </c>
      <c r="G16" s="19" t="s">
        <v>22</v>
      </c>
      <c r="H16" s="49" t="str">
        <f t="shared" si="0"/>
        <v>7A/6 BAYU FEBRI HARIANTO</v>
      </c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35">
        <v>10224</v>
      </c>
      <c r="C17" s="21" t="s">
        <v>327</v>
      </c>
      <c r="D17" s="22" t="s">
        <v>328</v>
      </c>
      <c r="E17" s="19" t="s">
        <v>25</v>
      </c>
      <c r="F17" s="49" t="s">
        <v>26</v>
      </c>
      <c r="G17" s="19" t="s">
        <v>22</v>
      </c>
      <c r="H17" s="49" t="str">
        <f t="shared" si="0"/>
        <v>7A/7 DANANG MUKTI WIBOWO</v>
      </c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35">
        <v>10225</v>
      </c>
      <c r="C18" s="21" t="s">
        <v>329</v>
      </c>
      <c r="D18" s="22" t="s">
        <v>330</v>
      </c>
      <c r="E18" s="19" t="s">
        <v>20</v>
      </c>
      <c r="F18" s="49" t="s">
        <v>73</v>
      </c>
      <c r="G18" s="19" t="s">
        <v>22</v>
      </c>
      <c r="H18" s="49" t="str">
        <f t="shared" si="0"/>
        <v>7A/8 DIAN AYU TRI RAHMAWATI</v>
      </c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35">
        <v>10226</v>
      </c>
      <c r="C19" s="21" t="s">
        <v>331</v>
      </c>
      <c r="D19" s="22" t="s">
        <v>332</v>
      </c>
      <c r="E19" s="19" t="s">
        <v>25</v>
      </c>
      <c r="F19" s="49" t="s">
        <v>60</v>
      </c>
      <c r="G19" s="19" t="s">
        <v>22</v>
      </c>
      <c r="H19" s="49" t="str">
        <f t="shared" si="0"/>
        <v>7A/9 EGGA DAFA PRAYOGA</v>
      </c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35">
        <v>10227</v>
      </c>
      <c r="C20" s="21" t="s">
        <v>333</v>
      </c>
      <c r="D20" s="22" t="s">
        <v>334</v>
      </c>
      <c r="E20" s="19" t="s">
        <v>20</v>
      </c>
      <c r="F20" s="49" t="s">
        <v>21</v>
      </c>
      <c r="G20" s="19" t="s">
        <v>22</v>
      </c>
      <c r="H20" s="49" t="str">
        <f t="shared" si="0"/>
        <v>7A/10 ELISA AYU ANGGRAINI</v>
      </c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35">
        <v>10228</v>
      </c>
      <c r="C21" s="21" t="s">
        <v>335</v>
      </c>
      <c r="D21" s="22" t="s">
        <v>336</v>
      </c>
      <c r="E21" s="19" t="s">
        <v>20</v>
      </c>
      <c r="F21" s="49" t="s">
        <v>57</v>
      </c>
      <c r="G21" s="19" t="s">
        <v>22</v>
      </c>
      <c r="H21" s="49" t="str">
        <f t="shared" si="0"/>
        <v>7A/11 FITRI MAHARYUNING TIAS</v>
      </c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35">
        <v>10229</v>
      </c>
      <c r="C22" s="21" t="s">
        <v>337</v>
      </c>
      <c r="D22" s="22" t="s">
        <v>338</v>
      </c>
      <c r="E22" s="19" t="s">
        <v>25</v>
      </c>
      <c r="F22" s="49" t="s">
        <v>21</v>
      </c>
      <c r="G22" s="19" t="s">
        <v>22</v>
      </c>
      <c r="H22" s="49" t="str">
        <f t="shared" si="0"/>
        <v>7A/12 JEREMY OBAJA NELWAN (K)</v>
      </c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35">
        <v>10230</v>
      </c>
      <c r="C23" s="21" t="s">
        <v>339</v>
      </c>
      <c r="D23" s="22" t="s">
        <v>340</v>
      </c>
      <c r="E23" s="19" t="s">
        <v>20</v>
      </c>
      <c r="F23" s="49" t="s">
        <v>57</v>
      </c>
      <c r="G23" s="19" t="s">
        <v>22</v>
      </c>
      <c r="H23" s="49" t="str">
        <f t="shared" si="0"/>
        <v>7A/13 JESIKA RISMA PRATIWI</v>
      </c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35">
        <v>10231</v>
      </c>
      <c r="C24" s="21" t="s">
        <v>341</v>
      </c>
      <c r="D24" s="22" t="s">
        <v>342</v>
      </c>
      <c r="E24" s="19" t="s">
        <v>20</v>
      </c>
      <c r="F24" s="49" t="s">
        <v>57</v>
      </c>
      <c r="G24" s="19" t="s">
        <v>22</v>
      </c>
      <c r="H24" s="49" t="str">
        <f t="shared" si="0"/>
        <v>7A/14 LAILATUL NADIVA</v>
      </c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35">
        <v>10232</v>
      </c>
      <c r="C25" s="21" t="s">
        <v>343</v>
      </c>
      <c r="D25" s="22" t="s">
        <v>344</v>
      </c>
      <c r="E25" s="19" t="s">
        <v>25</v>
      </c>
      <c r="F25" s="49" t="s">
        <v>29</v>
      </c>
      <c r="G25" s="19" t="s">
        <v>22</v>
      </c>
      <c r="H25" s="49" t="str">
        <f t="shared" si="0"/>
        <v>7A/15 MARIO STEVANUS WIDARTA ASMARA (K)</v>
      </c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35">
        <v>10233</v>
      </c>
      <c r="C26" s="21" t="s">
        <v>345</v>
      </c>
      <c r="D26" s="22" t="s">
        <v>346</v>
      </c>
      <c r="E26" s="19" t="s">
        <v>20</v>
      </c>
      <c r="F26" s="49" t="s">
        <v>21</v>
      </c>
      <c r="G26" s="19" t="s">
        <v>22</v>
      </c>
      <c r="H26" s="49" t="str">
        <f t="shared" si="0"/>
        <v>7A/16 MARISKA PUTRI HANA (K)</v>
      </c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35">
        <v>10234</v>
      </c>
      <c r="C27" s="21" t="s">
        <v>347</v>
      </c>
      <c r="D27" s="22" t="s">
        <v>348</v>
      </c>
      <c r="E27" s="19" t="s">
        <v>20</v>
      </c>
      <c r="F27" s="49" t="s">
        <v>39</v>
      </c>
      <c r="G27" s="19" t="s">
        <v>22</v>
      </c>
      <c r="H27" s="49" t="str">
        <f t="shared" si="0"/>
        <v>7A/17 Maulani Riska</v>
      </c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35">
        <v>10235</v>
      </c>
      <c r="C28" s="21" t="s">
        <v>349</v>
      </c>
      <c r="D28" s="22" t="s">
        <v>350</v>
      </c>
      <c r="E28" s="19" t="s">
        <v>20</v>
      </c>
      <c r="F28" s="49" t="s">
        <v>45</v>
      </c>
      <c r="G28" s="19" t="s">
        <v>22</v>
      </c>
      <c r="H28" s="49" t="str">
        <f t="shared" si="0"/>
        <v>7A/18 MIFTAKHUL JANNAH</v>
      </c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35">
        <v>10236</v>
      </c>
      <c r="C29" s="21" t="s">
        <v>351</v>
      </c>
      <c r="D29" s="22" t="s">
        <v>352</v>
      </c>
      <c r="E29" s="19" t="s">
        <v>25</v>
      </c>
      <c r="F29" s="49" t="s">
        <v>65</v>
      </c>
      <c r="G29" s="19" t="s">
        <v>22</v>
      </c>
      <c r="H29" s="49" t="str">
        <f t="shared" si="0"/>
        <v>7A/19 Muhamad Syaifullah</v>
      </c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35">
        <v>10237</v>
      </c>
      <c r="C30" s="21" t="s">
        <v>353</v>
      </c>
      <c r="D30" s="22" t="s">
        <v>354</v>
      </c>
      <c r="E30" s="19" t="s">
        <v>20</v>
      </c>
      <c r="F30" s="49" t="s">
        <v>103</v>
      </c>
      <c r="G30" s="19" t="s">
        <v>22</v>
      </c>
      <c r="H30" s="49" t="str">
        <f t="shared" si="0"/>
        <v>7A/20 NIELMAR KARERE</v>
      </c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35">
        <v>10238</v>
      </c>
      <c r="C31" s="21" t="s">
        <v>355</v>
      </c>
      <c r="D31" s="22" t="s">
        <v>356</v>
      </c>
      <c r="E31" s="19" t="s">
        <v>25</v>
      </c>
      <c r="F31" s="49" t="s">
        <v>32</v>
      </c>
      <c r="G31" s="19" t="s">
        <v>22</v>
      </c>
      <c r="H31" s="49" t="str">
        <f t="shared" si="0"/>
        <v>7A/21 NIKO AKBAR ARDIANSYAH</v>
      </c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35">
        <v>10239</v>
      </c>
      <c r="C32" s="21" t="s">
        <v>357</v>
      </c>
      <c r="D32" s="22" t="s">
        <v>358</v>
      </c>
      <c r="E32" s="19" t="s">
        <v>20</v>
      </c>
      <c r="F32" s="49" t="s">
        <v>21</v>
      </c>
      <c r="G32" s="19" t="s">
        <v>22</v>
      </c>
      <c r="H32" s="49" t="str">
        <f t="shared" si="0"/>
        <v>7A/22 NURUL LAILATUL LATIFAH</v>
      </c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35">
        <v>10240</v>
      </c>
      <c r="C33" s="21" t="s">
        <v>359</v>
      </c>
      <c r="D33" s="22" t="s">
        <v>360</v>
      </c>
      <c r="E33" s="19" t="s">
        <v>20</v>
      </c>
      <c r="F33" s="49" t="s">
        <v>313</v>
      </c>
      <c r="G33" s="19" t="s">
        <v>22</v>
      </c>
      <c r="H33" s="49" t="str">
        <f t="shared" si="0"/>
        <v>7A/23 RAHMA PUTRI MIRZA ALIYANA</v>
      </c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35">
        <v>10241</v>
      </c>
      <c r="C34" s="21" t="s">
        <v>361</v>
      </c>
      <c r="D34" s="22" t="s">
        <v>362</v>
      </c>
      <c r="E34" s="19" t="s">
        <v>25</v>
      </c>
      <c r="F34" s="49" t="s">
        <v>103</v>
      </c>
      <c r="G34" s="19" t="s">
        <v>22</v>
      </c>
      <c r="H34" s="49" t="str">
        <f t="shared" si="0"/>
        <v>7A/24 RAHMAT SYAWQI ANDIKA PUTRA</v>
      </c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35">
        <v>10242</v>
      </c>
      <c r="C35" s="21" t="s">
        <v>363</v>
      </c>
      <c r="D35" s="22" t="s">
        <v>364</v>
      </c>
      <c r="E35" s="19" t="s">
        <v>25</v>
      </c>
      <c r="F35" s="49" t="s">
        <v>229</v>
      </c>
      <c r="G35" s="19" t="s">
        <v>22</v>
      </c>
      <c r="H35" s="49" t="str">
        <f t="shared" si="0"/>
        <v>7A/25 RINGGI MARLYANTA</v>
      </c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35">
        <v>10243</v>
      </c>
      <c r="C36" s="21" t="s">
        <v>365</v>
      </c>
      <c r="D36" s="22" t="s">
        <v>366</v>
      </c>
      <c r="E36" s="19" t="s">
        <v>20</v>
      </c>
      <c r="F36" s="49" t="s">
        <v>39</v>
      </c>
      <c r="G36" s="19" t="s">
        <v>22</v>
      </c>
      <c r="H36" s="49" t="str">
        <f t="shared" si="0"/>
        <v>7A/26 Rusti Lestari Ningrum</v>
      </c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35">
        <v>10244</v>
      </c>
      <c r="C37" s="21" t="s">
        <v>367</v>
      </c>
      <c r="D37" s="22" t="s">
        <v>368</v>
      </c>
      <c r="E37" s="19" t="s">
        <v>20</v>
      </c>
      <c r="F37" s="49" t="s">
        <v>171</v>
      </c>
      <c r="G37" s="19" t="s">
        <v>22</v>
      </c>
      <c r="H37" s="49" t="str">
        <f t="shared" si="0"/>
        <v>7A/27 STEVANI PUTRI ANDRIYANI</v>
      </c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35">
        <v>10245</v>
      </c>
      <c r="C38" s="21" t="s">
        <v>369</v>
      </c>
      <c r="D38" s="22" t="s">
        <v>370</v>
      </c>
      <c r="E38" s="19" t="s">
        <v>25</v>
      </c>
      <c r="F38" s="49" t="s">
        <v>103</v>
      </c>
      <c r="G38" s="19" t="s">
        <v>22</v>
      </c>
      <c r="H38" s="49" t="str">
        <f t="shared" si="0"/>
        <v>7A/28 SURYO ADI SAPUTRO</v>
      </c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35">
        <v>10246</v>
      </c>
      <c r="C39" s="21" t="s">
        <v>371</v>
      </c>
      <c r="D39" s="22" t="s">
        <v>372</v>
      </c>
      <c r="E39" s="19" t="s">
        <v>20</v>
      </c>
      <c r="F39" s="49" t="s">
        <v>313</v>
      </c>
      <c r="G39" s="19" t="s">
        <v>22</v>
      </c>
      <c r="H39" s="49" t="str">
        <f t="shared" si="0"/>
        <v>7A/29 VANI DEWI SUCIATI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35">
        <v>10247</v>
      </c>
      <c r="C40" s="21" t="s">
        <v>373</v>
      </c>
      <c r="D40" s="22" t="s">
        <v>374</v>
      </c>
      <c r="E40" s="19" t="s">
        <v>25</v>
      </c>
      <c r="F40" s="49" t="s">
        <v>21</v>
      </c>
      <c r="G40" s="19" t="s">
        <v>22</v>
      </c>
      <c r="H40" s="49" t="str">
        <f t="shared" si="0"/>
        <v>7A/30 YOTAM AZRIEL SAPUTRA (K)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35">
        <v>10248</v>
      </c>
      <c r="C41" s="21" t="s">
        <v>375</v>
      </c>
      <c r="D41" s="22" t="s">
        <v>376</v>
      </c>
      <c r="E41" s="19" t="s">
        <v>25</v>
      </c>
      <c r="F41" s="49" t="s">
        <v>86</v>
      </c>
      <c r="G41" s="19" t="s">
        <v>22</v>
      </c>
      <c r="H41" s="49" t="str">
        <f t="shared" si="0"/>
        <v>7A/31 YUDHI HAKIKI</v>
      </c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35">
        <v>10249</v>
      </c>
      <c r="C42" s="21" t="s">
        <v>377</v>
      </c>
      <c r="D42" s="22" t="s">
        <v>378</v>
      </c>
      <c r="E42" s="19" t="s">
        <v>20</v>
      </c>
      <c r="F42" s="49" t="s">
        <v>57</v>
      </c>
      <c r="G42" s="19" t="s">
        <v>22</v>
      </c>
      <c r="H42" s="49" t="str">
        <f t="shared" si="0"/>
        <v>7A/32 ZAHRAHTUSHITA</v>
      </c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/>
      <c r="B43" s="19"/>
      <c r="C43" s="19"/>
      <c r="D43" s="22"/>
      <c r="E43" s="19"/>
      <c r="F43" s="49"/>
      <c r="G43" s="19"/>
      <c r="H43" s="49"/>
      <c r="I43" s="22"/>
      <c r="J43" s="2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22"/>
      <c r="E44" s="19"/>
      <c r="F44" s="49"/>
      <c r="G44" s="22"/>
      <c r="H44" s="49"/>
      <c r="I44" s="22"/>
      <c r="J44" s="2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22"/>
      <c r="E45" s="19"/>
      <c r="F45" s="49"/>
      <c r="G45" s="22"/>
      <c r="H45" s="49"/>
      <c r="I45" s="2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30"/>
      <c r="C46" s="30"/>
      <c r="D46" s="31"/>
      <c r="E46" s="30"/>
      <c r="F46" s="49"/>
      <c r="G46" s="22"/>
      <c r="H46" s="49"/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38"/>
      <c r="C47" s="38"/>
      <c r="D47" s="24"/>
      <c r="E47" s="2"/>
      <c r="F47" s="50"/>
      <c r="G47" s="26"/>
      <c r="H47" s="53"/>
      <c r="I47" s="114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38"/>
      <c r="C48" s="38"/>
      <c r="D48" s="24"/>
      <c r="E48" s="2"/>
      <c r="F48" s="50"/>
      <c r="G48" s="26"/>
      <c r="H48" s="5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39"/>
      <c r="C49" s="39"/>
      <c r="D49" s="2"/>
      <c r="E49" s="2"/>
      <c r="F49" s="50"/>
      <c r="G49" s="9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39"/>
      <c r="C50" s="39"/>
      <c r="D50" s="2"/>
      <c r="E50" s="2"/>
      <c r="F50" s="46"/>
      <c r="G50" s="2"/>
      <c r="H50" s="46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40"/>
      <c r="C51" s="40"/>
      <c r="D51" s="2"/>
      <c r="E51" s="2"/>
      <c r="F51" s="46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39"/>
      <c r="C52" s="39"/>
      <c r="D52" s="2"/>
      <c r="E52" s="2"/>
      <c r="F52" s="46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39"/>
      <c r="C53" s="39"/>
      <c r="D53" s="2"/>
      <c r="E53" s="2"/>
      <c r="F53" s="46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39"/>
      <c r="C54" s="39"/>
      <c r="D54" s="2"/>
      <c r="E54" s="2"/>
      <c r="F54" s="46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39"/>
      <c r="C55" s="39"/>
      <c r="D55" s="2"/>
      <c r="E55" s="2"/>
      <c r="F55" s="46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39"/>
      <c r="C56" s="39"/>
      <c r="D56" s="2"/>
      <c r="E56" s="2"/>
      <c r="F56" s="46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39"/>
      <c r="C57" s="39"/>
      <c r="D57" s="2"/>
      <c r="E57" s="2"/>
      <c r="F57" s="46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39"/>
      <c r="C58" s="39"/>
      <c r="D58" s="2"/>
      <c r="E58" s="2"/>
      <c r="F58" s="46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39"/>
      <c r="C59" s="39"/>
      <c r="D59" s="2"/>
      <c r="E59" s="2"/>
      <c r="F59" s="46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39"/>
      <c r="C60" s="39"/>
      <c r="D60" s="2"/>
      <c r="E60" s="2"/>
      <c r="F60" s="46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39"/>
      <c r="C61" s="39"/>
      <c r="D61" s="2"/>
      <c r="E61" s="2"/>
      <c r="F61" s="46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39"/>
      <c r="C62" s="39"/>
      <c r="D62" s="2"/>
      <c r="E62" s="2"/>
      <c r="F62" s="46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39"/>
      <c r="C63" s="39"/>
      <c r="D63" s="2"/>
      <c r="E63" s="2"/>
      <c r="F63" s="46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39"/>
      <c r="C64" s="39"/>
      <c r="D64" s="2"/>
      <c r="E64" s="2"/>
      <c r="F64" s="46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39"/>
      <c r="C65" s="39"/>
      <c r="D65" s="2"/>
      <c r="E65" s="2"/>
      <c r="F65" s="46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39"/>
      <c r="C66" s="39"/>
      <c r="D66" s="2"/>
      <c r="E66" s="2"/>
      <c r="F66" s="46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39"/>
      <c r="C67" s="39"/>
      <c r="D67" s="2"/>
      <c r="E67" s="2"/>
      <c r="F67" s="46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39"/>
      <c r="C68" s="39"/>
      <c r="D68" s="2"/>
      <c r="E68" s="2"/>
      <c r="F68" s="46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39"/>
      <c r="C69" s="39"/>
      <c r="D69" s="2"/>
      <c r="E69" s="2"/>
      <c r="F69" s="46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39"/>
      <c r="C70" s="39"/>
      <c r="D70" s="2"/>
      <c r="E70" s="2"/>
      <c r="F70" s="46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39"/>
      <c r="C71" s="39"/>
      <c r="D71" s="2"/>
      <c r="E71" s="2"/>
      <c r="F71" s="46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39"/>
      <c r="C72" s="39"/>
      <c r="D72" s="2"/>
      <c r="E72" s="2"/>
      <c r="F72" s="46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39"/>
      <c r="C73" s="39"/>
      <c r="D73" s="2"/>
      <c r="E73" s="2"/>
      <c r="F73" s="46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39"/>
      <c r="C74" s="39"/>
      <c r="D74" s="2"/>
      <c r="E74" s="2"/>
      <c r="F74" s="46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39"/>
      <c r="C75" s="39"/>
      <c r="D75" s="2"/>
      <c r="E75" s="2"/>
      <c r="F75" s="46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39"/>
      <c r="C76" s="39"/>
      <c r="D76" s="2"/>
      <c r="E76" s="2"/>
      <c r="F76" s="46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39"/>
      <c r="C77" s="39"/>
      <c r="D77" s="2"/>
      <c r="E77" s="2"/>
      <c r="F77" s="46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39"/>
      <c r="C78" s="39"/>
      <c r="D78" s="2"/>
      <c r="E78" s="2"/>
      <c r="F78" s="46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39"/>
      <c r="C79" s="39"/>
      <c r="D79" s="2"/>
      <c r="E79" s="2"/>
      <c r="F79" s="46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39"/>
      <c r="C80" s="39"/>
      <c r="D80" s="2"/>
      <c r="E80" s="2"/>
      <c r="F80" s="46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39"/>
      <c r="C81" s="39"/>
      <c r="D81" s="2"/>
      <c r="E81" s="2"/>
      <c r="F81" s="46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39"/>
      <c r="C82" s="39"/>
      <c r="D82" s="2"/>
      <c r="E82" s="2"/>
      <c r="F82" s="46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39"/>
      <c r="C83" s="39"/>
      <c r="D83" s="2"/>
      <c r="E83" s="2"/>
      <c r="F83" s="46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39"/>
      <c r="C84" s="39"/>
      <c r="D84" s="2"/>
      <c r="E84" s="2"/>
      <c r="F84" s="46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39"/>
      <c r="C85" s="39"/>
      <c r="D85" s="2"/>
      <c r="E85" s="2"/>
      <c r="F85" s="46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39"/>
      <c r="C86" s="39"/>
      <c r="D86" s="2"/>
      <c r="E86" s="2"/>
      <c r="F86" s="46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39"/>
      <c r="C87" s="39"/>
      <c r="D87" s="2"/>
      <c r="E87" s="2"/>
      <c r="F87" s="46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39"/>
      <c r="C88" s="39"/>
      <c r="D88" s="2"/>
      <c r="E88" s="2"/>
      <c r="F88" s="46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39"/>
      <c r="C89" s="39"/>
      <c r="D89" s="2"/>
      <c r="E89" s="2"/>
      <c r="F89" s="46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39"/>
      <c r="C90" s="39"/>
      <c r="D90" s="2"/>
      <c r="E90" s="2"/>
      <c r="F90" s="46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39"/>
      <c r="C91" s="39"/>
      <c r="D91" s="2"/>
      <c r="E91" s="2"/>
      <c r="F91" s="46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39"/>
      <c r="C92" s="39"/>
      <c r="D92" s="2"/>
      <c r="E92" s="2"/>
      <c r="F92" s="46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39"/>
      <c r="C93" s="39"/>
      <c r="D93" s="2"/>
      <c r="E93" s="2"/>
      <c r="F93" s="46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39"/>
      <c r="C94" s="39"/>
      <c r="D94" s="2"/>
      <c r="E94" s="2"/>
      <c r="F94" s="46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39"/>
      <c r="C95" s="39"/>
      <c r="D95" s="2"/>
      <c r="E95" s="2"/>
      <c r="F95" s="46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39"/>
      <c r="C96" s="39"/>
      <c r="D96" s="2"/>
      <c r="E96" s="2"/>
      <c r="F96" s="46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39"/>
      <c r="C97" s="39"/>
      <c r="D97" s="2"/>
      <c r="E97" s="2"/>
      <c r="F97" s="46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39"/>
      <c r="C98" s="39"/>
      <c r="D98" s="2"/>
      <c r="E98" s="2"/>
      <c r="F98" s="46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39"/>
      <c r="C99" s="39"/>
      <c r="D99" s="2"/>
      <c r="E99" s="2"/>
      <c r="F99" s="46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39"/>
      <c r="C100" s="39"/>
      <c r="D100" s="2"/>
      <c r="E100" s="2"/>
      <c r="F100" s="46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39"/>
      <c r="C101" s="39"/>
      <c r="D101" s="2"/>
      <c r="E101" s="2"/>
      <c r="F101" s="46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39"/>
      <c r="C102" s="39"/>
      <c r="D102" s="2"/>
      <c r="E102" s="2"/>
      <c r="F102" s="46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39"/>
      <c r="C103" s="39"/>
      <c r="D103" s="2"/>
      <c r="E103" s="2"/>
      <c r="F103" s="46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39"/>
      <c r="C104" s="39"/>
      <c r="D104" s="2"/>
      <c r="E104" s="2"/>
      <c r="F104" s="46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39"/>
      <c r="C105" s="39"/>
      <c r="D105" s="2"/>
      <c r="E105" s="2"/>
      <c r="F105" s="46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39"/>
      <c r="C106" s="39"/>
      <c r="D106" s="2"/>
      <c r="E106" s="2"/>
      <c r="F106" s="46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39"/>
      <c r="C107" s="39"/>
      <c r="D107" s="2"/>
      <c r="E107" s="2"/>
      <c r="F107" s="46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39"/>
      <c r="C108" s="39"/>
      <c r="D108" s="2"/>
      <c r="E108" s="2"/>
      <c r="F108" s="46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39"/>
      <c r="C109" s="39"/>
      <c r="D109" s="2"/>
      <c r="E109" s="2"/>
      <c r="F109" s="46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39"/>
      <c r="C110" s="39"/>
      <c r="D110" s="2"/>
      <c r="E110" s="2"/>
      <c r="F110" s="46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39"/>
      <c r="C111" s="39"/>
      <c r="D111" s="2"/>
      <c r="E111" s="2"/>
      <c r="F111" s="46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39"/>
      <c r="C112" s="39"/>
      <c r="D112" s="2"/>
      <c r="E112" s="2"/>
      <c r="F112" s="46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39"/>
      <c r="C113" s="39"/>
      <c r="D113" s="2"/>
      <c r="E113" s="2"/>
      <c r="F113" s="46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39"/>
      <c r="C114" s="39"/>
      <c r="D114" s="2"/>
      <c r="E114" s="2"/>
      <c r="F114" s="46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39"/>
      <c r="C115" s="39"/>
      <c r="D115" s="2"/>
      <c r="E115" s="2"/>
      <c r="F115" s="46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39"/>
      <c r="C116" s="39"/>
      <c r="D116" s="2"/>
      <c r="E116" s="2"/>
      <c r="F116" s="46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39"/>
      <c r="C117" s="39"/>
      <c r="D117" s="2"/>
      <c r="E117" s="2"/>
      <c r="F117" s="46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39"/>
      <c r="C118" s="39"/>
      <c r="D118" s="2"/>
      <c r="E118" s="2"/>
      <c r="F118" s="46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39"/>
      <c r="C119" s="39"/>
      <c r="D119" s="2"/>
      <c r="E119" s="2"/>
      <c r="F119" s="46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39"/>
      <c r="C120" s="39"/>
      <c r="D120" s="2"/>
      <c r="E120" s="2"/>
      <c r="F120" s="46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39"/>
      <c r="C121" s="39"/>
      <c r="D121" s="2"/>
      <c r="E121" s="2"/>
      <c r="F121" s="46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39"/>
      <c r="C122" s="39"/>
      <c r="D122" s="2"/>
      <c r="E122" s="2"/>
      <c r="F122" s="46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39"/>
      <c r="C123" s="39"/>
      <c r="D123" s="2"/>
      <c r="E123" s="2"/>
      <c r="F123" s="46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39"/>
      <c r="C124" s="39"/>
      <c r="D124" s="2"/>
      <c r="E124" s="2"/>
      <c r="F124" s="46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39"/>
      <c r="C125" s="39"/>
      <c r="D125" s="2"/>
      <c r="E125" s="2"/>
      <c r="F125" s="46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39"/>
      <c r="C126" s="39"/>
      <c r="D126" s="2"/>
      <c r="E126" s="2"/>
      <c r="F126" s="46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39"/>
      <c r="C127" s="39"/>
      <c r="D127" s="2"/>
      <c r="E127" s="2"/>
      <c r="F127" s="46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39"/>
      <c r="C128" s="39"/>
      <c r="D128" s="2"/>
      <c r="E128" s="2"/>
      <c r="F128" s="46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39"/>
      <c r="C129" s="39"/>
      <c r="D129" s="2"/>
      <c r="E129" s="2"/>
      <c r="F129" s="46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39"/>
      <c r="C130" s="39"/>
      <c r="D130" s="2"/>
      <c r="E130" s="2"/>
      <c r="F130" s="46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39"/>
      <c r="C131" s="39"/>
      <c r="D131" s="2"/>
      <c r="E131" s="2"/>
      <c r="F131" s="46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39"/>
      <c r="C132" s="39"/>
      <c r="D132" s="2"/>
      <c r="E132" s="2"/>
      <c r="F132" s="46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39"/>
      <c r="C133" s="39"/>
      <c r="D133" s="2"/>
      <c r="E133" s="2"/>
      <c r="F133" s="46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39"/>
      <c r="C134" s="39"/>
      <c r="D134" s="2"/>
      <c r="E134" s="2"/>
      <c r="F134" s="46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39"/>
      <c r="C135" s="39"/>
      <c r="D135" s="2"/>
      <c r="E135" s="2"/>
      <c r="F135" s="46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39"/>
      <c r="C136" s="39"/>
      <c r="D136" s="2"/>
      <c r="E136" s="2"/>
      <c r="F136" s="46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39"/>
      <c r="C137" s="39"/>
      <c r="D137" s="2"/>
      <c r="E137" s="2"/>
      <c r="F137" s="46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39"/>
      <c r="C138" s="39"/>
      <c r="D138" s="2"/>
      <c r="E138" s="2"/>
      <c r="F138" s="46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39"/>
      <c r="C139" s="39"/>
      <c r="D139" s="2"/>
      <c r="E139" s="2"/>
      <c r="F139" s="46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39"/>
      <c r="C140" s="39"/>
      <c r="D140" s="2"/>
      <c r="E140" s="2"/>
      <c r="F140" s="46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39"/>
      <c r="C141" s="39"/>
      <c r="D141" s="2"/>
      <c r="E141" s="2"/>
      <c r="F141" s="46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39"/>
      <c r="C142" s="39"/>
      <c r="D142" s="2"/>
      <c r="E142" s="2"/>
      <c r="F142" s="46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39"/>
      <c r="C143" s="39"/>
      <c r="D143" s="2"/>
      <c r="E143" s="2"/>
      <c r="F143" s="46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39"/>
      <c r="C144" s="39"/>
      <c r="D144" s="2"/>
      <c r="E144" s="2"/>
      <c r="F144" s="46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39"/>
      <c r="C145" s="39"/>
      <c r="D145" s="2"/>
      <c r="E145" s="2"/>
      <c r="F145" s="46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39"/>
      <c r="C146" s="39"/>
      <c r="D146" s="2"/>
      <c r="E146" s="2"/>
      <c r="F146" s="46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39"/>
      <c r="C147" s="39"/>
      <c r="D147" s="2"/>
      <c r="E147" s="2"/>
      <c r="F147" s="46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39"/>
      <c r="C148" s="39"/>
      <c r="D148" s="2"/>
      <c r="E148" s="2"/>
      <c r="F148" s="46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39"/>
      <c r="C149" s="39"/>
      <c r="D149" s="2"/>
      <c r="E149" s="2"/>
      <c r="F149" s="46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39"/>
      <c r="C150" s="39"/>
      <c r="D150" s="2"/>
      <c r="E150" s="2"/>
      <c r="F150" s="46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39"/>
      <c r="C151" s="39"/>
      <c r="D151" s="2"/>
      <c r="E151" s="2"/>
      <c r="F151" s="46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39"/>
      <c r="C152" s="39"/>
      <c r="D152" s="2"/>
      <c r="E152" s="2"/>
      <c r="F152" s="46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39"/>
      <c r="C153" s="39"/>
      <c r="D153" s="2"/>
      <c r="E153" s="2"/>
      <c r="F153" s="46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39"/>
      <c r="C154" s="39"/>
      <c r="D154" s="2"/>
      <c r="E154" s="2"/>
      <c r="F154" s="46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39"/>
      <c r="C155" s="39"/>
      <c r="D155" s="2"/>
      <c r="E155" s="2"/>
      <c r="F155" s="46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39"/>
      <c r="C156" s="39"/>
      <c r="D156" s="2"/>
      <c r="E156" s="2"/>
      <c r="F156" s="46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39"/>
      <c r="C157" s="39"/>
      <c r="D157" s="2"/>
      <c r="E157" s="2"/>
      <c r="F157" s="46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39"/>
      <c r="C158" s="39"/>
      <c r="D158" s="2"/>
      <c r="E158" s="2"/>
      <c r="F158" s="46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39"/>
      <c r="C159" s="39"/>
      <c r="D159" s="2"/>
      <c r="E159" s="2"/>
      <c r="F159" s="46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39"/>
      <c r="C160" s="39"/>
      <c r="D160" s="2"/>
      <c r="E160" s="2"/>
      <c r="F160" s="46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39"/>
      <c r="C161" s="39"/>
      <c r="D161" s="2"/>
      <c r="E161" s="2"/>
      <c r="F161" s="46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39"/>
      <c r="C162" s="39"/>
      <c r="D162" s="2"/>
      <c r="E162" s="2"/>
      <c r="F162" s="46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39"/>
      <c r="C163" s="39"/>
      <c r="D163" s="2"/>
      <c r="E163" s="2"/>
      <c r="F163" s="46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39"/>
      <c r="C164" s="39"/>
      <c r="D164" s="2"/>
      <c r="E164" s="2"/>
      <c r="F164" s="46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39"/>
      <c r="C165" s="39"/>
      <c r="D165" s="2"/>
      <c r="E165" s="2"/>
      <c r="F165" s="46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39"/>
      <c r="C166" s="39"/>
      <c r="D166" s="2"/>
      <c r="E166" s="2"/>
      <c r="F166" s="46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39"/>
      <c r="C167" s="39"/>
      <c r="D167" s="2"/>
      <c r="E167" s="2"/>
      <c r="F167" s="46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39"/>
      <c r="C168" s="39"/>
      <c r="D168" s="2"/>
      <c r="E168" s="2"/>
      <c r="F168" s="46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39"/>
      <c r="C169" s="39"/>
      <c r="D169" s="2"/>
      <c r="E169" s="2"/>
      <c r="F169" s="46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39"/>
      <c r="C170" s="39"/>
      <c r="D170" s="2"/>
      <c r="E170" s="2"/>
      <c r="F170" s="46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39"/>
      <c r="C171" s="39"/>
      <c r="D171" s="2"/>
      <c r="E171" s="2"/>
      <c r="F171" s="46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39"/>
      <c r="C172" s="39"/>
      <c r="D172" s="2"/>
      <c r="E172" s="2"/>
      <c r="F172" s="46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39"/>
      <c r="C173" s="39"/>
      <c r="D173" s="2"/>
      <c r="E173" s="2"/>
      <c r="F173" s="46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39"/>
      <c r="C174" s="39"/>
      <c r="D174" s="2"/>
      <c r="E174" s="2"/>
      <c r="F174" s="46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39"/>
      <c r="C175" s="39"/>
      <c r="D175" s="2"/>
      <c r="E175" s="2"/>
      <c r="F175" s="46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39"/>
      <c r="C176" s="39"/>
      <c r="D176" s="2"/>
      <c r="E176" s="2"/>
      <c r="F176" s="46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39"/>
      <c r="C177" s="39"/>
      <c r="D177" s="2"/>
      <c r="E177" s="2"/>
      <c r="F177" s="46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39"/>
      <c r="C178" s="39"/>
      <c r="D178" s="2"/>
      <c r="E178" s="2"/>
      <c r="F178" s="46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39"/>
      <c r="C179" s="39"/>
      <c r="D179" s="2"/>
      <c r="E179" s="2"/>
      <c r="F179" s="46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39"/>
      <c r="C180" s="39"/>
      <c r="D180" s="2"/>
      <c r="E180" s="2"/>
      <c r="F180" s="46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39"/>
      <c r="C181" s="39"/>
      <c r="D181" s="2"/>
      <c r="E181" s="2"/>
      <c r="F181" s="46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39"/>
      <c r="C182" s="39"/>
      <c r="D182" s="2"/>
      <c r="E182" s="2"/>
      <c r="F182" s="46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39"/>
      <c r="C183" s="39"/>
      <c r="D183" s="2"/>
      <c r="E183" s="2"/>
      <c r="F183" s="46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39"/>
      <c r="C184" s="39"/>
      <c r="D184" s="2"/>
      <c r="E184" s="2"/>
      <c r="F184" s="46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39"/>
      <c r="C185" s="39"/>
      <c r="D185" s="2"/>
      <c r="E185" s="2"/>
      <c r="F185" s="46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39"/>
      <c r="C186" s="39"/>
      <c r="D186" s="2"/>
      <c r="E186" s="2"/>
      <c r="F186" s="46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39"/>
      <c r="C187" s="39"/>
      <c r="D187" s="2"/>
      <c r="E187" s="2"/>
      <c r="F187" s="46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39"/>
      <c r="C188" s="39"/>
      <c r="D188" s="2"/>
      <c r="E188" s="2"/>
      <c r="F188" s="46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39"/>
      <c r="C189" s="39"/>
      <c r="D189" s="2"/>
      <c r="E189" s="2"/>
      <c r="F189" s="46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39"/>
      <c r="C190" s="39"/>
      <c r="D190" s="2"/>
      <c r="E190" s="2"/>
      <c r="F190" s="46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39"/>
      <c r="C191" s="39"/>
      <c r="D191" s="2"/>
      <c r="E191" s="2"/>
      <c r="F191" s="46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39"/>
      <c r="C192" s="39"/>
      <c r="D192" s="2"/>
      <c r="E192" s="2"/>
      <c r="F192" s="46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39"/>
      <c r="C193" s="39"/>
      <c r="D193" s="2"/>
      <c r="E193" s="2"/>
      <c r="F193" s="46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39"/>
      <c r="C194" s="39"/>
      <c r="D194" s="2"/>
      <c r="E194" s="2"/>
      <c r="F194" s="46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39"/>
      <c r="C195" s="39"/>
      <c r="D195" s="2"/>
      <c r="E195" s="2"/>
      <c r="F195" s="46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39"/>
      <c r="C196" s="39"/>
      <c r="D196" s="2"/>
      <c r="E196" s="2"/>
      <c r="F196" s="46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39"/>
      <c r="C197" s="39"/>
      <c r="D197" s="2"/>
      <c r="E197" s="2"/>
      <c r="F197" s="46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39"/>
      <c r="C198" s="39"/>
      <c r="D198" s="2"/>
      <c r="E198" s="2"/>
      <c r="F198" s="46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39"/>
      <c r="C199" s="39"/>
      <c r="D199" s="2"/>
      <c r="E199" s="2"/>
      <c r="F199" s="46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39"/>
      <c r="C200" s="39"/>
      <c r="D200" s="2"/>
      <c r="E200" s="2"/>
      <c r="F200" s="46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39"/>
      <c r="C201" s="39"/>
      <c r="D201" s="2"/>
      <c r="E201" s="2"/>
      <c r="F201" s="46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39"/>
      <c r="C202" s="39"/>
      <c r="D202" s="2"/>
      <c r="E202" s="2"/>
      <c r="F202" s="46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39"/>
      <c r="C203" s="39"/>
      <c r="D203" s="2"/>
      <c r="E203" s="2"/>
      <c r="F203" s="46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39"/>
      <c r="C204" s="39"/>
      <c r="D204" s="2"/>
      <c r="E204" s="2"/>
      <c r="F204" s="46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39"/>
      <c r="C205" s="39"/>
      <c r="D205" s="2"/>
      <c r="E205" s="2"/>
      <c r="F205" s="46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39"/>
      <c r="C206" s="39"/>
      <c r="D206" s="2"/>
      <c r="E206" s="2"/>
      <c r="F206" s="46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39"/>
      <c r="C207" s="39"/>
      <c r="D207" s="2"/>
      <c r="E207" s="2"/>
      <c r="F207" s="46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39"/>
      <c r="C208" s="39"/>
      <c r="D208" s="2"/>
      <c r="E208" s="2"/>
      <c r="F208" s="46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39"/>
      <c r="C209" s="39"/>
      <c r="D209" s="2"/>
      <c r="E209" s="2"/>
      <c r="F209" s="46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39"/>
      <c r="C210" s="39"/>
      <c r="D210" s="2"/>
      <c r="E210" s="2"/>
      <c r="F210" s="46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39"/>
      <c r="C211" s="39"/>
      <c r="D211" s="2"/>
      <c r="E211" s="2"/>
      <c r="F211" s="46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39"/>
      <c r="C212" s="39"/>
      <c r="D212" s="2"/>
      <c r="E212" s="2"/>
      <c r="F212" s="46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39"/>
      <c r="C213" s="39"/>
      <c r="D213" s="2"/>
      <c r="E213" s="2"/>
      <c r="F213" s="46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39"/>
      <c r="C214" s="39"/>
      <c r="D214" s="2"/>
      <c r="E214" s="2"/>
      <c r="F214" s="46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39"/>
      <c r="C215" s="39"/>
      <c r="D215" s="2"/>
      <c r="E215" s="2"/>
      <c r="F215" s="46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39"/>
      <c r="C216" s="39"/>
      <c r="D216" s="2"/>
      <c r="E216" s="2"/>
      <c r="F216" s="46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39"/>
      <c r="C217" s="39"/>
      <c r="D217" s="2"/>
      <c r="E217" s="2"/>
      <c r="F217" s="46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39"/>
      <c r="C218" s="39"/>
      <c r="D218" s="2"/>
      <c r="E218" s="2"/>
      <c r="F218" s="46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39"/>
      <c r="C219" s="39"/>
      <c r="D219" s="2"/>
      <c r="E219" s="2"/>
      <c r="F219" s="46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39"/>
      <c r="C220" s="39"/>
      <c r="D220" s="2"/>
      <c r="E220" s="2"/>
      <c r="F220" s="46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39"/>
      <c r="C221" s="39"/>
      <c r="D221" s="2"/>
      <c r="E221" s="2"/>
      <c r="F221" s="46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39"/>
      <c r="C222" s="39"/>
      <c r="D222" s="2"/>
      <c r="E222" s="2"/>
      <c r="F222" s="46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39"/>
      <c r="C223" s="39"/>
      <c r="D223" s="2"/>
      <c r="E223" s="2"/>
      <c r="F223" s="46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39"/>
      <c r="C224" s="39"/>
      <c r="D224" s="2"/>
      <c r="E224" s="2"/>
      <c r="F224" s="46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39"/>
      <c r="C225" s="39"/>
      <c r="D225" s="2"/>
      <c r="E225" s="2"/>
      <c r="F225" s="46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39"/>
      <c r="C226" s="39"/>
      <c r="D226" s="2"/>
      <c r="E226" s="2"/>
      <c r="F226" s="46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39"/>
      <c r="C227" s="39"/>
      <c r="D227" s="2"/>
      <c r="E227" s="2"/>
      <c r="F227" s="46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39"/>
      <c r="C228" s="39"/>
      <c r="D228" s="2"/>
      <c r="E228" s="2"/>
      <c r="F228" s="46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39"/>
      <c r="C229" s="39"/>
      <c r="D229" s="2"/>
      <c r="E229" s="2"/>
      <c r="F229" s="46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39"/>
      <c r="C230" s="39"/>
      <c r="D230" s="2"/>
      <c r="E230" s="2"/>
      <c r="F230" s="46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39"/>
      <c r="C231" s="39"/>
      <c r="D231" s="2"/>
      <c r="E231" s="2"/>
      <c r="F231" s="46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39"/>
      <c r="C232" s="39"/>
      <c r="D232" s="2"/>
      <c r="E232" s="2"/>
      <c r="F232" s="46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39"/>
      <c r="C233" s="39"/>
      <c r="D233" s="2"/>
      <c r="E233" s="2"/>
      <c r="F233" s="46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39"/>
      <c r="C234" s="39"/>
      <c r="D234" s="2"/>
      <c r="E234" s="2"/>
      <c r="F234" s="46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39"/>
      <c r="C235" s="39"/>
      <c r="D235" s="2"/>
      <c r="E235" s="2"/>
      <c r="F235" s="46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39"/>
      <c r="C236" s="39"/>
      <c r="D236" s="2"/>
      <c r="E236" s="2"/>
      <c r="F236" s="46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39"/>
      <c r="C237" s="39"/>
      <c r="D237" s="2"/>
      <c r="E237" s="2"/>
      <c r="F237" s="46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39"/>
      <c r="C238" s="39"/>
      <c r="D238" s="2"/>
      <c r="E238" s="2"/>
      <c r="F238" s="46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39"/>
      <c r="C239" s="39"/>
      <c r="D239" s="2"/>
      <c r="E239" s="2"/>
      <c r="F239" s="46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39"/>
      <c r="C240" s="39"/>
      <c r="D240" s="2"/>
      <c r="E240" s="2"/>
      <c r="F240" s="46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39"/>
      <c r="C241" s="39"/>
      <c r="D241" s="2"/>
      <c r="E241" s="2"/>
      <c r="F241" s="46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39"/>
      <c r="C242" s="39"/>
      <c r="D242" s="2"/>
      <c r="E242" s="2"/>
      <c r="F242" s="46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39"/>
      <c r="C243" s="39"/>
      <c r="D243" s="2"/>
      <c r="E243" s="2"/>
      <c r="F243" s="46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39"/>
      <c r="C244" s="39"/>
      <c r="D244" s="2"/>
      <c r="E244" s="2"/>
      <c r="F244" s="46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39"/>
      <c r="C245" s="39"/>
      <c r="D245" s="2"/>
      <c r="E245" s="2"/>
      <c r="F245" s="46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39"/>
      <c r="C246" s="39"/>
      <c r="D246" s="2"/>
      <c r="E246" s="2"/>
      <c r="F246" s="46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39"/>
      <c r="C247" s="39"/>
      <c r="D247" s="2"/>
      <c r="E247" s="2"/>
      <c r="F247" s="46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39"/>
      <c r="C248" s="39"/>
      <c r="D248" s="2"/>
      <c r="E248" s="2"/>
      <c r="F248" s="46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39"/>
      <c r="C249" s="39"/>
      <c r="D249" s="2"/>
      <c r="E249" s="2"/>
      <c r="F249" s="46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39"/>
      <c r="C250" s="39"/>
      <c r="D250" s="2"/>
      <c r="E250" s="2"/>
      <c r="F250" s="46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39"/>
      <c r="C251" s="39"/>
      <c r="D251" s="2"/>
      <c r="E251" s="2"/>
      <c r="F251" s="46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39"/>
      <c r="C252" s="39"/>
      <c r="D252" s="2"/>
      <c r="E252" s="2"/>
      <c r="F252" s="46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39"/>
      <c r="C253" s="39"/>
      <c r="D253" s="2"/>
      <c r="E253" s="2"/>
      <c r="F253" s="46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39"/>
      <c r="C254" s="39"/>
      <c r="D254" s="2"/>
      <c r="E254" s="2"/>
      <c r="F254" s="46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39"/>
      <c r="C255" s="39"/>
      <c r="D255" s="2"/>
      <c r="E255" s="2"/>
      <c r="F255" s="46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39"/>
      <c r="C256" s="39"/>
      <c r="D256" s="2"/>
      <c r="E256" s="2"/>
      <c r="F256" s="46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39"/>
      <c r="C257" s="39"/>
      <c r="D257" s="2"/>
      <c r="E257" s="2"/>
      <c r="F257" s="46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39"/>
      <c r="C258" s="39"/>
      <c r="D258" s="2"/>
      <c r="E258" s="2"/>
      <c r="F258" s="46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39"/>
      <c r="C259" s="39"/>
      <c r="D259" s="2"/>
      <c r="E259" s="2"/>
      <c r="F259" s="46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39"/>
      <c r="C260" s="39"/>
      <c r="D260" s="2"/>
      <c r="E260" s="2"/>
      <c r="F260" s="46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39"/>
      <c r="C261" s="39"/>
      <c r="D261" s="2"/>
      <c r="E261" s="2"/>
      <c r="F261" s="46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39"/>
      <c r="C262" s="39"/>
      <c r="D262" s="2"/>
      <c r="E262" s="2"/>
      <c r="F262" s="46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39"/>
      <c r="C263" s="39"/>
      <c r="D263" s="2"/>
      <c r="E263" s="2"/>
      <c r="F263" s="46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39"/>
      <c r="C264" s="39"/>
      <c r="D264" s="2"/>
      <c r="E264" s="2"/>
      <c r="F264" s="46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39"/>
      <c r="C265" s="39"/>
      <c r="D265" s="2"/>
      <c r="E265" s="2"/>
      <c r="F265" s="46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39"/>
      <c r="C266" s="39"/>
      <c r="D266" s="2"/>
      <c r="E266" s="2"/>
      <c r="F266" s="46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39"/>
      <c r="C267" s="39"/>
      <c r="D267" s="2"/>
      <c r="E267" s="2"/>
      <c r="F267" s="46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39"/>
      <c r="C268" s="39"/>
      <c r="D268" s="2"/>
      <c r="E268" s="2"/>
      <c r="F268" s="46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39"/>
      <c r="C269" s="39"/>
      <c r="D269" s="2"/>
      <c r="E269" s="2"/>
      <c r="F269" s="46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39"/>
      <c r="C270" s="39"/>
      <c r="D270" s="2"/>
      <c r="E270" s="2"/>
      <c r="F270" s="46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39"/>
      <c r="C271" s="39"/>
      <c r="D271" s="2"/>
      <c r="E271" s="2"/>
      <c r="F271" s="46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39"/>
      <c r="C272" s="39"/>
      <c r="D272" s="2"/>
      <c r="E272" s="2"/>
      <c r="F272" s="46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39"/>
      <c r="C273" s="39"/>
      <c r="D273" s="2"/>
      <c r="E273" s="2"/>
      <c r="F273" s="46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39"/>
      <c r="C274" s="39"/>
      <c r="D274" s="2"/>
      <c r="E274" s="2"/>
      <c r="F274" s="46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39"/>
      <c r="C275" s="39"/>
      <c r="D275" s="2"/>
      <c r="E275" s="2"/>
      <c r="F275" s="46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39"/>
      <c r="C276" s="39"/>
      <c r="D276" s="2"/>
      <c r="E276" s="2"/>
      <c r="F276" s="46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39"/>
      <c r="C277" s="39"/>
      <c r="D277" s="2"/>
      <c r="E277" s="2"/>
      <c r="F277" s="46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39"/>
      <c r="C278" s="39"/>
      <c r="D278" s="2"/>
      <c r="E278" s="2"/>
      <c r="F278" s="46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39"/>
      <c r="C279" s="39"/>
      <c r="D279" s="2"/>
      <c r="E279" s="2"/>
      <c r="F279" s="46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39"/>
      <c r="C280" s="39"/>
      <c r="D280" s="2"/>
      <c r="E280" s="2"/>
      <c r="F280" s="46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39"/>
      <c r="C281" s="39"/>
      <c r="D281" s="2"/>
      <c r="E281" s="2"/>
      <c r="F281" s="46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39"/>
      <c r="C282" s="39"/>
      <c r="D282" s="2"/>
      <c r="E282" s="2"/>
      <c r="F282" s="46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39"/>
      <c r="C283" s="39"/>
      <c r="D283" s="2"/>
      <c r="E283" s="2"/>
      <c r="F283" s="46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39"/>
      <c r="C284" s="39"/>
      <c r="D284" s="2"/>
      <c r="E284" s="2"/>
      <c r="F284" s="46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39"/>
      <c r="C285" s="39"/>
      <c r="D285" s="2"/>
      <c r="E285" s="2"/>
      <c r="F285" s="46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39"/>
      <c r="C286" s="39"/>
      <c r="D286" s="2"/>
      <c r="E286" s="2"/>
      <c r="F286" s="46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39"/>
      <c r="C287" s="39"/>
      <c r="D287" s="2"/>
      <c r="E287" s="2"/>
      <c r="F287" s="46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39"/>
      <c r="C288" s="39"/>
      <c r="D288" s="2"/>
      <c r="E288" s="2"/>
      <c r="F288" s="46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39"/>
      <c r="C289" s="39"/>
      <c r="D289" s="2"/>
      <c r="E289" s="2"/>
      <c r="F289" s="46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39"/>
      <c r="C290" s="39"/>
      <c r="D290" s="2"/>
      <c r="E290" s="2"/>
      <c r="F290" s="46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39"/>
      <c r="C291" s="39"/>
      <c r="D291" s="2"/>
      <c r="E291" s="2"/>
      <c r="F291" s="46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39"/>
      <c r="C292" s="39"/>
      <c r="D292" s="2"/>
      <c r="E292" s="2"/>
      <c r="F292" s="46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39"/>
      <c r="C293" s="39"/>
      <c r="D293" s="2"/>
      <c r="E293" s="2"/>
      <c r="F293" s="46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39"/>
      <c r="C294" s="39"/>
      <c r="D294" s="2"/>
      <c r="E294" s="2"/>
      <c r="F294" s="46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39"/>
      <c r="C295" s="39"/>
      <c r="D295" s="2"/>
      <c r="E295" s="2"/>
      <c r="F295" s="46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39"/>
      <c r="C296" s="39"/>
      <c r="D296" s="2"/>
      <c r="E296" s="2"/>
      <c r="F296" s="46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39"/>
      <c r="C297" s="39"/>
      <c r="D297" s="2"/>
      <c r="E297" s="2"/>
      <c r="F297" s="46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39"/>
      <c r="C298" s="39"/>
      <c r="D298" s="2"/>
      <c r="E298" s="2"/>
      <c r="F298" s="46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39"/>
      <c r="C299" s="39"/>
      <c r="D299" s="2"/>
      <c r="E299" s="2"/>
      <c r="F299" s="46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39"/>
      <c r="C300" s="39"/>
      <c r="D300" s="2"/>
      <c r="E300" s="2"/>
      <c r="F300" s="46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39"/>
      <c r="C301" s="39"/>
      <c r="D301" s="2"/>
      <c r="E301" s="2"/>
      <c r="F301" s="46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39"/>
      <c r="C302" s="39"/>
      <c r="D302" s="2"/>
      <c r="E302" s="2"/>
      <c r="F302" s="46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39"/>
      <c r="C303" s="39"/>
      <c r="D303" s="2"/>
      <c r="E303" s="2"/>
      <c r="F303" s="46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39"/>
      <c r="C304" s="39"/>
      <c r="D304" s="2"/>
      <c r="E304" s="2"/>
      <c r="F304" s="46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39"/>
      <c r="C305" s="39"/>
      <c r="D305" s="2"/>
      <c r="E305" s="2"/>
      <c r="F305" s="46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39"/>
      <c r="C306" s="39"/>
      <c r="D306" s="2"/>
      <c r="E306" s="2"/>
      <c r="F306" s="46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39"/>
      <c r="C307" s="39"/>
      <c r="D307" s="2"/>
      <c r="E307" s="2"/>
      <c r="F307" s="46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39"/>
      <c r="C308" s="39"/>
      <c r="D308" s="2"/>
      <c r="E308" s="2"/>
      <c r="F308" s="46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39"/>
      <c r="C309" s="39"/>
      <c r="D309" s="2"/>
      <c r="E309" s="2"/>
      <c r="F309" s="46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39"/>
      <c r="C310" s="39"/>
      <c r="D310" s="2"/>
      <c r="E310" s="2"/>
      <c r="F310" s="46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39"/>
      <c r="C311" s="39"/>
      <c r="D311" s="2"/>
      <c r="E311" s="2"/>
      <c r="F311" s="46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39"/>
      <c r="C312" s="39"/>
      <c r="D312" s="2"/>
      <c r="E312" s="2"/>
      <c r="F312" s="46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39"/>
      <c r="C313" s="39"/>
      <c r="D313" s="2"/>
      <c r="E313" s="2"/>
      <c r="F313" s="46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39"/>
      <c r="C314" s="39"/>
      <c r="D314" s="2"/>
      <c r="E314" s="2"/>
      <c r="F314" s="46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39"/>
      <c r="C315" s="39"/>
      <c r="D315" s="2"/>
      <c r="E315" s="2"/>
      <c r="F315" s="46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39"/>
      <c r="C316" s="39"/>
      <c r="D316" s="2"/>
      <c r="E316" s="2"/>
      <c r="F316" s="46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39"/>
      <c r="C317" s="39"/>
      <c r="D317" s="2"/>
      <c r="E317" s="2"/>
      <c r="F317" s="46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39"/>
      <c r="C318" s="39"/>
      <c r="D318" s="2"/>
      <c r="E318" s="2"/>
      <c r="F318" s="46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39"/>
      <c r="C319" s="39"/>
      <c r="D319" s="2"/>
      <c r="E319" s="2"/>
      <c r="F319" s="46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39"/>
      <c r="C320" s="39"/>
      <c r="D320" s="2"/>
      <c r="E320" s="2"/>
      <c r="F320" s="46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39"/>
      <c r="C321" s="39"/>
      <c r="D321" s="2"/>
      <c r="E321" s="2"/>
      <c r="F321" s="46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39"/>
      <c r="C322" s="39"/>
      <c r="D322" s="2"/>
      <c r="E322" s="2"/>
      <c r="F322" s="46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39"/>
      <c r="C323" s="39"/>
      <c r="D323" s="2"/>
      <c r="E323" s="2"/>
      <c r="F323" s="46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39"/>
      <c r="C324" s="39"/>
      <c r="D324" s="2"/>
      <c r="E324" s="2"/>
      <c r="F324" s="46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39"/>
      <c r="C325" s="39"/>
      <c r="D325" s="2"/>
      <c r="E325" s="2"/>
      <c r="F325" s="46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39"/>
      <c r="C326" s="39"/>
      <c r="D326" s="2"/>
      <c r="E326" s="2"/>
      <c r="F326" s="46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39"/>
      <c r="C327" s="39"/>
      <c r="D327" s="2"/>
      <c r="E327" s="2"/>
      <c r="F327" s="46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39"/>
      <c r="C328" s="39"/>
      <c r="D328" s="2"/>
      <c r="E328" s="2"/>
      <c r="F328" s="46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39"/>
      <c r="C329" s="39"/>
      <c r="D329" s="2"/>
      <c r="E329" s="2"/>
      <c r="F329" s="46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39"/>
      <c r="C330" s="39"/>
      <c r="D330" s="2"/>
      <c r="E330" s="2"/>
      <c r="F330" s="46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39"/>
      <c r="C331" s="39"/>
      <c r="D331" s="2"/>
      <c r="E331" s="2"/>
      <c r="F331" s="46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39"/>
      <c r="C332" s="39"/>
      <c r="D332" s="2"/>
      <c r="E332" s="2"/>
      <c r="F332" s="46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39"/>
      <c r="C333" s="39"/>
      <c r="D333" s="2"/>
      <c r="E333" s="2"/>
      <c r="F333" s="46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39"/>
      <c r="C334" s="39"/>
      <c r="D334" s="2"/>
      <c r="E334" s="2"/>
      <c r="F334" s="46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39"/>
      <c r="C335" s="39"/>
      <c r="D335" s="2"/>
      <c r="E335" s="2"/>
      <c r="F335" s="46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39"/>
      <c r="C336" s="39"/>
      <c r="D336" s="2"/>
      <c r="E336" s="2"/>
      <c r="F336" s="46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39"/>
      <c r="C337" s="39"/>
      <c r="D337" s="2"/>
      <c r="E337" s="2"/>
      <c r="F337" s="46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39"/>
      <c r="C338" s="39"/>
      <c r="D338" s="2"/>
      <c r="E338" s="2"/>
      <c r="F338" s="46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39"/>
      <c r="C339" s="39"/>
      <c r="D339" s="2"/>
      <c r="E339" s="2"/>
      <c r="F339" s="46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39"/>
      <c r="C340" s="39"/>
      <c r="D340" s="2"/>
      <c r="E340" s="2"/>
      <c r="F340" s="46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39"/>
      <c r="C341" s="39"/>
      <c r="D341" s="2"/>
      <c r="E341" s="2"/>
      <c r="F341" s="46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39"/>
      <c r="C342" s="39"/>
      <c r="D342" s="2"/>
      <c r="E342" s="2"/>
      <c r="F342" s="46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39"/>
      <c r="C343" s="39"/>
      <c r="D343" s="2"/>
      <c r="E343" s="2"/>
      <c r="F343" s="46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39"/>
      <c r="C344" s="39"/>
      <c r="D344" s="2"/>
      <c r="E344" s="2"/>
      <c r="F344" s="46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39"/>
      <c r="C345" s="39"/>
      <c r="D345" s="2"/>
      <c r="E345" s="2"/>
      <c r="F345" s="46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39"/>
      <c r="C346" s="39"/>
      <c r="D346" s="2"/>
      <c r="E346" s="2"/>
      <c r="F346" s="46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39"/>
      <c r="C347" s="39"/>
      <c r="D347" s="2"/>
      <c r="E347" s="2"/>
      <c r="F347" s="46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39"/>
      <c r="C348" s="39"/>
      <c r="D348" s="2"/>
      <c r="E348" s="2"/>
      <c r="F348" s="46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39"/>
      <c r="C349" s="39"/>
      <c r="D349" s="2"/>
      <c r="E349" s="2"/>
      <c r="F349" s="46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39"/>
      <c r="C350" s="39"/>
      <c r="D350" s="2"/>
      <c r="E350" s="2"/>
      <c r="F350" s="46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39"/>
      <c r="C351" s="39"/>
      <c r="D351" s="2"/>
      <c r="E351" s="2"/>
      <c r="F351" s="46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39"/>
      <c r="C352" s="39"/>
      <c r="D352" s="2"/>
      <c r="E352" s="2"/>
      <c r="F352" s="46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39"/>
      <c r="C353" s="39"/>
      <c r="D353" s="2"/>
      <c r="E353" s="2"/>
      <c r="F353" s="46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39"/>
      <c r="C354" s="39"/>
      <c r="D354" s="2"/>
      <c r="E354" s="2"/>
      <c r="F354" s="46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39"/>
      <c r="C355" s="39"/>
      <c r="D355" s="2"/>
      <c r="E355" s="2"/>
      <c r="F355" s="46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39"/>
      <c r="C356" s="39"/>
      <c r="D356" s="2"/>
      <c r="E356" s="2"/>
      <c r="F356" s="46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39"/>
      <c r="C357" s="39"/>
      <c r="D357" s="2"/>
      <c r="E357" s="2"/>
      <c r="F357" s="46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39"/>
      <c r="C358" s="39"/>
      <c r="D358" s="2"/>
      <c r="E358" s="2"/>
      <c r="F358" s="46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39"/>
      <c r="C359" s="39"/>
      <c r="D359" s="2"/>
      <c r="E359" s="2"/>
      <c r="F359" s="46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39"/>
      <c r="C360" s="39"/>
      <c r="D360" s="2"/>
      <c r="E360" s="2"/>
      <c r="F360" s="46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39"/>
      <c r="C361" s="39"/>
      <c r="D361" s="2"/>
      <c r="E361" s="2"/>
      <c r="F361" s="46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39"/>
      <c r="C362" s="39"/>
      <c r="D362" s="2"/>
      <c r="E362" s="2"/>
      <c r="F362" s="46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39"/>
      <c r="C363" s="39"/>
      <c r="D363" s="2"/>
      <c r="E363" s="2"/>
      <c r="F363" s="46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39"/>
      <c r="C364" s="39"/>
      <c r="D364" s="2"/>
      <c r="E364" s="2"/>
      <c r="F364" s="46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39"/>
      <c r="C365" s="39"/>
      <c r="D365" s="2"/>
      <c r="E365" s="2"/>
      <c r="F365" s="46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39"/>
      <c r="C366" s="39"/>
      <c r="D366" s="2"/>
      <c r="E366" s="2"/>
      <c r="F366" s="46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39"/>
      <c r="C367" s="39"/>
      <c r="D367" s="2"/>
      <c r="E367" s="2"/>
      <c r="F367" s="46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39"/>
      <c r="C368" s="39"/>
      <c r="D368" s="2"/>
      <c r="E368" s="2"/>
      <c r="F368" s="46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39"/>
      <c r="C369" s="39"/>
      <c r="D369" s="2"/>
      <c r="E369" s="2"/>
      <c r="F369" s="46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39"/>
      <c r="C370" s="39"/>
      <c r="D370" s="2"/>
      <c r="E370" s="2"/>
      <c r="F370" s="46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39"/>
      <c r="C371" s="39"/>
      <c r="D371" s="2"/>
      <c r="E371" s="2"/>
      <c r="F371" s="46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39"/>
      <c r="C372" s="39"/>
      <c r="D372" s="2"/>
      <c r="E372" s="2"/>
      <c r="F372" s="46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39"/>
      <c r="C373" s="39"/>
      <c r="D373" s="2"/>
      <c r="E373" s="2"/>
      <c r="F373" s="46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39"/>
      <c r="C374" s="39"/>
      <c r="D374" s="2"/>
      <c r="E374" s="2"/>
      <c r="F374" s="46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39"/>
      <c r="C375" s="39"/>
      <c r="D375" s="2"/>
      <c r="E375" s="2"/>
      <c r="F375" s="46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39"/>
      <c r="C376" s="39"/>
      <c r="D376" s="2"/>
      <c r="E376" s="2"/>
      <c r="F376" s="46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39"/>
      <c r="C377" s="39"/>
      <c r="D377" s="2"/>
      <c r="E377" s="2"/>
      <c r="F377" s="46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39"/>
      <c r="C378" s="39"/>
      <c r="D378" s="2"/>
      <c r="E378" s="2"/>
      <c r="F378" s="46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39"/>
      <c r="C379" s="39"/>
      <c r="D379" s="2"/>
      <c r="E379" s="2"/>
      <c r="F379" s="46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39"/>
      <c r="C380" s="39"/>
      <c r="D380" s="2"/>
      <c r="E380" s="2"/>
      <c r="F380" s="46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39"/>
      <c r="C381" s="39"/>
      <c r="D381" s="2"/>
      <c r="E381" s="2"/>
      <c r="F381" s="46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39"/>
      <c r="C382" s="39"/>
      <c r="D382" s="2"/>
      <c r="E382" s="2"/>
      <c r="F382" s="46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39"/>
      <c r="C383" s="39"/>
      <c r="D383" s="2"/>
      <c r="E383" s="2"/>
      <c r="F383" s="46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39"/>
      <c r="C384" s="39"/>
      <c r="D384" s="2"/>
      <c r="E384" s="2"/>
      <c r="F384" s="46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39"/>
      <c r="C385" s="39"/>
      <c r="D385" s="2"/>
      <c r="E385" s="2"/>
      <c r="F385" s="46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39"/>
      <c r="C386" s="39"/>
      <c r="D386" s="2"/>
      <c r="E386" s="2"/>
      <c r="F386" s="46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39"/>
      <c r="C387" s="39"/>
      <c r="D387" s="2"/>
      <c r="E387" s="2"/>
      <c r="F387" s="46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39"/>
      <c r="C388" s="39"/>
      <c r="D388" s="2"/>
      <c r="E388" s="2"/>
      <c r="F388" s="46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39"/>
      <c r="C389" s="39"/>
      <c r="D389" s="2"/>
      <c r="E389" s="2"/>
      <c r="F389" s="46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39"/>
      <c r="C390" s="39"/>
      <c r="D390" s="2"/>
      <c r="E390" s="2"/>
      <c r="F390" s="46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39"/>
      <c r="C391" s="39"/>
      <c r="D391" s="2"/>
      <c r="E391" s="2"/>
      <c r="F391" s="46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39"/>
      <c r="C392" s="39"/>
      <c r="D392" s="2"/>
      <c r="E392" s="2"/>
      <c r="F392" s="46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39"/>
      <c r="C393" s="39"/>
      <c r="D393" s="2"/>
      <c r="E393" s="2"/>
      <c r="F393" s="46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39"/>
      <c r="C394" s="39"/>
      <c r="D394" s="2"/>
      <c r="E394" s="2"/>
      <c r="F394" s="46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39"/>
      <c r="C395" s="39"/>
      <c r="D395" s="2"/>
      <c r="E395" s="2"/>
      <c r="F395" s="46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39"/>
      <c r="C396" s="39"/>
      <c r="D396" s="2"/>
      <c r="E396" s="2"/>
      <c r="F396" s="46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39"/>
      <c r="C397" s="39"/>
      <c r="D397" s="2"/>
      <c r="E397" s="2"/>
      <c r="F397" s="46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39"/>
      <c r="C398" s="39"/>
      <c r="D398" s="2"/>
      <c r="E398" s="2"/>
      <c r="F398" s="46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39"/>
      <c r="C399" s="39"/>
      <c r="D399" s="2"/>
      <c r="E399" s="2"/>
      <c r="F399" s="46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39"/>
      <c r="C400" s="39"/>
      <c r="D400" s="2"/>
      <c r="E400" s="2"/>
      <c r="F400" s="46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39"/>
      <c r="C401" s="39"/>
      <c r="D401" s="2"/>
      <c r="E401" s="2"/>
      <c r="F401" s="46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39"/>
      <c r="C402" s="39"/>
      <c r="D402" s="2"/>
      <c r="E402" s="2"/>
      <c r="F402" s="46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39"/>
      <c r="C403" s="39"/>
      <c r="D403" s="2"/>
      <c r="E403" s="2"/>
      <c r="F403" s="46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39"/>
      <c r="C404" s="39"/>
      <c r="D404" s="2"/>
      <c r="E404" s="2"/>
      <c r="F404" s="46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39"/>
      <c r="C405" s="39"/>
      <c r="D405" s="2"/>
      <c r="E405" s="2"/>
      <c r="F405" s="46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39"/>
      <c r="C406" s="39"/>
      <c r="D406" s="2"/>
      <c r="E406" s="2"/>
      <c r="F406" s="46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39"/>
      <c r="C407" s="39"/>
      <c r="D407" s="2"/>
      <c r="E407" s="2"/>
      <c r="F407" s="46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39"/>
      <c r="C408" s="39"/>
      <c r="D408" s="2"/>
      <c r="E408" s="2"/>
      <c r="F408" s="46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39"/>
      <c r="C409" s="39"/>
      <c r="D409" s="2"/>
      <c r="E409" s="2"/>
      <c r="F409" s="46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39"/>
      <c r="C410" s="39"/>
      <c r="D410" s="2"/>
      <c r="E410" s="2"/>
      <c r="F410" s="46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39"/>
      <c r="C411" s="39"/>
      <c r="D411" s="2"/>
      <c r="E411" s="2"/>
      <c r="F411" s="46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39"/>
      <c r="C412" s="39"/>
      <c r="D412" s="2"/>
      <c r="E412" s="2"/>
      <c r="F412" s="46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39"/>
      <c r="C413" s="39"/>
      <c r="D413" s="2"/>
      <c r="E413" s="2"/>
      <c r="F413" s="46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39"/>
      <c r="C414" s="39"/>
      <c r="D414" s="2"/>
      <c r="E414" s="2"/>
      <c r="F414" s="46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39"/>
      <c r="C415" s="39"/>
      <c r="D415" s="2"/>
      <c r="E415" s="2"/>
      <c r="F415" s="46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39"/>
      <c r="C416" s="39"/>
      <c r="D416" s="2"/>
      <c r="E416" s="2"/>
      <c r="F416" s="46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39"/>
      <c r="C417" s="39"/>
      <c r="D417" s="2"/>
      <c r="E417" s="2"/>
      <c r="F417" s="46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39"/>
      <c r="C418" s="39"/>
      <c r="D418" s="2"/>
      <c r="E418" s="2"/>
      <c r="F418" s="46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39"/>
      <c r="C419" s="39"/>
      <c r="D419" s="2"/>
      <c r="E419" s="2"/>
      <c r="F419" s="46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39"/>
      <c r="C420" s="39"/>
      <c r="D420" s="2"/>
      <c r="E420" s="2"/>
      <c r="F420" s="46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39"/>
      <c r="C421" s="39"/>
      <c r="D421" s="2"/>
      <c r="E421" s="2"/>
      <c r="F421" s="46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39"/>
      <c r="C422" s="39"/>
      <c r="D422" s="2"/>
      <c r="E422" s="2"/>
      <c r="F422" s="46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39"/>
      <c r="C423" s="39"/>
      <c r="D423" s="2"/>
      <c r="E423" s="2"/>
      <c r="F423" s="46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39"/>
      <c r="C424" s="39"/>
      <c r="D424" s="2"/>
      <c r="E424" s="2"/>
      <c r="F424" s="46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39"/>
      <c r="C425" s="39"/>
      <c r="D425" s="2"/>
      <c r="E425" s="2"/>
      <c r="F425" s="46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39"/>
      <c r="C426" s="39"/>
      <c r="D426" s="2"/>
      <c r="E426" s="2"/>
      <c r="F426" s="46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39"/>
      <c r="C427" s="39"/>
      <c r="D427" s="2"/>
      <c r="E427" s="2"/>
      <c r="F427" s="46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39"/>
      <c r="C428" s="39"/>
      <c r="D428" s="2"/>
      <c r="E428" s="2"/>
      <c r="F428" s="46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39"/>
      <c r="C429" s="39"/>
      <c r="D429" s="2"/>
      <c r="E429" s="2"/>
      <c r="F429" s="46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39"/>
      <c r="C430" s="39"/>
      <c r="D430" s="2"/>
      <c r="E430" s="2"/>
      <c r="F430" s="46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39"/>
      <c r="C431" s="39"/>
      <c r="D431" s="2"/>
      <c r="E431" s="2"/>
      <c r="F431" s="46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39"/>
      <c r="C432" s="39"/>
      <c r="D432" s="2"/>
      <c r="E432" s="2"/>
      <c r="F432" s="46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39"/>
      <c r="C433" s="39"/>
      <c r="D433" s="2"/>
      <c r="E433" s="2"/>
      <c r="F433" s="46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39"/>
      <c r="C434" s="39"/>
      <c r="D434" s="2"/>
      <c r="E434" s="2"/>
      <c r="F434" s="46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39"/>
      <c r="C435" s="39"/>
      <c r="D435" s="2"/>
      <c r="E435" s="2"/>
      <c r="F435" s="46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39"/>
      <c r="C436" s="39"/>
      <c r="D436" s="2"/>
      <c r="E436" s="2"/>
      <c r="F436" s="46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39"/>
      <c r="C437" s="39"/>
      <c r="D437" s="2"/>
      <c r="E437" s="2"/>
      <c r="F437" s="46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39"/>
      <c r="C438" s="39"/>
      <c r="D438" s="2"/>
      <c r="E438" s="2"/>
      <c r="F438" s="46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39"/>
      <c r="C439" s="39"/>
      <c r="D439" s="2"/>
      <c r="E439" s="2"/>
      <c r="F439" s="46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39"/>
      <c r="C440" s="39"/>
      <c r="D440" s="2"/>
      <c r="E440" s="2"/>
      <c r="F440" s="46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39"/>
      <c r="C441" s="39"/>
      <c r="D441" s="2"/>
      <c r="E441" s="2"/>
      <c r="F441" s="46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39"/>
      <c r="C442" s="39"/>
      <c r="D442" s="2"/>
      <c r="E442" s="2"/>
      <c r="F442" s="46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39"/>
      <c r="C443" s="39"/>
      <c r="D443" s="2"/>
      <c r="E443" s="2"/>
      <c r="F443" s="46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39"/>
      <c r="C444" s="39"/>
      <c r="D444" s="2"/>
      <c r="E444" s="2"/>
      <c r="F444" s="46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39"/>
      <c r="C445" s="39"/>
      <c r="D445" s="2"/>
      <c r="E445" s="2"/>
      <c r="F445" s="46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39"/>
      <c r="C446" s="39"/>
      <c r="D446" s="2"/>
      <c r="E446" s="2"/>
      <c r="F446" s="46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39"/>
      <c r="C447" s="39"/>
      <c r="D447" s="2"/>
      <c r="E447" s="2"/>
      <c r="F447" s="46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39"/>
      <c r="C448" s="39"/>
      <c r="D448" s="2"/>
      <c r="E448" s="2"/>
      <c r="F448" s="46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39"/>
      <c r="C449" s="39"/>
      <c r="D449" s="2"/>
      <c r="E449" s="2"/>
      <c r="F449" s="46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39"/>
      <c r="C450" s="39"/>
      <c r="D450" s="2"/>
      <c r="E450" s="2"/>
      <c r="F450" s="46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39"/>
      <c r="C451" s="39"/>
      <c r="D451" s="2"/>
      <c r="E451" s="2"/>
      <c r="F451" s="46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39"/>
      <c r="C452" s="39"/>
      <c r="D452" s="2"/>
      <c r="E452" s="2"/>
      <c r="F452" s="46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39"/>
      <c r="C453" s="39"/>
      <c r="D453" s="2"/>
      <c r="E453" s="2"/>
      <c r="F453" s="46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39"/>
      <c r="C454" s="39"/>
      <c r="D454" s="2"/>
      <c r="E454" s="2"/>
      <c r="F454" s="46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39"/>
      <c r="C455" s="39"/>
      <c r="D455" s="2"/>
      <c r="E455" s="2"/>
      <c r="F455" s="46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39"/>
      <c r="C456" s="39"/>
      <c r="D456" s="2"/>
      <c r="E456" s="2"/>
      <c r="F456" s="46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39"/>
      <c r="C457" s="39"/>
      <c r="D457" s="2"/>
      <c r="E457" s="2"/>
      <c r="F457" s="46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39"/>
      <c r="C458" s="39"/>
      <c r="D458" s="2"/>
      <c r="E458" s="2"/>
      <c r="F458" s="46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39"/>
      <c r="C459" s="39"/>
      <c r="D459" s="2"/>
      <c r="E459" s="2"/>
      <c r="F459" s="46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39"/>
      <c r="C460" s="39"/>
      <c r="D460" s="2"/>
      <c r="E460" s="2"/>
      <c r="F460" s="46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39"/>
      <c r="C461" s="39"/>
      <c r="D461" s="2"/>
      <c r="E461" s="2"/>
      <c r="F461" s="46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39"/>
      <c r="C462" s="39"/>
      <c r="D462" s="2"/>
      <c r="E462" s="2"/>
      <c r="F462" s="46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39"/>
      <c r="C463" s="39"/>
      <c r="D463" s="2"/>
      <c r="E463" s="2"/>
      <c r="F463" s="46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39"/>
      <c r="C464" s="39"/>
      <c r="D464" s="2"/>
      <c r="E464" s="2"/>
      <c r="F464" s="46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39"/>
      <c r="C465" s="39"/>
      <c r="D465" s="2"/>
      <c r="E465" s="2"/>
      <c r="F465" s="46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39"/>
      <c r="C466" s="39"/>
      <c r="D466" s="2"/>
      <c r="E466" s="2"/>
      <c r="F466" s="46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39"/>
      <c r="C467" s="39"/>
      <c r="D467" s="2"/>
      <c r="E467" s="2"/>
      <c r="F467" s="46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39"/>
      <c r="C468" s="39"/>
      <c r="D468" s="2"/>
      <c r="E468" s="2"/>
      <c r="F468" s="46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39"/>
      <c r="C469" s="39"/>
      <c r="D469" s="2"/>
      <c r="E469" s="2"/>
      <c r="F469" s="46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39"/>
      <c r="C470" s="39"/>
      <c r="D470" s="2"/>
      <c r="E470" s="2"/>
      <c r="F470" s="46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39"/>
      <c r="C471" s="39"/>
      <c r="D471" s="2"/>
      <c r="E471" s="2"/>
      <c r="F471" s="46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39"/>
      <c r="C472" s="39"/>
      <c r="D472" s="2"/>
      <c r="E472" s="2"/>
      <c r="F472" s="46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39"/>
      <c r="C473" s="39"/>
      <c r="D473" s="2"/>
      <c r="E473" s="2"/>
      <c r="F473" s="46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39"/>
      <c r="C474" s="39"/>
      <c r="D474" s="2"/>
      <c r="E474" s="2"/>
      <c r="F474" s="46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39"/>
      <c r="C475" s="39"/>
      <c r="D475" s="2"/>
      <c r="E475" s="2"/>
      <c r="F475" s="46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39"/>
      <c r="C476" s="39"/>
      <c r="D476" s="2"/>
      <c r="E476" s="2"/>
      <c r="F476" s="46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39"/>
      <c r="C477" s="39"/>
      <c r="D477" s="2"/>
      <c r="E477" s="2"/>
      <c r="F477" s="46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39"/>
      <c r="C478" s="39"/>
      <c r="D478" s="2"/>
      <c r="E478" s="2"/>
      <c r="F478" s="46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39"/>
      <c r="C479" s="39"/>
      <c r="D479" s="2"/>
      <c r="E479" s="2"/>
      <c r="F479" s="46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39"/>
      <c r="C480" s="39"/>
      <c r="D480" s="2"/>
      <c r="E480" s="2"/>
      <c r="F480" s="46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39"/>
      <c r="C481" s="39"/>
      <c r="D481" s="2"/>
      <c r="E481" s="2"/>
      <c r="F481" s="46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39"/>
      <c r="C482" s="39"/>
      <c r="D482" s="2"/>
      <c r="E482" s="2"/>
      <c r="F482" s="46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39"/>
      <c r="C483" s="39"/>
      <c r="D483" s="2"/>
      <c r="E483" s="2"/>
      <c r="F483" s="46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39"/>
      <c r="C484" s="39"/>
      <c r="D484" s="2"/>
      <c r="E484" s="2"/>
      <c r="F484" s="46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39"/>
      <c r="C485" s="39"/>
      <c r="D485" s="2"/>
      <c r="E485" s="2"/>
      <c r="F485" s="46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39"/>
      <c r="C486" s="39"/>
      <c r="D486" s="2"/>
      <c r="E486" s="2"/>
      <c r="F486" s="46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39"/>
      <c r="C487" s="39"/>
      <c r="D487" s="2"/>
      <c r="E487" s="2"/>
      <c r="F487" s="46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39"/>
      <c r="C488" s="39"/>
      <c r="D488" s="2"/>
      <c r="E488" s="2"/>
      <c r="F488" s="46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39"/>
      <c r="C489" s="39"/>
      <c r="D489" s="2"/>
      <c r="E489" s="2"/>
      <c r="F489" s="46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39"/>
      <c r="C490" s="39"/>
      <c r="D490" s="2"/>
      <c r="E490" s="2"/>
      <c r="F490" s="46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39"/>
      <c r="C491" s="39"/>
      <c r="D491" s="2"/>
      <c r="E491" s="2"/>
      <c r="F491" s="46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39"/>
      <c r="C492" s="39"/>
      <c r="D492" s="2"/>
      <c r="E492" s="2"/>
      <c r="F492" s="46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39"/>
      <c r="C493" s="39"/>
      <c r="D493" s="2"/>
      <c r="E493" s="2"/>
      <c r="F493" s="46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39"/>
      <c r="C494" s="39"/>
      <c r="D494" s="2"/>
      <c r="E494" s="2"/>
      <c r="F494" s="46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39"/>
      <c r="C495" s="39"/>
      <c r="D495" s="2"/>
      <c r="E495" s="2"/>
      <c r="F495" s="46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39"/>
      <c r="C496" s="39"/>
      <c r="D496" s="2"/>
      <c r="E496" s="2"/>
      <c r="F496" s="46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39"/>
      <c r="C497" s="39"/>
      <c r="D497" s="2"/>
      <c r="E497" s="2"/>
      <c r="F497" s="46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39"/>
      <c r="C498" s="39"/>
      <c r="D498" s="2"/>
      <c r="E498" s="2"/>
      <c r="F498" s="46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39"/>
      <c r="C499" s="39"/>
      <c r="D499" s="2"/>
      <c r="E499" s="2"/>
      <c r="F499" s="46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39"/>
      <c r="C500" s="39"/>
      <c r="D500" s="2"/>
      <c r="E500" s="2"/>
      <c r="F500" s="46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39"/>
      <c r="C501" s="39"/>
      <c r="D501" s="2"/>
      <c r="E501" s="2"/>
      <c r="F501" s="46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39"/>
      <c r="C502" s="39"/>
      <c r="D502" s="2"/>
      <c r="E502" s="2"/>
      <c r="F502" s="46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39"/>
      <c r="C503" s="39"/>
      <c r="D503" s="2"/>
      <c r="E503" s="2"/>
      <c r="F503" s="46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39"/>
      <c r="C504" s="39"/>
      <c r="D504" s="2"/>
      <c r="E504" s="2"/>
      <c r="F504" s="46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39"/>
      <c r="C505" s="39"/>
      <c r="D505" s="2"/>
      <c r="E505" s="2"/>
      <c r="F505" s="46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39"/>
      <c r="C506" s="39"/>
      <c r="D506" s="2"/>
      <c r="E506" s="2"/>
      <c r="F506" s="46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39"/>
      <c r="C507" s="39"/>
      <c r="D507" s="2"/>
      <c r="E507" s="2"/>
      <c r="F507" s="46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39"/>
      <c r="C508" s="39"/>
      <c r="D508" s="2"/>
      <c r="E508" s="2"/>
      <c r="F508" s="46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39"/>
      <c r="C509" s="39"/>
      <c r="D509" s="2"/>
      <c r="E509" s="2"/>
      <c r="F509" s="46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39"/>
      <c r="C510" s="39"/>
      <c r="D510" s="2"/>
      <c r="E510" s="2"/>
      <c r="F510" s="46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39"/>
      <c r="C511" s="39"/>
      <c r="D511" s="2"/>
      <c r="E511" s="2"/>
      <c r="F511" s="46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39"/>
      <c r="C512" s="39"/>
      <c r="D512" s="2"/>
      <c r="E512" s="2"/>
      <c r="F512" s="46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39"/>
      <c r="C513" s="39"/>
      <c r="D513" s="2"/>
      <c r="E513" s="2"/>
      <c r="F513" s="46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39"/>
      <c r="C514" s="39"/>
      <c r="D514" s="2"/>
      <c r="E514" s="2"/>
      <c r="F514" s="46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39"/>
      <c r="C515" s="39"/>
      <c r="D515" s="2"/>
      <c r="E515" s="2"/>
      <c r="F515" s="46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39"/>
      <c r="C516" s="39"/>
      <c r="D516" s="2"/>
      <c r="E516" s="2"/>
      <c r="F516" s="46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39"/>
      <c r="C517" s="39"/>
      <c r="D517" s="2"/>
      <c r="E517" s="2"/>
      <c r="F517" s="46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39"/>
      <c r="C518" s="39"/>
      <c r="D518" s="2"/>
      <c r="E518" s="2"/>
      <c r="F518" s="46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39"/>
      <c r="C519" s="39"/>
      <c r="D519" s="2"/>
      <c r="E519" s="2"/>
      <c r="F519" s="46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39"/>
      <c r="C520" s="39"/>
      <c r="D520" s="2"/>
      <c r="E520" s="2"/>
      <c r="F520" s="46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39"/>
      <c r="C521" s="39"/>
      <c r="D521" s="2"/>
      <c r="E521" s="2"/>
      <c r="F521" s="46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39"/>
      <c r="C522" s="39"/>
      <c r="D522" s="2"/>
      <c r="E522" s="2"/>
      <c r="F522" s="46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39"/>
      <c r="C523" s="39"/>
      <c r="D523" s="2"/>
      <c r="E523" s="2"/>
      <c r="F523" s="46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39"/>
      <c r="C524" s="39"/>
      <c r="D524" s="2"/>
      <c r="E524" s="2"/>
      <c r="F524" s="46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39"/>
      <c r="C525" s="39"/>
      <c r="D525" s="2"/>
      <c r="E525" s="2"/>
      <c r="F525" s="46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39"/>
      <c r="C526" s="39"/>
      <c r="D526" s="2"/>
      <c r="E526" s="2"/>
      <c r="F526" s="46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39"/>
      <c r="C527" s="39"/>
      <c r="D527" s="2"/>
      <c r="E527" s="2"/>
      <c r="F527" s="46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39"/>
      <c r="C528" s="39"/>
      <c r="D528" s="2"/>
      <c r="E528" s="2"/>
      <c r="F528" s="46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39"/>
      <c r="C529" s="39"/>
      <c r="D529" s="2"/>
      <c r="E529" s="2"/>
      <c r="F529" s="46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39"/>
      <c r="C530" s="39"/>
      <c r="D530" s="2"/>
      <c r="E530" s="2"/>
      <c r="F530" s="46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39"/>
      <c r="C531" s="39"/>
      <c r="D531" s="2"/>
      <c r="E531" s="2"/>
      <c r="F531" s="46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39"/>
      <c r="C532" s="39"/>
      <c r="D532" s="2"/>
      <c r="E532" s="2"/>
      <c r="F532" s="46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39"/>
      <c r="C533" s="39"/>
      <c r="D533" s="2"/>
      <c r="E533" s="2"/>
      <c r="F533" s="46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39"/>
      <c r="C534" s="39"/>
      <c r="D534" s="2"/>
      <c r="E534" s="2"/>
      <c r="F534" s="46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39"/>
      <c r="C535" s="39"/>
      <c r="D535" s="2"/>
      <c r="E535" s="2"/>
      <c r="F535" s="46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39"/>
      <c r="C536" s="39"/>
      <c r="D536" s="2"/>
      <c r="E536" s="2"/>
      <c r="F536" s="46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39"/>
      <c r="C537" s="39"/>
      <c r="D537" s="2"/>
      <c r="E537" s="2"/>
      <c r="F537" s="46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39"/>
      <c r="C538" s="39"/>
      <c r="D538" s="2"/>
      <c r="E538" s="2"/>
      <c r="F538" s="46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39"/>
      <c r="C539" s="39"/>
      <c r="D539" s="2"/>
      <c r="E539" s="2"/>
      <c r="F539" s="46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39"/>
      <c r="C540" s="39"/>
      <c r="D540" s="2"/>
      <c r="E540" s="2"/>
      <c r="F540" s="46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39"/>
      <c r="C541" s="39"/>
      <c r="D541" s="2"/>
      <c r="E541" s="2"/>
      <c r="F541" s="46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39"/>
      <c r="C542" s="39"/>
      <c r="D542" s="2"/>
      <c r="E542" s="2"/>
      <c r="F542" s="46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39"/>
      <c r="C543" s="39"/>
      <c r="D543" s="2"/>
      <c r="E543" s="2"/>
      <c r="F543" s="46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39"/>
      <c r="C544" s="39"/>
      <c r="D544" s="2"/>
      <c r="E544" s="2"/>
      <c r="F544" s="46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39"/>
      <c r="C545" s="39"/>
      <c r="D545" s="2"/>
      <c r="E545" s="2"/>
      <c r="F545" s="46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39"/>
      <c r="C546" s="39"/>
      <c r="D546" s="2"/>
      <c r="E546" s="2"/>
      <c r="F546" s="46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39"/>
      <c r="C547" s="39"/>
      <c r="D547" s="2"/>
      <c r="E547" s="2"/>
      <c r="F547" s="46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39"/>
      <c r="C548" s="39"/>
      <c r="D548" s="2"/>
      <c r="E548" s="2"/>
      <c r="F548" s="46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39"/>
      <c r="C549" s="39"/>
      <c r="D549" s="2"/>
      <c r="E549" s="2"/>
      <c r="F549" s="46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39"/>
      <c r="C550" s="39"/>
      <c r="D550" s="2"/>
      <c r="E550" s="2"/>
      <c r="F550" s="46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39"/>
      <c r="C551" s="39"/>
      <c r="D551" s="2"/>
      <c r="E551" s="2"/>
      <c r="F551" s="46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39"/>
      <c r="C552" s="39"/>
      <c r="D552" s="2"/>
      <c r="E552" s="2"/>
      <c r="F552" s="46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39"/>
      <c r="C553" s="39"/>
      <c r="D553" s="2"/>
      <c r="E553" s="2"/>
      <c r="F553" s="46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39"/>
      <c r="C554" s="39"/>
      <c r="D554" s="2"/>
      <c r="E554" s="2"/>
      <c r="F554" s="46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39"/>
      <c r="C555" s="39"/>
      <c r="D555" s="2"/>
      <c r="E555" s="2"/>
      <c r="F555" s="46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39"/>
      <c r="C556" s="39"/>
      <c r="D556" s="2"/>
      <c r="E556" s="2"/>
      <c r="F556" s="46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39"/>
      <c r="C557" s="39"/>
      <c r="D557" s="2"/>
      <c r="E557" s="2"/>
      <c r="F557" s="46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39"/>
      <c r="C558" s="39"/>
      <c r="D558" s="2"/>
      <c r="E558" s="2"/>
      <c r="F558" s="46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39"/>
      <c r="C559" s="39"/>
      <c r="D559" s="2"/>
      <c r="E559" s="2"/>
      <c r="F559" s="46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39"/>
      <c r="C560" s="39"/>
      <c r="D560" s="2"/>
      <c r="E560" s="2"/>
      <c r="F560" s="46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39"/>
      <c r="C561" s="39"/>
      <c r="D561" s="2"/>
      <c r="E561" s="2"/>
      <c r="F561" s="46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39"/>
      <c r="C562" s="39"/>
      <c r="D562" s="2"/>
      <c r="E562" s="2"/>
      <c r="F562" s="46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39"/>
      <c r="C563" s="39"/>
      <c r="D563" s="2"/>
      <c r="E563" s="2"/>
      <c r="F563" s="46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39"/>
      <c r="C564" s="39"/>
      <c r="D564" s="2"/>
      <c r="E564" s="2"/>
      <c r="F564" s="46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39"/>
      <c r="C565" s="39"/>
      <c r="D565" s="2"/>
      <c r="E565" s="2"/>
      <c r="F565" s="46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39"/>
      <c r="C566" s="39"/>
      <c r="D566" s="2"/>
      <c r="E566" s="2"/>
      <c r="F566" s="46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39"/>
      <c r="C567" s="39"/>
      <c r="D567" s="2"/>
      <c r="E567" s="2"/>
      <c r="F567" s="46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39"/>
      <c r="C568" s="39"/>
      <c r="D568" s="2"/>
      <c r="E568" s="2"/>
      <c r="F568" s="46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39"/>
      <c r="C569" s="39"/>
      <c r="D569" s="2"/>
      <c r="E569" s="2"/>
      <c r="F569" s="46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39"/>
      <c r="C570" s="39"/>
      <c r="D570" s="2"/>
      <c r="E570" s="2"/>
      <c r="F570" s="46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39"/>
      <c r="C571" s="39"/>
      <c r="D571" s="2"/>
      <c r="E571" s="2"/>
      <c r="F571" s="46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39"/>
      <c r="C572" s="39"/>
      <c r="D572" s="2"/>
      <c r="E572" s="2"/>
      <c r="F572" s="46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39"/>
      <c r="C573" s="39"/>
      <c r="D573" s="2"/>
      <c r="E573" s="2"/>
      <c r="F573" s="46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39"/>
      <c r="C574" s="39"/>
      <c r="D574" s="2"/>
      <c r="E574" s="2"/>
      <c r="F574" s="46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39"/>
      <c r="C575" s="39"/>
      <c r="D575" s="2"/>
      <c r="E575" s="2"/>
      <c r="F575" s="46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39"/>
      <c r="C576" s="39"/>
      <c r="D576" s="2"/>
      <c r="E576" s="2"/>
      <c r="F576" s="46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39"/>
      <c r="C577" s="39"/>
      <c r="D577" s="2"/>
      <c r="E577" s="2"/>
      <c r="F577" s="46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39"/>
      <c r="C578" s="39"/>
      <c r="D578" s="2"/>
      <c r="E578" s="2"/>
      <c r="F578" s="46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39"/>
      <c r="C579" s="39"/>
      <c r="D579" s="2"/>
      <c r="E579" s="2"/>
      <c r="F579" s="46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39"/>
      <c r="C580" s="39"/>
      <c r="D580" s="2"/>
      <c r="E580" s="2"/>
      <c r="F580" s="46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39"/>
      <c r="C581" s="39"/>
      <c r="D581" s="2"/>
      <c r="E581" s="2"/>
      <c r="F581" s="46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39"/>
      <c r="C582" s="39"/>
      <c r="D582" s="2"/>
      <c r="E582" s="2"/>
      <c r="F582" s="46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39"/>
      <c r="C583" s="39"/>
      <c r="D583" s="2"/>
      <c r="E583" s="2"/>
      <c r="F583" s="46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39"/>
      <c r="C584" s="39"/>
      <c r="D584" s="2"/>
      <c r="E584" s="2"/>
      <c r="F584" s="46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39"/>
      <c r="C585" s="39"/>
      <c r="D585" s="2"/>
      <c r="E585" s="2"/>
      <c r="F585" s="46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39"/>
      <c r="C586" s="39"/>
      <c r="D586" s="2"/>
      <c r="E586" s="2"/>
      <c r="F586" s="46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39"/>
      <c r="C587" s="39"/>
      <c r="D587" s="2"/>
      <c r="E587" s="2"/>
      <c r="F587" s="46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39"/>
      <c r="C588" s="39"/>
      <c r="D588" s="2"/>
      <c r="E588" s="2"/>
      <c r="F588" s="46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39"/>
      <c r="C589" s="39"/>
      <c r="D589" s="2"/>
      <c r="E589" s="2"/>
      <c r="F589" s="46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39"/>
      <c r="C590" s="39"/>
      <c r="D590" s="2"/>
      <c r="E590" s="2"/>
      <c r="F590" s="46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39"/>
      <c r="C591" s="39"/>
      <c r="D591" s="2"/>
      <c r="E591" s="2"/>
      <c r="F591" s="46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39"/>
      <c r="C592" s="39"/>
      <c r="D592" s="2"/>
      <c r="E592" s="2"/>
      <c r="F592" s="46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39"/>
      <c r="C593" s="39"/>
      <c r="D593" s="2"/>
      <c r="E593" s="2"/>
      <c r="F593" s="46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39"/>
      <c r="C594" s="39"/>
      <c r="D594" s="2"/>
      <c r="E594" s="2"/>
      <c r="F594" s="46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39"/>
      <c r="C595" s="39"/>
      <c r="D595" s="2"/>
      <c r="E595" s="2"/>
      <c r="F595" s="46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39"/>
      <c r="C596" s="39"/>
      <c r="D596" s="2"/>
      <c r="E596" s="2"/>
      <c r="F596" s="46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39"/>
      <c r="C597" s="39"/>
      <c r="D597" s="2"/>
      <c r="E597" s="2"/>
      <c r="F597" s="46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39"/>
      <c r="C598" s="39"/>
      <c r="D598" s="2"/>
      <c r="E598" s="2"/>
      <c r="F598" s="46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39"/>
      <c r="C599" s="39"/>
      <c r="D599" s="2"/>
      <c r="E599" s="2"/>
      <c r="F599" s="46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39"/>
      <c r="C600" s="39"/>
      <c r="D600" s="2"/>
      <c r="E600" s="2"/>
      <c r="F600" s="46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39"/>
      <c r="C601" s="39"/>
      <c r="D601" s="2"/>
      <c r="E601" s="2"/>
      <c r="F601" s="46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39"/>
      <c r="C602" s="39"/>
      <c r="D602" s="2"/>
      <c r="E602" s="2"/>
      <c r="F602" s="46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39"/>
      <c r="C603" s="39"/>
      <c r="D603" s="2"/>
      <c r="E603" s="2"/>
      <c r="F603" s="46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39"/>
      <c r="C604" s="39"/>
      <c r="D604" s="2"/>
      <c r="E604" s="2"/>
      <c r="F604" s="46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39"/>
      <c r="C605" s="39"/>
      <c r="D605" s="2"/>
      <c r="E605" s="2"/>
      <c r="F605" s="46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39"/>
      <c r="C606" s="39"/>
      <c r="D606" s="2"/>
      <c r="E606" s="2"/>
      <c r="F606" s="46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39"/>
      <c r="C607" s="39"/>
      <c r="D607" s="2"/>
      <c r="E607" s="2"/>
      <c r="F607" s="46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39"/>
      <c r="C608" s="39"/>
      <c r="D608" s="2"/>
      <c r="E608" s="2"/>
      <c r="F608" s="46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39"/>
      <c r="C609" s="39"/>
      <c r="D609" s="2"/>
      <c r="E609" s="2"/>
      <c r="F609" s="46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39"/>
      <c r="C610" s="39"/>
      <c r="D610" s="2"/>
      <c r="E610" s="2"/>
      <c r="F610" s="46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39"/>
      <c r="C611" s="39"/>
      <c r="D611" s="2"/>
      <c r="E611" s="2"/>
      <c r="F611" s="46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39"/>
      <c r="C612" s="39"/>
      <c r="D612" s="2"/>
      <c r="E612" s="2"/>
      <c r="F612" s="46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39"/>
      <c r="C613" s="39"/>
      <c r="D613" s="2"/>
      <c r="E613" s="2"/>
      <c r="F613" s="46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39"/>
      <c r="C614" s="39"/>
      <c r="D614" s="2"/>
      <c r="E614" s="2"/>
      <c r="F614" s="46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39"/>
      <c r="C615" s="39"/>
      <c r="D615" s="2"/>
      <c r="E615" s="2"/>
      <c r="F615" s="46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39"/>
      <c r="C616" s="39"/>
      <c r="D616" s="2"/>
      <c r="E616" s="2"/>
      <c r="F616" s="46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39"/>
      <c r="C617" s="39"/>
      <c r="D617" s="2"/>
      <c r="E617" s="2"/>
      <c r="F617" s="46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39"/>
      <c r="C618" s="39"/>
      <c r="D618" s="2"/>
      <c r="E618" s="2"/>
      <c r="F618" s="46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39"/>
      <c r="C619" s="39"/>
      <c r="D619" s="2"/>
      <c r="E619" s="2"/>
      <c r="F619" s="46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39"/>
      <c r="C620" s="39"/>
      <c r="D620" s="2"/>
      <c r="E620" s="2"/>
      <c r="F620" s="46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39"/>
      <c r="C621" s="39"/>
      <c r="D621" s="2"/>
      <c r="E621" s="2"/>
      <c r="F621" s="46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39"/>
      <c r="C622" s="39"/>
      <c r="D622" s="2"/>
      <c r="E622" s="2"/>
      <c r="F622" s="46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39"/>
      <c r="C623" s="39"/>
      <c r="D623" s="2"/>
      <c r="E623" s="2"/>
      <c r="F623" s="46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39"/>
      <c r="C624" s="39"/>
      <c r="D624" s="2"/>
      <c r="E624" s="2"/>
      <c r="F624" s="46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39"/>
      <c r="C625" s="39"/>
      <c r="D625" s="2"/>
      <c r="E625" s="2"/>
      <c r="F625" s="46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39"/>
      <c r="C626" s="39"/>
      <c r="D626" s="2"/>
      <c r="E626" s="2"/>
      <c r="F626" s="46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39"/>
      <c r="C627" s="39"/>
      <c r="D627" s="2"/>
      <c r="E627" s="2"/>
      <c r="F627" s="46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39"/>
      <c r="C628" s="39"/>
      <c r="D628" s="2"/>
      <c r="E628" s="2"/>
      <c r="F628" s="46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39"/>
      <c r="C629" s="39"/>
      <c r="D629" s="2"/>
      <c r="E629" s="2"/>
      <c r="F629" s="46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39"/>
      <c r="C630" s="39"/>
      <c r="D630" s="2"/>
      <c r="E630" s="2"/>
      <c r="F630" s="46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39"/>
      <c r="C631" s="39"/>
      <c r="D631" s="2"/>
      <c r="E631" s="2"/>
      <c r="F631" s="46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39"/>
      <c r="C632" s="39"/>
      <c r="D632" s="2"/>
      <c r="E632" s="2"/>
      <c r="F632" s="46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39"/>
      <c r="C633" s="39"/>
      <c r="D633" s="2"/>
      <c r="E633" s="2"/>
      <c r="F633" s="46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39"/>
      <c r="C634" s="39"/>
      <c r="D634" s="2"/>
      <c r="E634" s="2"/>
      <c r="F634" s="46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39"/>
      <c r="C635" s="39"/>
      <c r="D635" s="2"/>
      <c r="E635" s="2"/>
      <c r="F635" s="46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39"/>
      <c r="C636" s="39"/>
      <c r="D636" s="2"/>
      <c r="E636" s="2"/>
      <c r="F636" s="46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39"/>
      <c r="C637" s="39"/>
      <c r="D637" s="2"/>
      <c r="E637" s="2"/>
      <c r="F637" s="46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39"/>
      <c r="C638" s="39"/>
      <c r="D638" s="2"/>
      <c r="E638" s="2"/>
      <c r="F638" s="46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39"/>
      <c r="C639" s="39"/>
      <c r="D639" s="2"/>
      <c r="E639" s="2"/>
      <c r="F639" s="46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39"/>
      <c r="C640" s="39"/>
      <c r="D640" s="2"/>
      <c r="E640" s="2"/>
      <c r="F640" s="46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39"/>
      <c r="C641" s="39"/>
      <c r="D641" s="2"/>
      <c r="E641" s="2"/>
      <c r="F641" s="46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39"/>
      <c r="C642" s="39"/>
      <c r="D642" s="2"/>
      <c r="E642" s="2"/>
      <c r="F642" s="46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39"/>
      <c r="C643" s="39"/>
      <c r="D643" s="2"/>
      <c r="E643" s="2"/>
      <c r="F643" s="46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39"/>
      <c r="C644" s="39"/>
      <c r="D644" s="2"/>
      <c r="E644" s="2"/>
      <c r="F644" s="46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39"/>
      <c r="C645" s="39"/>
      <c r="D645" s="2"/>
      <c r="E645" s="2"/>
      <c r="F645" s="46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39"/>
      <c r="C646" s="39"/>
      <c r="D646" s="2"/>
      <c r="E646" s="2"/>
      <c r="F646" s="46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39"/>
      <c r="C647" s="39"/>
      <c r="D647" s="2"/>
      <c r="E647" s="2"/>
      <c r="F647" s="46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39"/>
      <c r="C648" s="39"/>
      <c r="D648" s="2"/>
      <c r="E648" s="2"/>
      <c r="F648" s="46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39"/>
      <c r="C649" s="39"/>
      <c r="D649" s="2"/>
      <c r="E649" s="2"/>
      <c r="F649" s="46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39"/>
      <c r="C650" s="39"/>
      <c r="D650" s="2"/>
      <c r="E650" s="2"/>
      <c r="F650" s="46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39"/>
      <c r="C651" s="39"/>
      <c r="D651" s="2"/>
      <c r="E651" s="2"/>
      <c r="F651" s="46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39"/>
      <c r="C652" s="39"/>
      <c r="D652" s="2"/>
      <c r="E652" s="2"/>
      <c r="F652" s="46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39"/>
      <c r="C653" s="39"/>
      <c r="D653" s="2"/>
      <c r="E653" s="2"/>
      <c r="F653" s="46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39"/>
      <c r="C654" s="39"/>
      <c r="D654" s="2"/>
      <c r="E654" s="2"/>
      <c r="F654" s="46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39"/>
      <c r="C655" s="39"/>
      <c r="D655" s="2"/>
      <c r="E655" s="2"/>
      <c r="F655" s="46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39"/>
      <c r="C656" s="39"/>
      <c r="D656" s="2"/>
      <c r="E656" s="2"/>
      <c r="F656" s="46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39"/>
      <c r="C657" s="39"/>
      <c r="D657" s="2"/>
      <c r="E657" s="2"/>
      <c r="F657" s="46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39"/>
      <c r="C658" s="39"/>
      <c r="D658" s="2"/>
      <c r="E658" s="2"/>
      <c r="F658" s="46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39"/>
      <c r="C659" s="39"/>
      <c r="D659" s="2"/>
      <c r="E659" s="2"/>
      <c r="F659" s="46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39"/>
      <c r="C660" s="39"/>
      <c r="D660" s="2"/>
      <c r="E660" s="2"/>
      <c r="F660" s="46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39"/>
      <c r="C661" s="39"/>
      <c r="D661" s="2"/>
      <c r="E661" s="2"/>
      <c r="F661" s="46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39"/>
      <c r="C662" s="39"/>
      <c r="D662" s="2"/>
      <c r="E662" s="2"/>
      <c r="F662" s="46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39"/>
      <c r="C663" s="39"/>
      <c r="D663" s="2"/>
      <c r="E663" s="2"/>
      <c r="F663" s="46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39"/>
      <c r="C664" s="39"/>
      <c r="D664" s="2"/>
      <c r="E664" s="2"/>
      <c r="F664" s="46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39"/>
      <c r="C665" s="39"/>
      <c r="D665" s="2"/>
      <c r="E665" s="2"/>
      <c r="F665" s="46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39"/>
      <c r="C666" s="39"/>
      <c r="D666" s="2"/>
      <c r="E666" s="2"/>
      <c r="F666" s="46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39"/>
      <c r="C667" s="39"/>
      <c r="D667" s="2"/>
      <c r="E667" s="2"/>
      <c r="F667" s="46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39"/>
      <c r="C668" s="39"/>
      <c r="D668" s="2"/>
      <c r="E668" s="2"/>
      <c r="F668" s="46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39"/>
      <c r="C669" s="39"/>
      <c r="D669" s="2"/>
      <c r="E669" s="2"/>
      <c r="F669" s="46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39"/>
      <c r="C670" s="39"/>
      <c r="D670" s="2"/>
      <c r="E670" s="2"/>
      <c r="F670" s="46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39"/>
      <c r="C671" s="39"/>
      <c r="D671" s="2"/>
      <c r="E671" s="2"/>
      <c r="F671" s="46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39"/>
      <c r="C672" s="39"/>
      <c r="D672" s="2"/>
      <c r="E672" s="2"/>
      <c r="F672" s="46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39"/>
      <c r="C673" s="39"/>
      <c r="D673" s="2"/>
      <c r="E673" s="2"/>
      <c r="F673" s="46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39"/>
      <c r="C674" s="39"/>
      <c r="D674" s="2"/>
      <c r="E674" s="2"/>
      <c r="F674" s="46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39"/>
      <c r="C675" s="39"/>
      <c r="D675" s="2"/>
      <c r="E675" s="2"/>
      <c r="F675" s="46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39"/>
      <c r="C676" s="39"/>
      <c r="D676" s="2"/>
      <c r="E676" s="2"/>
      <c r="F676" s="46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39"/>
      <c r="C677" s="39"/>
      <c r="D677" s="2"/>
      <c r="E677" s="2"/>
      <c r="F677" s="46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39"/>
      <c r="C678" s="39"/>
      <c r="D678" s="2"/>
      <c r="E678" s="2"/>
      <c r="F678" s="46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39"/>
      <c r="C679" s="39"/>
      <c r="D679" s="2"/>
      <c r="E679" s="2"/>
      <c r="F679" s="46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39"/>
      <c r="C680" s="39"/>
      <c r="D680" s="2"/>
      <c r="E680" s="2"/>
      <c r="F680" s="46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39"/>
      <c r="C681" s="39"/>
      <c r="D681" s="2"/>
      <c r="E681" s="2"/>
      <c r="F681" s="46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39"/>
      <c r="C682" s="39"/>
      <c r="D682" s="2"/>
      <c r="E682" s="2"/>
      <c r="F682" s="46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39"/>
      <c r="C683" s="39"/>
      <c r="D683" s="2"/>
      <c r="E683" s="2"/>
      <c r="F683" s="46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39"/>
      <c r="C684" s="39"/>
      <c r="D684" s="2"/>
      <c r="E684" s="2"/>
      <c r="F684" s="46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39"/>
      <c r="C685" s="39"/>
      <c r="D685" s="2"/>
      <c r="E685" s="2"/>
      <c r="F685" s="46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39"/>
      <c r="C686" s="39"/>
      <c r="D686" s="2"/>
      <c r="E686" s="2"/>
      <c r="F686" s="46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39"/>
      <c r="C687" s="39"/>
      <c r="D687" s="2"/>
      <c r="E687" s="2"/>
      <c r="F687" s="46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39"/>
      <c r="C688" s="39"/>
      <c r="D688" s="2"/>
      <c r="E688" s="2"/>
      <c r="F688" s="46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39"/>
      <c r="C689" s="39"/>
      <c r="D689" s="2"/>
      <c r="E689" s="2"/>
      <c r="F689" s="46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39"/>
      <c r="C690" s="39"/>
      <c r="D690" s="2"/>
      <c r="E690" s="2"/>
      <c r="F690" s="46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39"/>
      <c r="C691" s="39"/>
      <c r="D691" s="2"/>
      <c r="E691" s="2"/>
      <c r="F691" s="46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39"/>
      <c r="C692" s="39"/>
      <c r="D692" s="2"/>
      <c r="E692" s="2"/>
      <c r="F692" s="46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39"/>
      <c r="C693" s="39"/>
      <c r="D693" s="2"/>
      <c r="E693" s="2"/>
      <c r="F693" s="46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39"/>
      <c r="C694" s="39"/>
      <c r="D694" s="2"/>
      <c r="E694" s="2"/>
      <c r="F694" s="46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39"/>
      <c r="C695" s="39"/>
      <c r="D695" s="2"/>
      <c r="E695" s="2"/>
      <c r="F695" s="46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39"/>
      <c r="C696" s="39"/>
      <c r="D696" s="2"/>
      <c r="E696" s="2"/>
      <c r="F696" s="46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39"/>
      <c r="C697" s="39"/>
      <c r="D697" s="2"/>
      <c r="E697" s="2"/>
      <c r="F697" s="46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39"/>
      <c r="C698" s="39"/>
      <c r="D698" s="2"/>
      <c r="E698" s="2"/>
      <c r="F698" s="46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39"/>
      <c r="C699" s="39"/>
      <c r="D699" s="2"/>
      <c r="E699" s="2"/>
      <c r="F699" s="46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39"/>
      <c r="C700" s="39"/>
      <c r="D700" s="2"/>
      <c r="E700" s="2"/>
      <c r="F700" s="46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39"/>
      <c r="C701" s="39"/>
      <c r="D701" s="2"/>
      <c r="E701" s="2"/>
      <c r="F701" s="46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39"/>
      <c r="C702" s="39"/>
      <c r="D702" s="2"/>
      <c r="E702" s="2"/>
      <c r="F702" s="46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39"/>
      <c r="C703" s="39"/>
      <c r="D703" s="2"/>
      <c r="E703" s="2"/>
      <c r="F703" s="46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39"/>
      <c r="C704" s="39"/>
      <c r="D704" s="2"/>
      <c r="E704" s="2"/>
      <c r="F704" s="46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39"/>
      <c r="C705" s="39"/>
      <c r="D705" s="2"/>
      <c r="E705" s="2"/>
      <c r="F705" s="46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39"/>
      <c r="C706" s="39"/>
      <c r="D706" s="2"/>
      <c r="E706" s="2"/>
      <c r="F706" s="46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39"/>
      <c r="C707" s="39"/>
      <c r="D707" s="2"/>
      <c r="E707" s="2"/>
      <c r="F707" s="46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39"/>
      <c r="C708" s="39"/>
      <c r="D708" s="2"/>
      <c r="E708" s="2"/>
      <c r="F708" s="46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39"/>
      <c r="C709" s="39"/>
      <c r="D709" s="2"/>
      <c r="E709" s="2"/>
      <c r="F709" s="46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39"/>
      <c r="C710" s="39"/>
      <c r="D710" s="2"/>
      <c r="E710" s="2"/>
      <c r="F710" s="46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39"/>
      <c r="C711" s="39"/>
      <c r="D711" s="2"/>
      <c r="E711" s="2"/>
      <c r="F711" s="46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39"/>
      <c r="C712" s="39"/>
      <c r="D712" s="2"/>
      <c r="E712" s="2"/>
      <c r="F712" s="46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39"/>
      <c r="C713" s="39"/>
      <c r="D713" s="2"/>
      <c r="E713" s="2"/>
      <c r="F713" s="46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39"/>
      <c r="C714" s="39"/>
      <c r="D714" s="2"/>
      <c r="E714" s="2"/>
      <c r="F714" s="46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39"/>
      <c r="C715" s="39"/>
      <c r="D715" s="2"/>
      <c r="E715" s="2"/>
      <c r="F715" s="46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39"/>
      <c r="C716" s="39"/>
      <c r="D716" s="2"/>
      <c r="E716" s="2"/>
      <c r="F716" s="46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39"/>
      <c r="C717" s="39"/>
      <c r="D717" s="2"/>
      <c r="E717" s="2"/>
      <c r="F717" s="46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39"/>
      <c r="C718" s="39"/>
      <c r="D718" s="2"/>
      <c r="E718" s="2"/>
      <c r="F718" s="46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39"/>
      <c r="C719" s="39"/>
      <c r="D719" s="2"/>
      <c r="E719" s="2"/>
      <c r="F719" s="46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39"/>
      <c r="C720" s="39"/>
      <c r="D720" s="2"/>
      <c r="E720" s="2"/>
      <c r="F720" s="46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39"/>
      <c r="C721" s="39"/>
      <c r="D721" s="2"/>
      <c r="E721" s="2"/>
      <c r="F721" s="46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39"/>
      <c r="C722" s="39"/>
      <c r="D722" s="2"/>
      <c r="E722" s="2"/>
      <c r="F722" s="46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39"/>
      <c r="C723" s="39"/>
      <c r="D723" s="2"/>
      <c r="E723" s="2"/>
      <c r="F723" s="46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39"/>
      <c r="C724" s="39"/>
      <c r="D724" s="2"/>
      <c r="E724" s="2"/>
      <c r="F724" s="46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39"/>
      <c r="C725" s="39"/>
      <c r="D725" s="2"/>
      <c r="E725" s="2"/>
      <c r="F725" s="46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39"/>
      <c r="C726" s="39"/>
      <c r="D726" s="2"/>
      <c r="E726" s="2"/>
      <c r="F726" s="46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39"/>
      <c r="C727" s="39"/>
      <c r="D727" s="2"/>
      <c r="E727" s="2"/>
      <c r="F727" s="46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39"/>
      <c r="C728" s="39"/>
      <c r="D728" s="2"/>
      <c r="E728" s="2"/>
      <c r="F728" s="46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39"/>
      <c r="C729" s="39"/>
      <c r="D729" s="2"/>
      <c r="E729" s="2"/>
      <c r="F729" s="46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39"/>
      <c r="C730" s="39"/>
      <c r="D730" s="2"/>
      <c r="E730" s="2"/>
      <c r="F730" s="46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39"/>
      <c r="C731" s="39"/>
      <c r="D731" s="2"/>
      <c r="E731" s="2"/>
      <c r="F731" s="46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39"/>
      <c r="C732" s="39"/>
      <c r="D732" s="2"/>
      <c r="E732" s="2"/>
      <c r="F732" s="46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39"/>
      <c r="C733" s="39"/>
      <c r="D733" s="2"/>
      <c r="E733" s="2"/>
      <c r="F733" s="46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39"/>
      <c r="C734" s="39"/>
      <c r="D734" s="2"/>
      <c r="E734" s="2"/>
      <c r="F734" s="46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39"/>
      <c r="C735" s="39"/>
      <c r="D735" s="2"/>
      <c r="E735" s="2"/>
      <c r="F735" s="46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39"/>
      <c r="C736" s="39"/>
      <c r="D736" s="2"/>
      <c r="E736" s="2"/>
      <c r="F736" s="46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39"/>
      <c r="C737" s="39"/>
      <c r="D737" s="2"/>
      <c r="E737" s="2"/>
      <c r="F737" s="46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39"/>
      <c r="C738" s="39"/>
      <c r="D738" s="2"/>
      <c r="E738" s="2"/>
      <c r="F738" s="46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39"/>
      <c r="C739" s="39"/>
      <c r="D739" s="2"/>
      <c r="E739" s="2"/>
      <c r="F739" s="46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39"/>
      <c r="C740" s="39"/>
      <c r="D740" s="2"/>
      <c r="E740" s="2"/>
      <c r="F740" s="46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39"/>
      <c r="C741" s="39"/>
      <c r="D741" s="2"/>
      <c r="E741" s="2"/>
      <c r="F741" s="46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39"/>
      <c r="C742" s="39"/>
      <c r="D742" s="2"/>
      <c r="E742" s="2"/>
      <c r="F742" s="46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39"/>
      <c r="C743" s="39"/>
      <c r="D743" s="2"/>
      <c r="E743" s="2"/>
      <c r="F743" s="46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39"/>
      <c r="C744" s="39"/>
      <c r="D744" s="2"/>
      <c r="E744" s="2"/>
      <c r="F744" s="46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39"/>
      <c r="C745" s="39"/>
      <c r="D745" s="2"/>
      <c r="E745" s="2"/>
      <c r="F745" s="46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39"/>
      <c r="C746" s="39"/>
      <c r="D746" s="2"/>
      <c r="E746" s="2"/>
      <c r="F746" s="46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39"/>
      <c r="C747" s="39"/>
      <c r="D747" s="2"/>
      <c r="E747" s="2"/>
      <c r="F747" s="46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39"/>
      <c r="C748" s="39"/>
      <c r="D748" s="2"/>
      <c r="E748" s="2"/>
      <c r="F748" s="46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39"/>
      <c r="C749" s="39"/>
      <c r="D749" s="2"/>
      <c r="E749" s="2"/>
      <c r="F749" s="46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39"/>
      <c r="C750" s="39"/>
      <c r="D750" s="2"/>
      <c r="E750" s="2"/>
      <c r="F750" s="46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39"/>
      <c r="C751" s="39"/>
      <c r="D751" s="2"/>
      <c r="E751" s="2"/>
      <c r="F751" s="46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39"/>
      <c r="C752" s="39"/>
      <c r="D752" s="2"/>
      <c r="E752" s="2"/>
      <c r="F752" s="46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39"/>
      <c r="C753" s="39"/>
      <c r="D753" s="2"/>
      <c r="E753" s="2"/>
      <c r="F753" s="46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39"/>
      <c r="C754" s="39"/>
      <c r="D754" s="2"/>
      <c r="E754" s="2"/>
      <c r="F754" s="46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39"/>
      <c r="C755" s="39"/>
      <c r="D755" s="2"/>
      <c r="E755" s="2"/>
      <c r="F755" s="46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39"/>
      <c r="C756" s="39"/>
      <c r="D756" s="2"/>
      <c r="E756" s="2"/>
      <c r="F756" s="46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39"/>
      <c r="C757" s="39"/>
      <c r="D757" s="2"/>
      <c r="E757" s="2"/>
      <c r="F757" s="46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39"/>
      <c r="C758" s="39"/>
      <c r="D758" s="2"/>
      <c r="E758" s="2"/>
      <c r="F758" s="46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39"/>
      <c r="C759" s="39"/>
      <c r="D759" s="2"/>
      <c r="E759" s="2"/>
      <c r="F759" s="46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39"/>
      <c r="C760" s="39"/>
      <c r="D760" s="2"/>
      <c r="E760" s="2"/>
      <c r="F760" s="46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39"/>
      <c r="C761" s="39"/>
      <c r="D761" s="2"/>
      <c r="E761" s="2"/>
      <c r="F761" s="46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39"/>
      <c r="C762" s="39"/>
      <c r="D762" s="2"/>
      <c r="E762" s="2"/>
      <c r="F762" s="46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39"/>
      <c r="C763" s="39"/>
      <c r="D763" s="2"/>
      <c r="E763" s="2"/>
      <c r="F763" s="46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39"/>
      <c r="C764" s="39"/>
      <c r="D764" s="2"/>
      <c r="E764" s="2"/>
      <c r="F764" s="46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39"/>
      <c r="C765" s="39"/>
      <c r="D765" s="2"/>
      <c r="E765" s="2"/>
      <c r="F765" s="46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39"/>
      <c r="C766" s="39"/>
      <c r="D766" s="2"/>
      <c r="E766" s="2"/>
      <c r="F766" s="46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39"/>
      <c r="C767" s="39"/>
      <c r="D767" s="2"/>
      <c r="E767" s="2"/>
      <c r="F767" s="46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39"/>
      <c r="C768" s="39"/>
      <c r="D768" s="2"/>
      <c r="E768" s="2"/>
      <c r="F768" s="46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39"/>
      <c r="C769" s="39"/>
      <c r="D769" s="2"/>
      <c r="E769" s="2"/>
      <c r="F769" s="46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39"/>
      <c r="C770" s="39"/>
      <c r="D770" s="2"/>
      <c r="E770" s="2"/>
      <c r="F770" s="46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39"/>
      <c r="C771" s="39"/>
      <c r="D771" s="2"/>
      <c r="E771" s="2"/>
      <c r="F771" s="46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39"/>
      <c r="C772" s="39"/>
      <c r="D772" s="2"/>
      <c r="E772" s="2"/>
      <c r="F772" s="46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39"/>
      <c r="C773" s="39"/>
      <c r="D773" s="2"/>
      <c r="E773" s="2"/>
      <c r="F773" s="46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39"/>
      <c r="C774" s="39"/>
      <c r="D774" s="2"/>
      <c r="E774" s="2"/>
      <c r="F774" s="46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39"/>
      <c r="C775" s="39"/>
      <c r="D775" s="2"/>
      <c r="E775" s="2"/>
      <c r="F775" s="46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39"/>
      <c r="C776" s="39"/>
      <c r="D776" s="2"/>
      <c r="E776" s="2"/>
      <c r="F776" s="46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39"/>
      <c r="C777" s="39"/>
      <c r="D777" s="2"/>
      <c r="E777" s="2"/>
      <c r="F777" s="46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39"/>
      <c r="C778" s="39"/>
      <c r="D778" s="2"/>
      <c r="E778" s="2"/>
      <c r="F778" s="46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39"/>
      <c r="C779" s="39"/>
      <c r="D779" s="2"/>
      <c r="E779" s="2"/>
      <c r="F779" s="46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39"/>
      <c r="C780" s="39"/>
      <c r="D780" s="2"/>
      <c r="E780" s="2"/>
      <c r="F780" s="46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39"/>
      <c r="C781" s="39"/>
      <c r="D781" s="2"/>
      <c r="E781" s="2"/>
      <c r="F781" s="46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39"/>
      <c r="C782" s="39"/>
      <c r="D782" s="2"/>
      <c r="E782" s="2"/>
      <c r="F782" s="46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39"/>
      <c r="C783" s="39"/>
      <c r="D783" s="2"/>
      <c r="E783" s="2"/>
      <c r="F783" s="46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39"/>
      <c r="C784" s="39"/>
      <c r="D784" s="2"/>
      <c r="E784" s="2"/>
      <c r="F784" s="46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39"/>
      <c r="C785" s="39"/>
      <c r="D785" s="2"/>
      <c r="E785" s="2"/>
      <c r="F785" s="46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39"/>
      <c r="C786" s="39"/>
      <c r="D786" s="2"/>
      <c r="E786" s="2"/>
      <c r="F786" s="46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39"/>
      <c r="C787" s="39"/>
      <c r="D787" s="2"/>
      <c r="E787" s="2"/>
      <c r="F787" s="46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39"/>
      <c r="C788" s="39"/>
      <c r="D788" s="2"/>
      <c r="E788" s="2"/>
      <c r="F788" s="46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39"/>
      <c r="C789" s="39"/>
      <c r="D789" s="2"/>
      <c r="E789" s="2"/>
      <c r="F789" s="46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39"/>
      <c r="C790" s="39"/>
      <c r="D790" s="2"/>
      <c r="E790" s="2"/>
      <c r="F790" s="46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39"/>
      <c r="C791" s="39"/>
      <c r="D791" s="2"/>
      <c r="E791" s="2"/>
      <c r="F791" s="46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39"/>
      <c r="C792" s="39"/>
      <c r="D792" s="2"/>
      <c r="E792" s="2"/>
      <c r="F792" s="46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39"/>
      <c r="C793" s="39"/>
      <c r="D793" s="2"/>
      <c r="E793" s="2"/>
      <c r="F793" s="46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39"/>
      <c r="C794" s="39"/>
      <c r="D794" s="2"/>
      <c r="E794" s="2"/>
      <c r="F794" s="46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39"/>
      <c r="C795" s="39"/>
      <c r="D795" s="2"/>
      <c r="E795" s="2"/>
      <c r="F795" s="46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39"/>
      <c r="C796" s="39"/>
      <c r="D796" s="2"/>
      <c r="E796" s="2"/>
      <c r="F796" s="46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39"/>
      <c r="C797" s="39"/>
      <c r="D797" s="2"/>
      <c r="E797" s="2"/>
      <c r="F797" s="46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39"/>
      <c r="C798" s="39"/>
      <c r="D798" s="2"/>
      <c r="E798" s="2"/>
      <c r="F798" s="46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39"/>
      <c r="C799" s="39"/>
      <c r="D799" s="2"/>
      <c r="E799" s="2"/>
      <c r="F799" s="46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39"/>
      <c r="C800" s="39"/>
      <c r="D800" s="2"/>
      <c r="E800" s="2"/>
      <c r="F800" s="46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39"/>
      <c r="C801" s="39"/>
      <c r="D801" s="2"/>
      <c r="E801" s="2"/>
      <c r="F801" s="46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39"/>
      <c r="C802" s="39"/>
      <c r="D802" s="2"/>
      <c r="E802" s="2"/>
      <c r="F802" s="46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39"/>
      <c r="C803" s="39"/>
      <c r="D803" s="2"/>
      <c r="E803" s="2"/>
      <c r="F803" s="46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39"/>
      <c r="C804" s="39"/>
      <c r="D804" s="2"/>
      <c r="E804" s="2"/>
      <c r="F804" s="46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39"/>
      <c r="C805" s="39"/>
      <c r="D805" s="2"/>
      <c r="E805" s="2"/>
      <c r="F805" s="46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39"/>
      <c r="C806" s="39"/>
      <c r="D806" s="2"/>
      <c r="E806" s="2"/>
      <c r="F806" s="46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39"/>
      <c r="C807" s="39"/>
      <c r="D807" s="2"/>
      <c r="E807" s="2"/>
      <c r="F807" s="46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39"/>
      <c r="C808" s="39"/>
      <c r="D808" s="2"/>
      <c r="E808" s="2"/>
      <c r="F808" s="46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39"/>
      <c r="C809" s="39"/>
      <c r="D809" s="2"/>
      <c r="E809" s="2"/>
      <c r="F809" s="46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39"/>
      <c r="C810" s="39"/>
      <c r="D810" s="2"/>
      <c r="E810" s="2"/>
      <c r="F810" s="46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39"/>
      <c r="C811" s="39"/>
      <c r="D811" s="2"/>
      <c r="E811" s="2"/>
      <c r="F811" s="46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39"/>
      <c r="C812" s="39"/>
      <c r="D812" s="2"/>
      <c r="E812" s="2"/>
      <c r="F812" s="46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39"/>
      <c r="C813" s="39"/>
      <c r="D813" s="2"/>
      <c r="E813" s="2"/>
      <c r="F813" s="46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39"/>
      <c r="C814" s="39"/>
      <c r="D814" s="2"/>
      <c r="E814" s="2"/>
      <c r="F814" s="46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39"/>
      <c r="C815" s="39"/>
      <c r="D815" s="2"/>
      <c r="E815" s="2"/>
      <c r="F815" s="46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39"/>
      <c r="C816" s="39"/>
      <c r="D816" s="2"/>
      <c r="E816" s="2"/>
      <c r="F816" s="46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39"/>
      <c r="C817" s="39"/>
      <c r="D817" s="2"/>
      <c r="E817" s="2"/>
      <c r="F817" s="46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39"/>
      <c r="C818" s="39"/>
      <c r="D818" s="2"/>
      <c r="E818" s="2"/>
      <c r="F818" s="46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39"/>
      <c r="C819" s="39"/>
      <c r="D819" s="2"/>
      <c r="E819" s="2"/>
      <c r="F819" s="46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39"/>
      <c r="C820" s="39"/>
      <c r="D820" s="2"/>
      <c r="E820" s="2"/>
      <c r="F820" s="46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39"/>
      <c r="C821" s="39"/>
      <c r="D821" s="2"/>
      <c r="E821" s="2"/>
      <c r="F821" s="46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39"/>
      <c r="C822" s="39"/>
      <c r="D822" s="2"/>
      <c r="E822" s="2"/>
      <c r="F822" s="46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39"/>
      <c r="C823" s="39"/>
      <c r="D823" s="2"/>
      <c r="E823" s="2"/>
      <c r="F823" s="46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39"/>
      <c r="C824" s="39"/>
      <c r="D824" s="2"/>
      <c r="E824" s="2"/>
      <c r="F824" s="46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39"/>
      <c r="C825" s="39"/>
      <c r="D825" s="2"/>
      <c r="E825" s="2"/>
      <c r="F825" s="46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39"/>
      <c r="C826" s="39"/>
      <c r="D826" s="2"/>
      <c r="E826" s="2"/>
      <c r="F826" s="46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39"/>
      <c r="C827" s="39"/>
      <c r="D827" s="2"/>
      <c r="E827" s="2"/>
      <c r="F827" s="46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39"/>
      <c r="C828" s="39"/>
      <c r="D828" s="2"/>
      <c r="E828" s="2"/>
      <c r="F828" s="46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39"/>
      <c r="C829" s="39"/>
      <c r="D829" s="2"/>
      <c r="E829" s="2"/>
      <c r="F829" s="46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39"/>
      <c r="C830" s="39"/>
      <c r="D830" s="2"/>
      <c r="E830" s="2"/>
      <c r="F830" s="46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39"/>
      <c r="C831" s="39"/>
      <c r="D831" s="2"/>
      <c r="E831" s="2"/>
      <c r="F831" s="46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39"/>
      <c r="C832" s="39"/>
      <c r="D832" s="2"/>
      <c r="E832" s="2"/>
      <c r="F832" s="46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39"/>
      <c r="C833" s="39"/>
      <c r="D833" s="2"/>
      <c r="E833" s="2"/>
      <c r="F833" s="46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39"/>
      <c r="C834" s="39"/>
      <c r="D834" s="2"/>
      <c r="E834" s="2"/>
      <c r="F834" s="46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39"/>
      <c r="C835" s="39"/>
      <c r="D835" s="2"/>
      <c r="E835" s="2"/>
      <c r="F835" s="46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39"/>
      <c r="C836" s="39"/>
      <c r="D836" s="2"/>
      <c r="E836" s="2"/>
      <c r="F836" s="46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39"/>
      <c r="C837" s="39"/>
      <c r="D837" s="2"/>
      <c r="E837" s="2"/>
      <c r="F837" s="46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39"/>
      <c r="C838" s="39"/>
      <c r="D838" s="2"/>
      <c r="E838" s="2"/>
      <c r="F838" s="46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39"/>
      <c r="C839" s="39"/>
      <c r="D839" s="2"/>
      <c r="E839" s="2"/>
      <c r="F839" s="46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39"/>
      <c r="C840" s="39"/>
      <c r="D840" s="2"/>
      <c r="E840" s="2"/>
      <c r="F840" s="46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39"/>
      <c r="C841" s="39"/>
      <c r="D841" s="2"/>
      <c r="E841" s="2"/>
      <c r="F841" s="46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39"/>
      <c r="C842" s="39"/>
      <c r="D842" s="2"/>
      <c r="E842" s="2"/>
      <c r="F842" s="46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39"/>
      <c r="C843" s="39"/>
      <c r="D843" s="2"/>
      <c r="E843" s="2"/>
      <c r="F843" s="46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39"/>
      <c r="C844" s="39"/>
      <c r="D844" s="2"/>
      <c r="E844" s="2"/>
      <c r="F844" s="46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39"/>
      <c r="C845" s="39"/>
      <c r="D845" s="2"/>
      <c r="E845" s="2"/>
      <c r="F845" s="46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39"/>
      <c r="C846" s="39"/>
      <c r="D846" s="2"/>
      <c r="E846" s="2"/>
      <c r="F846" s="46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39"/>
      <c r="C847" s="39"/>
      <c r="D847" s="2"/>
      <c r="E847" s="2"/>
      <c r="F847" s="46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39"/>
      <c r="C848" s="39"/>
      <c r="D848" s="2"/>
      <c r="E848" s="2"/>
      <c r="F848" s="46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39"/>
      <c r="C849" s="39"/>
      <c r="D849" s="2"/>
      <c r="E849" s="2"/>
      <c r="F849" s="46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39"/>
      <c r="C850" s="39"/>
      <c r="D850" s="2"/>
      <c r="E850" s="2"/>
      <c r="F850" s="46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39"/>
      <c r="C851" s="39"/>
      <c r="D851" s="2"/>
      <c r="E851" s="2"/>
      <c r="F851" s="46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39"/>
      <c r="C852" s="39"/>
      <c r="D852" s="2"/>
      <c r="E852" s="2"/>
      <c r="F852" s="46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39"/>
      <c r="C853" s="39"/>
      <c r="D853" s="2"/>
      <c r="E853" s="2"/>
      <c r="F853" s="46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39"/>
      <c r="C854" s="39"/>
      <c r="D854" s="2"/>
      <c r="E854" s="2"/>
      <c r="F854" s="46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39"/>
      <c r="C855" s="39"/>
      <c r="D855" s="2"/>
      <c r="E855" s="2"/>
      <c r="F855" s="46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39"/>
      <c r="C856" s="39"/>
      <c r="D856" s="2"/>
      <c r="E856" s="2"/>
      <c r="F856" s="46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39"/>
      <c r="C857" s="39"/>
      <c r="D857" s="2"/>
      <c r="E857" s="2"/>
      <c r="F857" s="46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39"/>
      <c r="C858" s="39"/>
      <c r="D858" s="2"/>
      <c r="E858" s="2"/>
      <c r="F858" s="46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39"/>
      <c r="C859" s="39"/>
      <c r="D859" s="2"/>
      <c r="E859" s="2"/>
      <c r="F859" s="46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39"/>
      <c r="C860" s="39"/>
      <c r="D860" s="2"/>
      <c r="E860" s="2"/>
      <c r="F860" s="46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39"/>
      <c r="C861" s="39"/>
      <c r="D861" s="2"/>
      <c r="E861" s="2"/>
      <c r="F861" s="46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39"/>
      <c r="C862" s="39"/>
      <c r="D862" s="2"/>
      <c r="E862" s="2"/>
      <c r="F862" s="46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39"/>
      <c r="C863" s="39"/>
      <c r="D863" s="2"/>
      <c r="E863" s="2"/>
      <c r="F863" s="46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39"/>
      <c r="C864" s="39"/>
      <c r="D864" s="2"/>
      <c r="E864" s="2"/>
      <c r="F864" s="46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39"/>
      <c r="C865" s="39"/>
      <c r="D865" s="2"/>
      <c r="E865" s="2"/>
      <c r="F865" s="46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39"/>
      <c r="C866" s="39"/>
      <c r="D866" s="2"/>
      <c r="E866" s="2"/>
      <c r="F866" s="46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39"/>
      <c r="C867" s="39"/>
      <c r="D867" s="2"/>
      <c r="E867" s="2"/>
      <c r="F867" s="46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39"/>
      <c r="C868" s="39"/>
      <c r="D868" s="2"/>
      <c r="E868" s="2"/>
      <c r="F868" s="46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39"/>
      <c r="C869" s="39"/>
      <c r="D869" s="2"/>
      <c r="E869" s="2"/>
      <c r="F869" s="46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39"/>
      <c r="C870" s="39"/>
      <c r="D870" s="2"/>
      <c r="E870" s="2"/>
      <c r="F870" s="46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39"/>
      <c r="C871" s="39"/>
      <c r="D871" s="2"/>
      <c r="E871" s="2"/>
      <c r="F871" s="46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39"/>
      <c r="C872" s="39"/>
      <c r="D872" s="2"/>
      <c r="E872" s="2"/>
      <c r="F872" s="46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39"/>
      <c r="C873" s="39"/>
      <c r="D873" s="2"/>
      <c r="E873" s="2"/>
      <c r="F873" s="46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39"/>
      <c r="C874" s="39"/>
      <c r="D874" s="2"/>
      <c r="E874" s="2"/>
      <c r="F874" s="46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39"/>
      <c r="C875" s="39"/>
      <c r="D875" s="2"/>
      <c r="E875" s="2"/>
      <c r="F875" s="46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39"/>
      <c r="C876" s="39"/>
      <c r="D876" s="2"/>
      <c r="E876" s="2"/>
      <c r="F876" s="46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39"/>
      <c r="C877" s="39"/>
      <c r="D877" s="2"/>
      <c r="E877" s="2"/>
      <c r="F877" s="46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39"/>
      <c r="C878" s="39"/>
      <c r="D878" s="2"/>
      <c r="E878" s="2"/>
      <c r="F878" s="46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39"/>
      <c r="C879" s="39"/>
      <c r="D879" s="2"/>
      <c r="E879" s="2"/>
      <c r="F879" s="46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39"/>
      <c r="C880" s="39"/>
      <c r="D880" s="2"/>
      <c r="E880" s="2"/>
      <c r="F880" s="46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39"/>
      <c r="C881" s="39"/>
      <c r="D881" s="2"/>
      <c r="E881" s="2"/>
      <c r="F881" s="46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39"/>
      <c r="C882" s="39"/>
      <c r="D882" s="2"/>
      <c r="E882" s="2"/>
      <c r="F882" s="46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39"/>
      <c r="C883" s="39"/>
      <c r="D883" s="2"/>
      <c r="E883" s="2"/>
      <c r="F883" s="46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39"/>
      <c r="C884" s="39"/>
      <c r="D884" s="2"/>
      <c r="E884" s="2"/>
      <c r="F884" s="46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39"/>
      <c r="C885" s="39"/>
      <c r="D885" s="2"/>
      <c r="E885" s="2"/>
      <c r="F885" s="46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39"/>
      <c r="C886" s="39"/>
      <c r="D886" s="2"/>
      <c r="E886" s="2"/>
      <c r="F886" s="46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39"/>
      <c r="C887" s="39"/>
      <c r="D887" s="2"/>
      <c r="E887" s="2"/>
      <c r="F887" s="46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39"/>
      <c r="C888" s="39"/>
      <c r="D888" s="2"/>
      <c r="E888" s="2"/>
      <c r="F888" s="46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39"/>
      <c r="C889" s="39"/>
      <c r="D889" s="2"/>
      <c r="E889" s="2"/>
      <c r="F889" s="46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39"/>
      <c r="C890" s="39"/>
      <c r="D890" s="2"/>
      <c r="E890" s="2"/>
      <c r="F890" s="46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39"/>
      <c r="C891" s="39"/>
      <c r="D891" s="2"/>
      <c r="E891" s="2"/>
      <c r="F891" s="46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39"/>
      <c r="C892" s="39"/>
      <c r="D892" s="2"/>
      <c r="E892" s="2"/>
      <c r="F892" s="46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39"/>
      <c r="C893" s="39"/>
      <c r="D893" s="2"/>
      <c r="E893" s="2"/>
      <c r="F893" s="46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39"/>
      <c r="C894" s="39"/>
      <c r="D894" s="2"/>
      <c r="E894" s="2"/>
      <c r="F894" s="46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39"/>
      <c r="C895" s="39"/>
      <c r="D895" s="2"/>
      <c r="E895" s="2"/>
      <c r="F895" s="46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39"/>
      <c r="C896" s="39"/>
      <c r="D896" s="2"/>
      <c r="E896" s="2"/>
      <c r="F896" s="46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39"/>
      <c r="C897" s="39"/>
      <c r="D897" s="2"/>
      <c r="E897" s="2"/>
      <c r="F897" s="46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39"/>
      <c r="C898" s="39"/>
      <c r="D898" s="2"/>
      <c r="E898" s="2"/>
      <c r="F898" s="46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39"/>
      <c r="C899" s="39"/>
      <c r="D899" s="2"/>
      <c r="E899" s="2"/>
      <c r="F899" s="46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39"/>
      <c r="C900" s="39"/>
      <c r="D900" s="2"/>
      <c r="E900" s="2"/>
      <c r="F900" s="46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39"/>
      <c r="C901" s="39"/>
      <c r="D901" s="2"/>
      <c r="E901" s="2"/>
      <c r="F901" s="46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39"/>
      <c r="C902" s="39"/>
      <c r="D902" s="2"/>
      <c r="E902" s="2"/>
      <c r="F902" s="46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39"/>
      <c r="C903" s="39"/>
      <c r="D903" s="2"/>
      <c r="E903" s="2"/>
      <c r="F903" s="46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39"/>
      <c r="C904" s="39"/>
      <c r="D904" s="2"/>
      <c r="E904" s="2"/>
      <c r="F904" s="46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39"/>
      <c r="C905" s="39"/>
      <c r="D905" s="2"/>
      <c r="E905" s="2"/>
      <c r="F905" s="46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39"/>
      <c r="C906" s="39"/>
      <c r="D906" s="2"/>
      <c r="E906" s="2"/>
      <c r="F906" s="46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39"/>
      <c r="C907" s="39"/>
      <c r="D907" s="2"/>
      <c r="E907" s="2"/>
      <c r="F907" s="46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39"/>
      <c r="C908" s="39"/>
      <c r="D908" s="2"/>
      <c r="E908" s="2"/>
      <c r="F908" s="46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39"/>
      <c r="C909" s="39"/>
      <c r="D909" s="2"/>
      <c r="E909" s="2"/>
      <c r="F909" s="46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39"/>
      <c r="C910" s="39"/>
      <c r="D910" s="2"/>
      <c r="E910" s="2"/>
      <c r="F910" s="46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39"/>
      <c r="C911" s="39"/>
      <c r="D911" s="2"/>
      <c r="E911" s="2"/>
      <c r="F911" s="46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39"/>
      <c r="C912" s="39"/>
      <c r="D912" s="2"/>
      <c r="E912" s="2"/>
      <c r="F912" s="46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39"/>
      <c r="C913" s="39"/>
      <c r="D913" s="2"/>
      <c r="E913" s="2"/>
      <c r="F913" s="46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39"/>
      <c r="C914" s="39"/>
      <c r="D914" s="2"/>
      <c r="E914" s="2"/>
      <c r="F914" s="46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39"/>
      <c r="C915" s="39"/>
      <c r="D915" s="2"/>
      <c r="E915" s="2"/>
      <c r="F915" s="46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39"/>
      <c r="C916" s="39"/>
      <c r="D916" s="2"/>
      <c r="E916" s="2"/>
      <c r="F916" s="46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39"/>
      <c r="C917" s="39"/>
      <c r="D917" s="2"/>
      <c r="E917" s="2"/>
      <c r="F917" s="46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39"/>
      <c r="C918" s="39"/>
      <c r="D918" s="2"/>
      <c r="E918" s="2"/>
      <c r="F918" s="46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39"/>
      <c r="C919" s="39"/>
      <c r="D919" s="2"/>
      <c r="E919" s="2"/>
      <c r="F919" s="46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39"/>
      <c r="C920" s="39"/>
      <c r="D920" s="2"/>
      <c r="E920" s="2"/>
      <c r="F920" s="46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39"/>
      <c r="C921" s="39"/>
      <c r="D921" s="2"/>
      <c r="E921" s="2"/>
      <c r="F921" s="46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39"/>
      <c r="C922" s="39"/>
      <c r="D922" s="2"/>
      <c r="E922" s="2"/>
      <c r="F922" s="46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39"/>
      <c r="C923" s="39"/>
      <c r="D923" s="2"/>
      <c r="E923" s="2"/>
      <c r="F923" s="46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39"/>
      <c r="C924" s="39"/>
      <c r="D924" s="2"/>
      <c r="E924" s="2"/>
      <c r="F924" s="46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39"/>
      <c r="C925" s="39"/>
      <c r="D925" s="2"/>
      <c r="E925" s="2"/>
      <c r="F925" s="46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39"/>
      <c r="C926" s="39"/>
      <c r="D926" s="2"/>
      <c r="E926" s="2"/>
      <c r="F926" s="46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39"/>
      <c r="C927" s="39"/>
      <c r="D927" s="2"/>
      <c r="E927" s="2"/>
      <c r="F927" s="46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39"/>
      <c r="C928" s="39"/>
      <c r="D928" s="2"/>
      <c r="E928" s="2"/>
      <c r="F928" s="46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39"/>
      <c r="C929" s="39"/>
      <c r="D929" s="2"/>
      <c r="E929" s="2"/>
      <c r="F929" s="46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39"/>
      <c r="C930" s="39"/>
      <c r="D930" s="2"/>
      <c r="E930" s="2"/>
      <c r="F930" s="46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39"/>
      <c r="C931" s="39"/>
      <c r="D931" s="2"/>
      <c r="E931" s="2"/>
      <c r="F931" s="46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39"/>
      <c r="C932" s="39"/>
      <c r="D932" s="2"/>
      <c r="E932" s="2"/>
      <c r="F932" s="46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39"/>
      <c r="C933" s="39"/>
      <c r="D933" s="2"/>
      <c r="E933" s="2"/>
      <c r="F933" s="46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39"/>
      <c r="C934" s="39"/>
      <c r="D934" s="2"/>
      <c r="E934" s="2"/>
      <c r="F934" s="46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39"/>
      <c r="C935" s="39"/>
      <c r="D935" s="2"/>
      <c r="E935" s="2"/>
      <c r="F935" s="46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39"/>
      <c r="C936" s="39"/>
      <c r="D936" s="2"/>
      <c r="E936" s="2"/>
      <c r="F936" s="46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39"/>
      <c r="C937" s="39"/>
      <c r="D937" s="2"/>
      <c r="E937" s="2"/>
      <c r="F937" s="46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39"/>
      <c r="C938" s="39"/>
      <c r="D938" s="2"/>
      <c r="E938" s="2"/>
      <c r="F938" s="46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39"/>
      <c r="C939" s="39"/>
      <c r="D939" s="2"/>
      <c r="E939" s="2"/>
      <c r="F939" s="46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39"/>
      <c r="C940" s="39"/>
      <c r="D940" s="2"/>
      <c r="E940" s="2"/>
      <c r="F940" s="46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39"/>
      <c r="C941" s="39"/>
      <c r="D941" s="2"/>
      <c r="E941" s="2"/>
      <c r="F941" s="46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39"/>
      <c r="C942" s="39"/>
      <c r="D942" s="2"/>
      <c r="E942" s="2"/>
      <c r="F942" s="46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39"/>
      <c r="C943" s="39"/>
      <c r="D943" s="2"/>
      <c r="E943" s="2"/>
      <c r="F943" s="46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39"/>
      <c r="C944" s="39"/>
      <c r="D944" s="2"/>
      <c r="E944" s="2"/>
      <c r="F944" s="46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39"/>
      <c r="C945" s="39"/>
      <c r="D945" s="2"/>
      <c r="E945" s="2"/>
      <c r="F945" s="46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39"/>
      <c r="C946" s="39"/>
      <c r="D946" s="2"/>
      <c r="E946" s="2"/>
      <c r="F946" s="46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39"/>
      <c r="C947" s="39"/>
      <c r="D947" s="2"/>
      <c r="E947" s="2"/>
      <c r="F947" s="46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39"/>
      <c r="C948" s="39"/>
      <c r="D948" s="2"/>
      <c r="E948" s="2"/>
      <c r="F948" s="46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39"/>
      <c r="C949" s="39"/>
      <c r="D949" s="2"/>
      <c r="E949" s="2"/>
      <c r="F949" s="46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39"/>
      <c r="C950" s="39"/>
      <c r="D950" s="2"/>
      <c r="E950" s="2"/>
      <c r="F950" s="46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39"/>
      <c r="C951" s="39"/>
      <c r="D951" s="2"/>
      <c r="E951" s="2"/>
      <c r="F951" s="46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39"/>
      <c r="C952" s="39"/>
      <c r="D952" s="2"/>
      <c r="E952" s="2"/>
      <c r="F952" s="46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39"/>
      <c r="C953" s="39"/>
      <c r="D953" s="2"/>
      <c r="E953" s="2"/>
      <c r="F953" s="46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39"/>
      <c r="C954" s="39"/>
      <c r="D954" s="2"/>
      <c r="E954" s="2"/>
      <c r="F954" s="46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39"/>
      <c r="C955" s="39"/>
      <c r="D955" s="2"/>
      <c r="E955" s="2"/>
      <c r="F955" s="46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39"/>
      <c r="C956" s="39"/>
      <c r="D956" s="2"/>
      <c r="E956" s="2"/>
      <c r="F956" s="46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39"/>
      <c r="C957" s="39"/>
      <c r="D957" s="2"/>
      <c r="E957" s="2"/>
      <c r="F957" s="46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39"/>
      <c r="C958" s="39"/>
      <c r="D958" s="2"/>
      <c r="E958" s="2"/>
      <c r="F958" s="46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39"/>
      <c r="C959" s="39"/>
      <c r="D959" s="2"/>
      <c r="E959" s="2"/>
      <c r="F959" s="46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39"/>
      <c r="C960" s="39"/>
      <c r="D960" s="2"/>
      <c r="E960" s="2"/>
      <c r="F960" s="46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39"/>
      <c r="C961" s="39"/>
      <c r="D961" s="2"/>
      <c r="E961" s="2"/>
      <c r="F961" s="46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39"/>
      <c r="C962" s="39"/>
      <c r="D962" s="2"/>
      <c r="E962" s="2"/>
      <c r="F962" s="46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39"/>
      <c r="C963" s="39"/>
      <c r="D963" s="2"/>
      <c r="E963" s="2"/>
      <c r="F963" s="46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39"/>
      <c r="C964" s="39"/>
      <c r="D964" s="2"/>
      <c r="E964" s="2"/>
      <c r="F964" s="46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39"/>
      <c r="C965" s="39"/>
      <c r="D965" s="2"/>
      <c r="E965" s="2"/>
      <c r="F965" s="46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39"/>
      <c r="C966" s="39"/>
      <c r="D966" s="2"/>
      <c r="E966" s="2"/>
      <c r="F966" s="46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39"/>
      <c r="C967" s="39"/>
      <c r="D967" s="2"/>
      <c r="E967" s="2"/>
      <c r="F967" s="46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39"/>
      <c r="C968" s="39"/>
      <c r="D968" s="2"/>
      <c r="E968" s="2"/>
      <c r="F968" s="46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39"/>
      <c r="C969" s="39"/>
      <c r="D969" s="2"/>
      <c r="E969" s="2"/>
      <c r="F969" s="46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39"/>
      <c r="C970" s="39"/>
      <c r="D970" s="2"/>
      <c r="E970" s="2"/>
      <c r="F970" s="46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39"/>
      <c r="C971" s="39"/>
      <c r="D971" s="2"/>
      <c r="E971" s="2"/>
      <c r="F971" s="46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39"/>
      <c r="C972" s="39"/>
      <c r="D972" s="2"/>
      <c r="E972" s="2"/>
      <c r="F972" s="46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39"/>
      <c r="C973" s="39"/>
      <c r="D973" s="2"/>
      <c r="E973" s="2"/>
      <c r="F973" s="46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39"/>
      <c r="C974" s="39"/>
      <c r="D974" s="2"/>
      <c r="E974" s="2"/>
      <c r="F974" s="46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39"/>
      <c r="C975" s="39"/>
      <c r="D975" s="2"/>
      <c r="E975" s="2"/>
      <c r="F975" s="46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39"/>
      <c r="C976" s="39"/>
      <c r="D976" s="2"/>
      <c r="E976" s="2"/>
      <c r="F976" s="46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39"/>
      <c r="C977" s="39"/>
      <c r="D977" s="2"/>
      <c r="E977" s="2"/>
      <c r="F977" s="46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39"/>
      <c r="C978" s="39"/>
      <c r="D978" s="2"/>
      <c r="E978" s="2"/>
      <c r="F978" s="46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39"/>
      <c r="C979" s="39"/>
      <c r="D979" s="2"/>
      <c r="E979" s="2"/>
      <c r="F979" s="46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39"/>
      <c r="C980" s="39"/>
      <c r="D980" s="2"/>
      <c r="E980" s="2"/>
      <c r="F980" s="46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39"/>
      <c r="C981" s="39"/>
      <c r="D981" s="2"/>
      <c r="E981" s="2"/>
      <c r="F981" s="46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39"/>
      <c r="C982" s="39"/>
      <c r="D982" s="2"/>
      <c r="E982" s="2"/>
      <c r="F982" s="46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39"/>
      <c r="C983" s="39"/>
      <c r="D983" s="2"/>
      <c r="E983" s="2"/>
      <c r="F983" s="46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39"/>
      <c r="C984" s="39"/>
      <c r="D984" s="2"/>
      <c r="E984" s="2"/>
      <c r="F984" s="46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39"/>
      <c r="C985" s="39"/>
      <c r="D985" s="2"/>
      <c r="E985" s="2"/>
      <c r="F985" s="46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39"/>
      <c r="C986" s="39"/>
      <c r="D986" s="2"/>
      <c r="E986" s="2"/>
      <c r="F986" s="46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39"/>
      <c r="C987" s="39"/>
      <c r="D987" s="2"/>
      <c r="E987" s="2"/>
      <c r="F987" s="46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39"/>
      <c r="C988" s="39"/>
      <c r="D988" s="2"/>
      <c r="E988" s="2"/>
      <c r="F988" s="46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39"/>
      <c r="C989" s="39"/>
      <c r="D989" s="2"/>
      <c r="E989" s="2"/>
      <c r="F989" s="46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39"/>
      <c r="C990" s="39"/>
      <c r="D990" s="2"/>
      <c r="E990" s="2"/>
      <c r="F990" s="46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39"/>
      <c r="C991" s="39"/>
      <c r="D991" s="2"/>
      <c r="E991" s="2"/>
      <c r="F991" s="46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39"/>
      <c r="C992" s="39"/>
      <c r="D992" s="2"/>
      <c r="E992" s="2"/>
      <c r="F992" s="46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39"/>
      <c r="C993" s="39"/>
      <c r="D993" s="2"/>
      <c r="E993" s="2"/>
      <c r="F993" s="46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39"/>
      <c r="C994" s="39"/>
      <c r="D994" s="2"/>
      <c r="E994" s="2"/>
      <c r="F994" s="46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39"/>
      <c r="C995" s="39"/>
      <c r="D995" s="2"/>
      <c r="E995" s="2"/>
      <c r="F995" s="46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39"/>
      <c r="C996" s="39"/>
      <c r="D996" s="2"/>
      <c r="E996" s="2"/>
      <c r="F996" s="46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39"/>
      <c r="C997" s="39"/>
      <c r="D997" s="2"/>
      <c r="E997" s="2"/>
      <c r="F997" s="46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39"/>
      <c r="C998" s="39"/>
      <c r="D998" s="2"/>
      <c r="E998" s="2"/>
      <c r="F998" s="46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39"/>
      <c r="C999" s="39"/>
      <c r="D999" s="2"/>
      <c r="E999" s="2"/>
      <c r="F999" s="46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39"/>
      <c r="C1000" s="39"/>
      <c r="D1000" s="2"/>
      <c r="E1000" s="2"/>
      <c r="F1000" s="46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2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opLeftCell="A32" workbookViewId="0">
      <selection activeCell="N44" sqref="N44"/>
    </sheetView>
  </sheetViews>
  <sheetFormatPr defaultColWidth="14.453125" defaultRowHeight="15" customHeight="1"/>
  <cols>
    <col min="1" max="1" width="6.453125" customWidth="1"/>
    <col min="2" max="3" width="12.81640625" customWidth="1"/>
    <col min="4" max="4" width="35.453125" customWidth="1"/>
    <col min="5" max="5" width="4.81640625" customWidth="1"/>
    <col min="6" max="6" width="0.1796875" style="51" customWidth="1"/>
    <col min="7" max="7" width="6.453125" customWidth="1"/>
    <col min="8" max="8" width="6.26953125" style="51" customWidth="1"/>
    <col min="9" max="10" width="6.26953125" customWidth="1"/>
    <col min="11" max="11" width="2.26953125" customWidth="1"/>
    <col min="12" max="12" width="9.26953125" hidden="1" customWidth="1"/>
    <col min="13" max="27" width="8" customWidth="1"/>
  </cols>
  <sheetData>
    <row r="1" spans="1:27" ht="23.25" customHeight="1">
      <c r="A1" s="116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5"/>
      <c r="C2" s="115"/>
      <c r="D2" s="115"/>
      <c r="E2" s="115"/>
      <c r="F2" s="115"/>
      <c r="G2" s="115"/>
      <c r="H2" s="115"/>
      <c r="I2" s="115"/>
      <c r="J2" s="1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1"/>
      <c r="C3" s="1"/>
      <c r="D3" s="3"/>
      <c r="E3" s="4"/>
      <c r="F3" s="45"/>
      <c r="G3" s="5"/>
      <c r="H3" s="4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1"/>
      <c r="C4" s="1"/>
      <c r="D4" s="7" t="s">
        <v>459</v>
      </c>
      <c r="E4" s="4"/>
      <c r="F4" s="46"/>
      <c r="G4" s="8" t="s">
        <v>2</v>
      </c>
      <c r="H4" s="52"/>
      <c r="I4" s="8" t="s">
        <v>3</v>
      </c>
      <c r="J4" s="9">
        <f>COUNTIF(E11:E44,"L")</f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1"/>
      <c r="C5" s="1"/>
      <c r="D5" s="7" t="s">
        <v>379</v>
      </c>
      <c r="E5" s="4"/>
      <c r="F5" s="46"/>
      <c r="G5" s="8" t="s">
        <v>6</v>
      </c>
      <c r="H5" s="52"/>
      <c r="I5" s="8" t="s">
        <v>3</v>
      </c>
      <c r="J5" s="11">
        <f>COUNTIF(E11:E44,"P")</f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36"/>
      <c r="C6" s="36"/>
      <c r="D6" s="10"/>
      <c r="E6" s="4"/>
      <c r="F6" s="46"/>
      <c r="G6" s="12" t="s">
        <v>7</v>
      </c>
      <c r="H6" s="52"/>
      <c r="I6" s="8" t="s">
        <v>3</v>
      </c>
      <c r="J6" s="9">
        <f>SUM(J4:J5)</f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36"/>
      <c r="C7" s="36"/>
      <c r="D7" s="10" t="s">
        <v>9</v>
      </c>
      <c r="E7" s="4"/>
      <c r="F7" s="47"/>
      <c r="G7" s="13"/>
      <c r="H7" s="47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36"/>
      <c r="C8" s="36"/>
      <c r="D8" s="10" t="s">
        <v>9</v>
      </c>
      <c r="E8" s="14"/>
      <c r="F8" s="47"/>
      <c r="G8" s="13"/>
      <c r="H8" s="47"/>
      <c r="I8" s="13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37"/>
      <c r="C9" s="37"/>
      <c r="D9" s="17"/>
      <c r="E9" s="14"/>
      <c r="F9" s="46"/>
      <c r="G9" s="2"/>
      <c r="H9" s="46"/>
      <c r="I9" s="2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18"/>
      <c r="C10" s="18" t="s">
        <v>12</v>
      </c>
      <c r="D10" s="18" t="s">
        <v>14</v>
      </c>
      <c r="E10" s="18" t="s">
        <v>15</v>
      </c>
      <c r="F10" s="48" t="s">
        <v>16</v>
      </c>
      <c r="G10" s="18" t="s">
        <v>17</v>
      </c>
      <c r="H10" s="48"/>
      <c r="I10" s="18"/>
      <c r="J10" s="18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34">
        <v>10250</v>
      </c>
      <c r="C11" s="29" t="s">
        <v>380</v>
      </c>
      <c r="D11" s="22" t="s">
        <v>381</v>
      </c>
      <c r="E11" s="19" t="s">
        <v>25</v>
      </c>
      <c r="F11" s="49" t="s">
        <v>57</v>
      </c>
      <c r="G11" s="19" t="s">
        <v>110</v>
      </c>
      <c r="H11" s="49" t="str">
        <f t="shared" ref="H11:H42" si="0">"7"&amp;G11&amp;"/"&amp;A11&amp;" "&amp;D11</f>
        <v>7B/1 ALFINO PRATAMA</v>
      </c>
      <c r="I11" s="22"/>
      <c r="J11" s="2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35">
        <v>10251</v>
      </c>
      <c r="C12" s="21" t="s">
        <v>382</v>
      </c>
      <c r="D12" s="22" t="s">
        <v>383</v>
      </c>
      <c r="E12" s="19" t="s">
        <v>20</v>
      </c>
      <c r="F12" s="49" t="s">
        <v>32</v>
      </c>
      <c r="G12" s="19" t="s">
        <v>110</v>
      </c>
      <c r="H12" s="49" t="str">
        <f t="shared" si="0"/>
        <v>7B/2 ALYA KARINI</v>
      </c>
      <c r="I12" s="22"/>
      <c r="J12" s="2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35">
        <v>10252</v>
      </c>
      <c r="C13" s="21" t="s">
        <v>384</v>
      </c>
      <c r="D13" s="22" t="s">
        <v>385</v>
      </c>
      <c r="E13" s="19" t="s">
        <v>25</v>
      </c>
      <c r="F13" s="49" t="s">
        <v>32</v>
      </c>
      <c r="G13" s="19" t="s">
        <v>110</v>
      </c>
      <c r="H13" s="49" t="str">
        <f t="shared" si="0"/>
        <v>7B/3 ANDREW ALFIANO KURNIAWAN</v>
      </c>
      <c r="I13" s="22"/>
      <c r="J13" s="2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35">
        <v>10253</v>
      </c>
      <c r="C14" s="21" t="s">
        <v>386</v>
      </c>
      <c r="D14" s="22" t="s">
        <v>387</v>
      </c>
      <c r="E14" s="19" t="s">
        <v>20</v>
      </c>
      <c r="F14" s="49" t="s">
        <v>32</v>
      </c>
      <c r="G14" s="19" t="s">
        <v>110</v>
      </c>
      <c r="H14" s="49" t="str">
        <f t="shared" si="0"/>
        <v>7B/4 ANISA ARCELIA</v>
      </c>
      <c r="I14" s="22"/>
      <c r="J14" s="2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35">
        <v>10254</v>
      </c>
      <c r="C15" s="21" t="s">
        <v>388</v>
      </c>
      <c r="D15" s="22" t="s">
        <v>389</v>
      </c>
      <c r="E15" s="19" t="s">
        <v>20</v>
      </c>
      <c r="F15" s="49" t="s">
        <v>60</v>
      </c>
      <c r="G15" s="19" t="s">
        <v>110</v>
      </c>
      <c r="H15" s="49" t="str">
        <f t="shared" si="0"/>
        <v>7B/5 AURELIA ANASTASYA</v>
      </c>
      <c r="I15" s="22"/>
      <c r="J15" s="22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35">
        <v>10255</v>
      </c>
      <c r="C16" s="21" t="s">
        <v>390</v>
      </c>
      <c r="D16" s="22" t="s">
        <v>391</v>
      </c>
      <c r="E16" s="19" t="s">
        <v>25</v>
      </c>
      <c r="F16" s="49" t="s">
        <v>57</v>
      </c>
      <c r="G16" s="19" t="s">
        <v>110</v>
      </c>
      <c r="H16" s="49" t="str">
        <f t="shared" si="0"/>
        <v>7B/6 BERLIAN LUTFI ALFARIZI</v>
      </c>
      <c r="I16" s="22"/>
      <c r="J16" s="22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35">
        <v>10256</v>
      </c>
      <c r="C17" s="21" t="s">
        <v>392</v>
      </c>
      <c r="D17" s="22" t="s">
        <v>393</v>
      </c>
      <c r="E17" s="19" t="s">
        <v>20</v>
      </c>
      <c r="F17" s="49" t="s">
        <v>26</v>
      </c>
      <c r="G17" s="19" t="s">
        <v>110</v>
      </c>
      <c r="H17" s="49" t="str">
        <f t="shared" si="0"/>
        <v>7B/7 CANTIKA AZZAHRA PUTRI ZULKARNAEN</v>
      </c>
      <c r="I17" s="22"/>
      <c r="J17" s="22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35">
        <v>10257</v>
      </c>
      <c r="C18" s="21" t="s">
        <v>394</v>
      </c>
      <c r="D18" s="22" t="s">
        <v>395</v>
      </c>
      <c r="E18" s="19" t="s">
        <v>25</v>
      </c>
      <c r="F18" s="49" t="s">
        <v>32</v>
      </c>
      <c r="G18" s="19" t="s">
        <v>110</v>
      </c>
      <c r="H18" s="49" t="str">
        <f t="shared" si="0"/>
        <v>7B/8 DAVA DWI ARIANDA</v>
      </c>
      <c r="I18" s="22"/>
      <c r="J18" s="22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35">
        <v>10258</v>
      </c>
      <c r="C19" s="21" t="s">
        <v>396</v>
      </c>
      <c r="D19" s="22" t="s">
        <v>397</v>
      </c>
      <c r="E19" s="19" t="s">
        <v>20</v>
      </c>
      <c r="F19" s="49" t="s">
        <v>48</v>
      </c>
      <c r="G19" s="19" t="s">
        <v>110</v>
      </c>
      <c r="H19" s="49" t="str">
        <f t="shared" si="0"/>
        <v>7B/9 DINDA PUTRI APRILIA</v>
      </c>
      <c r="I19" s="22"/>
      <c r="J19" s="22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35">
        <v>10259</v>
      </c>
      <c r="C20" s="21" t="s">
        <v>398</v>
      </c>
      <c r="D20" s="22" t="s">
        <v>399</v>
      </c>
      <c r="E20" s="19" t="s">
        <v>20</v>
      </c>
      <c r="F20" s="49" t="s">
        <v>229</v>
      </c>
      <c r="G20" s="19" t="s">
        <v>110</v>
      </c>
      <c r="H20" s="49" t="str">
        <f t="shared" si="0"/>
        <v>7B/10 ELLENA RAHMA FELIZHA</v>
      </c>
      <c r="I20" s="22"/>
      <c r="J20" s="22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35">
        <v>10260</v>
      </c>
      <c r="C21" s="21" t="s">
        <v>400</v>
      </c>
      <c r="D21" s="22" t="s">
        <v>401</v>
      </c>
      <c r="E21" s="19" t="s">
        <v>25</v>
      </c>
      <c r="F21" s="49" t="s">
        <v>103</v>
      </c>
      <c r="G21" s="19" t="s">
        <v>110</v>
      </c>
      <c r="H21" s="49" t="str">
        <f t="shared" si="0"/>
        <v>7B/11 FACHRI ANTONI AZZAM</v>
      </c>
      <c r="I21" s="22"/>
      <c r="J21" s="22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35">
        <v>10261</v>
      </c>
      <c r="C22" s="21" t="s">
        <v>402</v>
      </c>
      <c r="D22" s="22" t="s">
        <v>403</v>
      </c>
      <c r="E22" s="19" t="s">
        <v>25</v>
      </c>
      <c r="F22" s="49" t="s">
        <v>32</v>
      </c>
      <c r="G22" s="19" t="s">
        <v>110</v>
      </c>
      <c r="H22" s="49" t="str">
        <f t="shared" si="0"/>
        <v>7B/12 GEDHE ARY LIMANTORO</v>
      </c>
      <c r="I22" s="22"/>
      <c r="J22" s="22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35">
        <v>10262</v>
      </c>
      <c r="C23" s="21" t="s">
        <v>404</v>
      </c>
      <c r="D23" s="22" t="s">
        <v>405</v>
      </c>
      <c r="E23" s="19" t="s">
        <v>20</v>
      </c>
      <c r="F23" s="49" t="s">
        <v>73</v>
      </c>
      <c r="G23" s="19" t="s">
        <v>110</v>
      </c>
      <c r="H23" s="49" t="str">
        <f t="shared" si="0"/>
        <v>7B/13 GISCA AURA SABRINA</v>
      </c>
      <c r="I23" s="22"/>
      <c r="J23" s="22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35">
        <v>10263</v>
      </c>
      <c r="C24" s="21" t="s">
        <v>406</v>
      </c>
      <c r="D24" s="22" t="s">
        <v>407</v>
      </c>
      <c r="E24" s="19" t="s">
        <v>20</v>
      </c>
      <c r="F24" s="49" t="s">
        <v>29</v>
      </c>
      <c r="G24" s="19" t="s">
        <v>110</v>
      </c>
      <c r="H24" s="49" t="str">
        <f t="shared" si="0"/>
        <v>7B/14 JOVITA HERA PRAMESTY</v>
      </c>
      <c r="I24" s="22"/>
      <c r="J24" s="22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35">
        <v>10264</v>
      </c>
      <c r="C25" s="21" t="s">
        <v>408</v>
      </c>
      <c r="D25" s="22" t="s">
        <v>409</v>
      </c>
      <c r="E25" s="19" t="s">
        <v>25</v>
      </c>
      <c r="F25" s="49" t="s">
        <v>119</v>
      </c>
      <c r="G25" s="19" t="s">
        <v>110</v>
      </c>
      <c r="H25" s="49" t="str">
        <f t="shared" si="0"/>
        <v>7B/15 JULIO PUTRA PRATAMA</v>
      </c>
      <c r="I25" s="22"/>
      <c r="J25" s="22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35">
        <v>10265</v>
      </c>
      <c r="C26" s="21" t="s">
        <v>410</v>
      </c>
      <c r="D26" s="22" t="s">
        <v>411</v>
      </c>
      <c r="E26" s="19" t="s">
        <v>20</v>
      </c>
      <c r="F26" s="49" t="s">
        <v>86</v>
      </c>
      <c r="G26" s="19" t="s">
        <v>110</v>
      </c>
      <c r="H26" s="49" t="str">
        <f t="shared" si="0"/>
        <v>7B/16 LENITIYAN DWI JESICA</v>
      </c>
      <c r="I26" s="22"/>
      <c r="J26" s="22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35">
        <v>10266</v>
      </c>
      <c r="C27" s="21" t="s">
        <v>412</v>
      </c>
      <c r="D27" s="22" t="s">
        <v>413</v>
      </c>
      <c r="E27" s="19" t="s">
        <v>20</v>
      </c>
      <c r="F27" s="49" t="s">
        <v>42</v>
      </c>
      <c r="G27" s="19" t="s">
        <v>110</v>
      </c>
      <c r="H27" s="49" t="str">
        <f t="shared" si="0"/>
        <v>7B/17 Maura Echa Nurfadhila</v>
      </c>
      <c r="I27" s="22"/>
      <c r="J27" s="22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35">
        <v>10267</v>
      </c>
      <c r="C28" s="21" t="s">
        <v>414</v>
      </c>
      <c r="D28" s="22" t="s">
        <v>415</v>
      </c>
      <c r="E28" s="19" t="s">
        <v>20</v>
      </c>
      <c r="F28" s="49" t="s">
        <v>29</v>
      </c>
      <c r="G28" s="19" t="s">
        <v>110</v>
      </c>
      <c r="H28" s="49" t="str">
        <f t="shared" si="0"/>
        <v>7B/18 MITA REGINA JULIA ARTIKA</v>
      </c>
      <c r="I28" s="22"/>
      <c r="J28" s="22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35">
        <v>10268</v>
      </c>
      <c r="C29" s="21" t="s">
        <v>416</v>
      </c>
      <c r="D29" s="22" t="s">
        <v>417</v>
      </c>
      <c r="E29" s="19" t="s">
        <v>25</v>
      </c>
      <c r="F29" s="49" t="s">
        <v>218</v>
      </c>
      <c r="G29" s="19" t="s">
        <v>110</v>
      </c>
      <c r="H29" s="49" t="str">
        <f t="shared" si="0"/>
        <v>7B/19 MOCHAMAD RAIHAN FAIRUZ AKBAR</v>
      </c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35">
        <v>10269</v>
      </c>
      <c r="C30" s="21" t="s">
        <v>418</v>
      </c>
      <c r="D30" s="22" t="s">
        <v>419</v>
      </c>
      <c r="E30" s="19" t="s">
        <v>25</v>
      </c>
      <c r="F30" s="49" t="s">
        <v>119</v>
      </c>
      <c r="G30" s="19" t="s">
        <v>110</v>
      </c>
      <c r="H30" s="49" t="str">
        <f t="shared" si="0"/>
        <v>7B/20 MUHAMAD WIJAYA DICKY PRASETYO</v>
      </c>
      <c r="I30" s="22"/>
      <c r="J30" s="2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35">
        <v>10270</v>
      </c>
      <c r="C31" s="21" t="s">
        <v>420</v>
      </c>
      <c r="D31" s="22" t="s">
        <v>421</v>
      </c>
      <c r="E31" s="19" t="s">
        <v>20</v>
      </c>
      <c r="F31" s="49" t="s">
        <v>422</v>
      </c>
      <c r="G31" s="19" t="s">
        <v>110</v>
      </c>
      <c r="H31" s="49" t="str">
        <f t="shared" si="0"/>
        <v>7B/21 NISA AMALIA SYA'BAN</v>
      </c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35">
        <v>10271</v>
      </c>
      <c r="C32" s="21" t="s">
        <v>423</v>
      </c>
      <c r="D32" s="22" t="s">
        <v>424</v>
      </c>
      <c r="E32" s="19" t="s">
        <v>20</v>
      </c>
      <c r="F32" s="49" t="s">
        <v>32</v>
      </c>
      <c r="G32" s="19" t="s">
        <v>110</v>
      </c>
      <c r="H32" s="49" t="str">
        <f t="shared" si="0"/>
        <v>7B/22 OKTA VIA AYU SENJA</v>
      </c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35">
        <v>10272</v>
      </c>
      <c r="C33" s="21" t="s">
        <v>425</v>
      </c>
      <c r="D33" s="22" t="s">
        <v>426</v>
      </c>
      <c r="E33" s="19" t="s">
        <v>25</v>
      </c>
      <c r="F33" s="49" t="s">
        <v>119</v>
      </c>
      <c r="G33" s="19" t="s">
        <v>110</v>
      </c>
      <c r="H33" s="49" t="str">
        <f t="shared" si="0"/>
        <v>7B/23 PANDU SASTRA WINATA</v>
      </c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35">
        <v>10273</v>
      </c>
      <c r="C34" s="21" t="s">
        <v>427</v>
      </c>
      <c r="D34" s="22" t="s">
        <v>428</v>
      </c>
      <c r="E34" s="19" t="s">
        <v>25</v>
      </c>
      <c r="F34" s="49" t="s">
        <v>229</v>
      </c>
      <c r="G34" s="19" t="s">
        <v>110</v>
      </c>
      <c r="H34" s="49" t="str">
        <f t="shared" si="0"/>
        <v>7B/24 RAKHA NUGRAHA</v>
      </c>
      <c r="I34" s="22"/>
      <c r="J34" s="2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35">
        <v>10274</v>
      </c>
      <c r="C35" s="21" t="s">
        <v>429</v>
      </c>
      <c r="D35" s="22" t="s">
        <v>430</v>
      </c>
      <c r="E35" s="19" t="s">
        <v>20</v>
      </c>
      <c r="F35" s="49" t="s">
        <v>57</v>
      </c>
      <c r="G35" s="19" t="s">
        <v>110</v>
      </c>
      <c r="H35" s="49" t="str">
        <f t="shared" si="0"/>
        <v>7B/25 RAYENDA ELVIA DISTA</v>
      </c>
      <c r="I35" s="22"/>
      <c r="J35" s="2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35">
        <v>10275</v>
      </c>
      <c r="C36" s="21" t="s">
        <v>431</v>
      </c>
      <c r="D36" s="22" t="s">
        <v>432</v>
      </c>
      <c r="E36" s="19" t="s">
        <v>25</v>
      </c>
      <c r="F36" s="49" t="s">
        <v>39</v>
      </c>
      <c r="G36" s="19" t="s">
        <v>110</v>
      </c>
      <c r="H36" s="49" t="str">
        <f t="shared" si="0"/>
        <v>7B/26 Riski Ardiansah</v>
      </c>
      <c r="I36" s="22"/>
      <c r="J36" s="2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35">
        <v>10276</v>
      </c>
      <c r="C37" s="21" t="s">
        <v>433</v>
      </c>
      <c r="D37" s="22" t="s">
        <v>434</v>
      </c>
      <c r="E37" s="19" t="s">
        <v>20</v>
      </c>
      <c r="F37" s="49" t="s">
        <v>26</v>
      </c>
      <c r="G37" s="19" t="s">
        <v>110</v>
      </c>
      <c r="H37" s="49" t="str">
        <f t="shared" si="0"/>
        <v>7B/27 SALUN DWI NINGTYAS</v>
      </c>
      <c r="I37" s="22"/>
      <c r="J37" s="2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35">
        <v>10277</v>
      </c>
      <c r="C38" s="21" t="s">
        <v>435</v>
      </c>
      <c r="D38" s="22" t="s">
        <v>436</v>
      </c>
      <c r="E38" s="19" t="s">
        <v>20</v>
      </c>
      <c r="F38" s="49" t="s">
        <v>26</v>
      </c>
      <c r="G38" s="19" t="s">
        <v>110</v>
      </c>
      <c r="H38" s="49" t="str">
        <f t="shared" si="0"/>
        <v>7B/28 SYAKIRA GHINA FALIHA</v>
      </c>
      <c r="I38" s="2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35">
        <v>10278</v>
      </c>
      <c r="C39" s="21" t="s">
        <v>437</v>
      </c>
      <c r="D39" s="22" t="s">
        <v>438</v>
      </c>
      <c r="E39" s="19" t="s">
        <v>25</v>
      </c>
      <c r="F39" s="49" t="s">
        <v>39</v>
      </c>
      <c r="G39" s="19" t="s">
        <v>110</v>
      </c>
      <c r="H39" s="49" t="str">
        <f t="shared" si="0"/>
        <v>7B/29 Syamsudin Nur Rohman</v>
      </c>
      <c r="I39" s="2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35">
        <v>10279</v>
      </c>
      <c r="C40" s="21" t="s">
        <v>439</v>
      </c>
      <c r="D40" s="22" t="s">
        <v>440</v>
      </c>
      <c r="E40" s="19" t="s">
        <v>20</v>
      </c>
      <c r="F40" s="49" t="s">
        <v>86</v>
      </c>
      <c r="G40" s="19" t="s">
        <v>110</v>
      </c>
      <c r="H40" s="49" t="str">
        <f t="shared" si="0"/>
        <v>7B/30 VINDA ARYANI</v>
      </c>
      <c r="I40" s="2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9.5" customHeight="1">
      <c r="A41" s="19">
        <v>31</v>
      </c>
      <c r="B41" s="35">
        <v>10280</v>
      </c>
      <c r="C41" s="21" t="s">
        <v>441</v>
      </c>
      <c r="D41" s="22" t="s">
        <v>442</v>
      </c>
      <c r="E41" s="19" t="s">
        <v>20</v>
      </c>
      <c r="F41" s="49" t="s">
        <v>65</v>
      </c>
      <c r="G41" s="19" t="s">
        <v>110</v>
      </c>
      <c r="H41" s="49" t="str">
        <f t="shared" si="0"/>
        <v>7B/31 Zakia Citra Pratiwi</v>
      </c>
      <c r="I41" s="2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9.5" customHeight="1">
      <c r="A42" s="19">
        <v>32</v>
      </c>
      <c r="B42" s="35">
        <v>10281</v>
      </c>
      <c r="C42" s="29" t="s">
        <v>443</v>
      </c>
      <c r="D42" s="22" t="s">
        <v>444</v>
      </c>
      <c r="E42" s="19" t="s">
        <v>25</v>
      </c>
      <c r="F42" s="49" t="s">
        <v>42</v>
      </c>
      <c r="G42" s="19" t="s">
        <v>110</v>
      </c>
      <c r="H42" s="49" t="str">
        <f t="shared" si="0"/>
        <v>7B/32 Zidan Eka Fardana</v>
      </c>
      <c r="I42" s="2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9.5" customHeight="1">
      <c r="A43" s="19"/>
      <c r="B43" s="19"/>
      <c r="C43" s="19"/>
      <c r="D43" s="19"/>
      <c r="E43" s="19"/>
      <c r="F43" s="54"/>
      <c r="G43" s="19"/>
      <c r="H43" s="54"/>
      <c r="I43" s="19"/>
      <c r="J43" s="1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9.5" customHeight="1">
      <c r="A44" s="19"/>
      <c r="B44" s="19"/>
      <c r="C44" s="19"/>
      <c r="D44" s="19"/>
      <c r="E44" s="19"/>
      <c r="F44" s="54"/>
      <c r="G44" s="19"/>
      <c r="H44" s="54"/>
      <c r="I44" s="19"/>
      <c r="J44" s="1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9.5" customHeight="1">
      <c r="A45" s="19"/>
      <c r="B45" s="19"/>
      <c r="C45" s="19"/>
      <c r="D45" s="19"/>
      <c r="E45" s="19"/>
      <c r="F45" s="54"/>
      <c r="G45" s="19"/>
      <c r="H45" s="54"/>
      <c r="I45" s="19"/>
      <c r="J45" s="1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9.5" customHeight="1">
      <c r="A46" s="19"/>
      <c r="B46" s="19"/>
      <c r="C46" s="19"/>
      <c r="D46" s="19"/>
      <c r="E46" s="19"/>
      <c r="F46" s="54"/>
      <c r="G46" s="19"/>
      <c r="H46" s="54"/>
      <c r="I46" s="19"/>
      <c r="J46" s="1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38"/>
      <c r="C47" s="38"/>
      <c r="D47" s="24"/>
      <c r="E47" s="2"/>
      <c r="F47" s="50"/>
      <c r="G47" s="26"/>
      <c r="H47" s="53"/>
      <c r="I47" s="118">
        <f ca="1">NOW()</f>
        <v>45797.797138888891</v>
      </c>
      <c r="J47" s="1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38"/>
      <c r="C48" s="38"/>
      <c r="D48" s="24"/>
      <c r="E48" s="2"/>
      <c r="F48" s="50"/>
      <c r="G48" s="26"/>
      <c r="H48" s="5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39"/>
      <c r="C49" s="39"/>
      <c r="D49" s="2"/>
      <c r="E49" s="2"/>
      <c r="F49" s="50"/>
      <c r="G49" s="9"/>
      <c r="H49" s="4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39"/>
      <c r="C50" s="39"/>
      <c r="D50" s="2"/>
      <c r="E50" s="2"/>
      <c r="F50" s="46"/>
      <c r="G50" s="2"/>
      <c r="H50" s="46"/>
      <c r="I50" s="27"/>
      <c r="J50" s="2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40"/>
      <c r="C51" s="40"/>
      <c r="D51" s="2"/>
      <c r="E51" s="2"/>
      <c r="F51" s="46"/>
      <c r="G51" s="2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39"/>
      <c r="C52" s="39"/>
      <c r="D52" s="2"/>
      <c r="E52" s="2"/>
      <c r="F52" s="46"/>
      <c r="G52" s="2"/>
      <c r="H52" s="4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39"/>
      <c r="C53" s="39"/>
      <c r="D53" s="2"/>
      <c r="E53" s="2"/>
      <c r="F53" s="46"/>
      <c r="G53" s="2"/>
      <c r="H53" s="4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39"/>
      <c r="C54" s="39"/>
      <c r="D54" s="2"/>
      <c r="E54" s="2"/>
      <c r="F54" s="46"/>
      <c r="G54" s="2"/>
      <c r="H54" s="4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39"/>
      <c r="C55" s="39"/>
      <c r="D55" s="2"/>
      <c r="E55" s="2"/>
      <c r="F55" s="46"/>
      <c r="G55" s="2"/>
      <c r="H55" s="4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39"/>
      <c r="C56" s="39"/>
      <c r="D56" s="2"/>
      <c r="E56" s="2"/>
      <c r="F56" s="46"/>
      <c r="G56" s="2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39"/>
      <c r="C57" s="39"/>
      <c r="D57" s="2"/>
      <c r="E57" s="2"/>
      <c r="F57" s="46"/>
      <c r="G57" s="2"/>
      <c r="H57" s="4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39"/>
      <c r="C58" s="39"/>
      <c r="D58" s="2"/>
      <c r="E58" s="2"/>
      <c r="F58" s="46"/>
      <c r="G58" s="2"/>
      <c r="H58" s="4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39"/>
      <c r="C59" s="39"/>
      <c r="D59" s="2"/>
      <c r="E59" s="2"/>
      <c r="F59" s="46"/>
      <c r="G59" s="2"/>
      <c r="H59" s="4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39"/>
      <c r="C60" s="39"/>
      <c r="D60" s="2"/>
      <c r="E60" s="2"/>
      <c r="F60" s="46"/>
      <c r="G60" s="2"/>
      <c r="H60" s="4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39"/>
      <c r="C61" s="39"/>
      <c r="D61" s="2"/>
      <c r="E61" s="2"/>
      <c r="F61" s="46"/>
      <c r="G61" s="2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39"/>
      <c r="C62" s="39"/>
      <c r="D62" s="2"/>
      <c r="E62" s="2"/>
      <c r="F62" s="46"/>
      <c r="G62" s="2"/>
      <c r="H62" s="4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39"/>
      <c r="C63" s="39"/>
      <c r="D63" s="2"/>
      <c r="E63" s="2"/>
      <c r="F63" s="46"/>
      <c r="G63" s="2"/>
      <c r="H63" s="4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39"/>
      <c r="C64" s="39"/>
      <c r="D64" s="2"/>
      <c r="E64" s="2"/>
      <c r="F64" s="46"/>
      <c r="G64" s="2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39"/>
      <c r="C65" s="39"/>
      <c r="D65" s="2"/>
      <c r="E65" s="2"/>
      <c r="F65" s="46"/>
      <c r="G65" s="2"/>
      <c r="H65" s="4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39"/>
      <c r="C66" s="39"/>
      <c r="D66" s="2"/>
      <c r="E66" s="2"/>
      <c r="F66" s="46"/>
      <c r="G66" s="2"/>
      <c r="H66" s="4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39"/>
      <c r="C67" s="39"/>
      <c r="D67" s="2"/>
      <c r="E67" s="2"/>
      <c r="F67" s="46"/>
      <c r="G67" s="2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39"/>
      <c r="C68" s="39"/>
      <c r="D68" s="2"/>
      <c r="E68" s="2"/>
      <c r="F68" s="46"/>
      <c r="G68" s="2"/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39"/>
      <c r="C69" s="39"/>
      <c r="D69" s="2"/>
      <c r="E69" s="2"/>
      <c r="F69" s="46"/>
      <c r="G69" s="2"/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39"/>
      <c r="C70" s="39"/>
      <c r="D70" s="2"/>
      <c r="E70" s="2"/>
      <c r="F70" s="46"/>
      <c r="G70" s="2"/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39"/>
      <c r="C71" s="39"/>
      <c r="D71" s="2"/>
      <c r="E71" s="2"/>
      <c r="F71" s="46"/>
      <c r="G71" s="2"/>
      <c r="H71" s="4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39"/>
      <c r="C72" s="39"/>
      <c r="D72" s="2"/>
      <c r="E72" s="2"/>
      <c r="F72" s="46"/>
      <c r="G72" s="2"/>
      <c r="H72" s="4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39"/>
      <c r="C73" s="39"/>
      <c r="D73" s="2"/>
      <c r="E73" s="2"/>
      <c r="F73" s="46"/>
      <c r="G73" s="2"/>
      <c r="H73" s="4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39"/>
      <c r="C74" s="39"/>
      <c r="D74" s="2"/>
      <c r="E74" s="2"/>
      <c r="F74" s="46"/>
      <c r="G74" s="2"/>
      <c r="H74" s="4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39"/>
      <c r="C75" s="39"/>
      <c r="D75" s="2"/>
      <c r="E75" s="2"/>
      <c r="F75" s="46"/>
      <c r="G75" s="2"/>
      <c r="H75" s="4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39"/>
      <c r="C76" s="39"/>
      <c r="D76" s="2"/>
      <c r="E76" s="2"/>
      <c r="F76" s="46"/>
      <c r="G76" s="2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39"/>
      <c r="C77" s="39"/>
      <c r="D77" s="2"/>
      <c r="E77" s="2"/>
      <c r="F77" s="46"/>
      <c r="G77" s="2"/>
      <c r="H77" s="4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39"/>
      <c r="C78" s="39"/>
      <c r="D78" s="2"/>
      <c r="E78" s="2"/>
      <c r="F78" s="46"/>
      <c r="G78" s="2"/>
      <c r="H78" s="4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39"/>
      <c r="C79" s="39"/>
      <c r="D79" s="2"/>
      <c r="E79" s="2"/>
      <c r="F79" s="46"/>
      <c r="G79" s="2"/>
      <c r="H79" s="4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39"/>
      <c r="C80" s="39"/>
      <c r="D80" s="2"/>
      <c r="E80" s="2"/>
      <c r="F80" s="46"/>
      <c r="G80" s="2"/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39"/>
      <c r="C81" s="39"/>
      <c r="D81" s="2"/>
      <c r="E81" s="2"/>
      <c r="F81" s="46"/>
      <c r="G81" s="2"/>
      <c r="H81" s="4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39"/>
      <c r="C82" s="39"/>
      <c r="D82" s="2"/>
      <c r="E82" s="2"/>
      <c r="F82" s="46"/>
      <c r="G82" s="2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39"/>
      <c r="C83" s="39"/>
      <c r="D83" s="2"/>
      <c r="E83" s="2"/>
      <c r="F83" s="46"/>
      <c r="G83" s="2"/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39"/>
      <c r="C84" s="39"/>
      <c r="D84" s="2"/>
      <c r="E84" s="2"/>
      <c r="F84" s="46"/>
      <c r="G84" s="2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39"/>
      <c r="C85" s="39"/>
      <c r="D85" s="2"/>
      <c r="E85" s="2"/>
      <c r="F85" s="46"/>
      <c r="G85" s="2"/>
      <c r="H85" s="4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39"/>
      <c r="C86" s="39"/>
      <c r="D86" s="2"/>
      <c r="E86" s="2"/>
      <c r="F86" s="46"/>
      <c r="G86" s="2"/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39"/>
      <c r="C87" s="39"/>
      <c r="D87" s="2"/>
      <c r="E87" s="2"/>
      <c r="F87" s="46"/>
      <c r="G87" s="2"/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39"/>
      <c r="C88" s="39"/>
      <c r="D88" s="2"/>
      <c r="E88" s="2"/>
      <c r="F88" s="46"/>
      <c r="G88" s="2"/>
      <c r="H88" s="4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39"/>
      <c r="C89" s="39"/>
      <c r="D89" s="2"/>
      <c r="E89" s="2"/>
      <c r="F89" s="46"/>
      <c r="G89" s="2"/>
      <c r="H89" s="4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39"/>
      <c r="C90" s="39"/>
      <c r="D90" s="2"/>
      <c r="E90" s="2"/>
      <c r="F90" s="46"/>
      <c r="G90" s="2"/>
      <c r="H90" s="4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39"/>
      <c r="C91" s="39"/>
      <c r="D91" s="2"/>
      <c r="E91" s="2"/>
      <c r="F91" s="46"/>
      <c r="G91" s="2"/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39"/>
      <c r="C92" s="39"/>
      <c r="D92" s="2"/>
      <c r="E92" s="2"/>
      <c r="F92" s="46"/>
      <c r="G92" s="2"/>
      <c r="H92" s="4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39"/>
      <c r="C93" s="39"/>
      <c r="D93" s="2"/>
      <c r="E93" s="2"/>
      <c r="F93" s="46"/>
      <c r="G93" s="2"/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39"/>
      <c r="C94" s="39"/>
      <c r="D94" s="2"/>
      <c r="E94" s="2"/>
      <c r="F94" s="46"/>
      <c r="G94" s="2"/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39"/>
      <c r="C95" s="39"/>
      <c r="D95" s="2"/>
      <c r="E95" s="2"/>
      <c r="F95" s="46"/>
      <c r="G95" s="2"/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39"/>
      <c r="C96" s="39"/>
      <c r="D96" s="2"/>
      <c r="E96" s="2"/>
      <c r="F96" s="46"/>
      <c r="G96" s="2"/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39"/>
      <c r="C97" s="39"/>
      <c r="D97" s="2"/>
      <c r="E97" s="2"/>
      <c r="F97" s="46"/>
      <c r="G97" s="2"/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39"/>
      <c r="C98" s="39"/>
      <c r="D98" s="2"/>
      <c r="E98" s="2"/>
      <c r="F98" s="46"/>
      <c r="G98" s="2"/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39"/>
      <c r="C99" s="39"/>
      <c r="D99" s="2"/>
      <c r="E99" s="2"/>
      <c r="F99" s="46"/>
      <c r="G99" s="2"/>
      <c r="H99" s="4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39"/>
      <c r="C100" s="39"/>
      <c r="D100" s="2"/>
      <c r="E100" s="2"/>
      <c r="F100" s="46"/>
      <c r="G100" s="2"/>
      <c r="H100" s="4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39"/>
      <c r="C101" s="39"/>
      <c r="D101" s="2"/>
      <c r="E101" s="2"/>
      <c r="F101" s="46"/>
      <c r="G101" s="2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39"/>
      <c r="C102" s="39"/>
      <c r="D102" s="2"/>
      <c r="E102" s="2"/>
      <c r="F102" s="46"/>
      <c r="G102" s="2"/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39"/>
      <c r="C103" s="39"/>
      <c r="D103" s="2"/>
      <c r="E103" s="2"/>
      <c r="F103" s="46"/>
      <c r="G103" s="2"/>
      <c r="H103" s="4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39"/>
      <c r="C104" s="39"/>
      <c r="D104" s="2"/>
      <c r="E104" s="2"/>
      <c r="F104" s="46"/>
      <c r="G104" s="2"/>
      <c r="H104" s="4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39"/>
      <c r="C105" s="39"/>
      <c r="D105" s="2"/>
      <c r="E105" s="2"/>
      <c r="F105" s="46"/>
      <c r="G105" s="2"/>
      <c r="H105" s="4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39"/>
      <c r="C106" s="39"/>
      <c r="D106" s="2"/>
      <c r="E106" s="2"/>
      <c r="F106" s="46"/>
      <c r="G106" s="2"/>
      <c r="H106" s="4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39"/>
      <c r="C107" s="39"/>
      <c r="D107" s="2"/>
      <c r="E107" s="2"/>
      <c r="F107" s="46"/>
      <c r="G107" s="2"/>
      <c r="H107" s="4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39"/>
      <c r="C108" s="39"/>
      <c r="D108" s="2"/>
      <c r="E108" s="2"/>
      <c r="F108" s="46"/>
      <c r="G108" s="2"/>
      <c r="H108" s="4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39"/>
      <c r="C109" s="39"/>
      <c r="D109" s="2"/>
      <c r="E109" s="2"/>
      <c r="F109" s="46"/>
      <c r="G109" s="2"/>
      <c r="H109" s="4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39"/>
      <c r="C110" s="39"/>
      <c r="D110" s="2"/>
      <c r="E110" s="2"/>
      <c r="F110" s="46"/>
      <c r="G110" s="2"/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39"/>
      <c r="C111" s="39"/>
      <c r="D111" s="2"/>
      <c r="E111" s="2"/>
      <c r="F111" s="46"/>
      <c r="G111" s="2"/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39"/>
      <c r="C112" s="39"/>
      <c r="D112" s="2"/>
      <c r="E112" s="2"/>
      <c r="F112" s="46"/>
      <c r="G112" s="2"/>
      <c r="H112" s="4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39"/>
      <c r="C113" s="39"/>
      <c r="D113" s="2"/>
      <c r="E113" s="2"/>
      <c r="F113" s="46"/>
      <c r="G113" s="2"/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39"/>
      <c r="C114" s="39"/>
      <c r="D114" s="2"/>
      <c r="E114" s="2"/>
      <c r="F114" s="46"/>
      <c r="G114" s="2"/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39"/>
      <c r="C115" s="39"/>
      <c r="D115" s="2"/>
      <c r="E115" s="2"/>
      <c r="F115" s="46"/>
      <c r="G115" s="2"/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39"/>
      <c r="C116" s="39"/>
      <c r="D116" s="2"/>
      <c r="E116" s="2"/>
      <c r="F116" s="46"/>
      <c r="G116" s="2"/>
      <c r="H116" s="4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39"/>
      <c r="C117" s="39"/>
      <c r="D117" s="2"/>
      <c r="E117" s="2"/>
      <c r="F117" s="46"/>
      <c r="G117" s="2"/>
      <c r="H117" s="4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39"/>
      <c r="C118" s="39"/>
      <c r="D118" s="2"/>
      <c r="E118" s="2"/>
      <c r="F118" s="46"/>
      <c r="G118" s="2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39"/>
      <c r="C119" s="39"/>
      <c r="D119" s="2"/>
      <c r="E119" s="2"/>
      <c r="F119" s="46"/>
      <c r="G119" s="2"/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39"/>
      <c r="C120" s="39"/>
      <c r="D120" s="2"/>
      <c r="E120" s="2"/>
      <c r="F120" s="46"/>
      <c r="G120" s="2"/>
      <c r="H120" s="4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39"/>
      <c r="C121" s="39"/>
      <c r="D121" s="2"/>
      <c r="E121" s="2"/>
      <c r="F121" s="46"/>
      <c r="G121" s="2"/>
      <c r="H121" s="4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39"/>
      <c r="C122" s="39"/>
      <c r="D122" s="2"/>
      <c r="E122" s="2"/>
      <c r="F122" s="46"/>
      <c r="G122" s="2"/>
      <c r="H122" s="4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39"/>
      <c r="C123" s="39"/>
      <c r="D123" s="2"/>
      <c r="E123" s="2"/>
      <c r="F123" s="46"/>
      <c r="G123" s="2"/>
      <c r="H123" s="4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39"/>
      <c r="C124" s="39"/>
      <c r="D124" s="2"/>
      <c r="E124" s="2"/>
      <c r="F124" s="46"/>
      <c r="G124" s="2"/>
      <c r="H124" s="4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39"/>
      <c r="C125" s="39"/>
      <c r="D125" s="2"/>
      <c r="E125" s="2"/>
      <c r="F125" s="46"/>
      <c r="G125" s="2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39"/>
      <c r="C126" s="39"/>
      <c r="D126" s="2"/>
      <c r="E126" s="2"/>
      <c r="F126" s="46"/>
      <c r="G126" s="2"/>
      <c r="H126" s="4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39"/>
      <c r="C127" s="39"/>
      <c r="D127" s="2"/>
      <c r="E127" s="2"/>
      <c r="F127" s="46"/>
      <c r="G127" s="2"/>
      <c r="H127" s="4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39"/>
      <c r="C128" s="39"/>
      <c r="D128" s="2"/>
      <c r="E128" s="2"/>
      <c r="F128" s="46"/>
      <c r="G128" s="2"/>
      <c r="H128" s="4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39"/>
      <c r="C129" s="39"/>
      <c r="D129" s="2"/>
      <c r="E129" s="2"/>
      <c r="F129" s="46"/>
      <c r="G129" s="2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39"/>
      <c r="C130" s="39"/>
      <c r="D130" s="2"/>
      <c r="E130" s="2"/>
      <c r="F130" s="46"/>
      <c r="G130" s="2"/>
      <c r="H130" s="4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39"/>
      <c r="C131" s="39"/>
      <c r="D131" s="2"/>
      <c r="E131" s="2"/>
      <c r="F131" s="46"/>
      <c r="G131" s="2"/>
      <c r="H131" s="4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39"/>
      <c r="C132" s="39"/>
      <c r="D132" s="2"/>
      <c r="E132" s="2"/>
      <c r="F132" s="46"/>
      <c r="G132" s="2"/>
      <c r="H132" s="4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39"/>
      <c r="C133" s="39"/>
      <c r="D133" s="2"/>
      <c r="E133" s="2"/>
      <c r="F133" s="46"/>
      <c r="G133" s="2"/>
      <c r="H133" s="4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39"/>
      <c r="C134" s="39"/>
      <c r="D134" s="2"/>
      <c r="E134" s="2"/>
      <c r="F134" s="46"/>
      <c r="G134" s="2"/>
      <c r="H134" s="4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39"/>
      <c r="C135" s="39"/>
      <c r="D135" s="2"/>
      <c r="E135" s="2"/>
      <c r="F135" s="46"/>
      <c r="G135" s="2"/>
      <c r="H135" s="4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39"/>
      <c r="C136" s="39"/>
      <c r="D136" s="2"/>
      <c r="E136" s="2"/>
      <c r="F136" s="46"/>
      <c r="G136" s="2"/>
      <c r="H136" s="4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39"/>
      <c r="C137" s="39"/>
      <c r="D137" s="2"/>
      <c r="E137" s="2"/>
      <c r="F137" s="46"/>
      <c r="G137" s="2"/>
      <c r="H137" s="4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39"/>
      <c r="C138" s="39"/>
      <c r="D138" s="2"/>
      <c r="E138" s="2"/>
      <c r="F138" s="46"/>
      <c r="G138" s="2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39"/>
      <c r="C139" s="39"/>
      <c r="D139" s="2"/>
      <c r="E139" s="2"/>
      <c r="F139" s="46"/>
      <c r="G139" s="2"/>
      <c r="H139" s="4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39"/>
      <c r="C140" s="39"/>
      <c r="D140" s="2"/>
      <c r="E140" s="2"/>
      <c r="F140" s="46"/>
      <c r="G140" s="2"/>
      <c r="H140" s="4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39"/>
      <c r="C141" s="39"/>
      <c r="D141" s="2"/>
      <c r="E141" s="2"/>
      <c r="F141" s="46"/>
      <c r="G141" s="2"/>
      <c r="H141" s="4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39"/>
      <c r="C142" s="39"/>
      <c r="D142" s="2"/>
      <c r="E142" s="2"/>
      <c r="F142" s="46"/>
      <c r="G142" s="2"/>
      <c r="H142" s="4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39"/>
      <c r="C143" s="39"/>
      <c r="D143" s="2"/>
      <c r="E143" s="2"/>
      <c r="F143" s="46"/>
      <c r="G143" s="2"/>
      <c r="H143" s="4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39"/>
      <c r="C144" s="39"/>
      <c r="D144" s="2"/>
      <c r="E144" s="2"/>
      <c r="F144" s="46"/>
      <c r="G144" s="2"/>
      <c r="H144" s="4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39"/>
      <c r="C145" s="39"/>
      <c r="D145" s="2"/>
      <c r="E145" s="2"/>
      <c r="F145" s="46"/>
      <c r="G145" s="2"/>
      <c r="H145" s="4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39"/>
      <c r="C146" s="39"/>
      <c r="D146" s="2"/>
      <c r="E146" s="2"/>
      <c r="F146" s="46"/>
      <c r="G146" s="2"/>
      <c r="H146" s="4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39"/>
      <c r="C147" s="39"/>
      <c r="D147" s="2"/>
      <c r="E147" s="2"/>
      <c r="F147" s="46"/>
      <c r="G147" s="2"/>
      <c r="H147" s="4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39"/>
      <c r="C148" s="39"/>
      <c r="D148" s="2"/>
      <c r="E148" s="2"/>
      <c r="F148" s="46"/>
      <c r="G148" s="2"/>
      <c r="H148" s="4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39"/>
      <c r="C149" s="39"/>
      <c r="D149" s="2"/>
      <c r="E149" s="2"/>
      <c r="F149" s="46"/>
      <c r="G149" s="2"/>
      <c r="H149" s="4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39"/>
      <c r="C150" s="39"/>
      <c r="D150" s="2"/>
      <c r="E150" s="2"/>
      <c r="F150" s="46"/>
      <c r="G150" s="2"/>
      <c r="H150" s="4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39"/>
      <c r="C151" s="39"/>
      <c r="D151" s="2"/>
      <c r="E151" s="2"/>
      <c r="F151" s="46"/>
      <c r="G151" s="2"/>
      <c r="H151" s="4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39"/>
      <c r="C152" s="39"/>
      <c r="D152" s="2"/>
      <c r="E152" s="2"/>
      <c r="F152" s="46"/>
      <c r="G152" s="2"/>
      <c r="H152" s="4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39"/>
      <c r="C153" s="39"/>
      <c r="D153" s="2"/>
      <c r="E153" s="2"/>
      <c r="F153" s="46"/>
      <c r="G153" s="2"/>
      <c r="H153" s="4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39"/>
      <c r="C154" s="39"/>
      <c r="D154" s="2"/>
      <c r="E154" s="2"/>
      <c r="F154" s="46"/>
      <c r="G154" s="2"/>
      <c r="H154" s="4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39"/>
      <c r="C155" s="39"/>
      <c r="D155" s="2"/>
      <c r="E155" s="2"/>
      <c r="F155" s="46"/>
      <c r="G155" s="2"/>
      <c r="H155" s="4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39"/>
      <c r="C156" s="39"/>
      <c r="D156" s="2"/>
      <c r="E156" s="2"/>
      <c r="F156" s="46"/>
      <c r="G156" s="2"/>
      <c r="H156" s="4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39"/>
      <c r="C157" s="39"/>
      <c r="D157" s="2"/>
      <c r="E157" s="2"/>
      <c r="F157" s="46"/>
      <c r="G157" s="2"/>
      <c r="H157" s="4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39"/>
      <c r="C158" s="39"/>
      <c r="D158" s="2"/>
      <c r="E158" s="2"/>
      <c r="F158" s="46"/>
      <c r="G158" s="2"/>
      <c r="H158" s="4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39"/>
      <c r="C159" s="39"/>
      <c r="D159" s="2"/>
      <c r="E159" s="2"/>
      <c r="F159" s="46"/>
      <c r="G159" s="2"/>
      <c r="H159" s="4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39"/>
      <c r="C160" s="39"/>
      <c r="D160" s="2"/>
      <c r="E160" s="2"/>
      <c r="F160" s="46"/>
      <c r="G160" s="2"/>
      <c r="H160" s="4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39"/>
      <c r="C161" s="39"/>
      <c r="D161" s="2"/>
      <c r="E161" s="2"/>
      <c r="F161" s="46"/>
      <c r="G161" s="2"/>
      <c r="H161" s="4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39"/>
      <c r="C162" s="39"/>
      <c r="D162" s="2"/>
      <c r="E162" s="2"/>
      <c r="F162" s="46"/>
      <c r="G162" s="2"/>
      <c r="H162" s="4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39"/>
      <c r="C163" s="39"/>
      <c r="D163" s="2"/>
      <c r="E163" s="2"/>
      <c r="F163" s="46"/>
      <c r="G163" s="2"/>
      <c r="H163" s="4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39"/>
      <c r="C164" s="39"/>
      <c r="D164" s="2"/>
      <c r="E164" s="2"/>
      <c r="F164" s="46"/>
      <c r="G164" s="2"/>
      <c r="H164" s="4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39"/>
      <c r="C165" s="39"/>
      <c r="D165" s="2"/>
      <c r="E165" s="2"/>
      <c r="F165" s="46"/>
      <c r="G165" s="2"/>
      <c r="H165" s="4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39"/>
      <c r="C166" s="39"/>
      <c r="D166" s="2"/>
      <c r="E166" s="2"/>
      <c r="F166" s="46"/>
      <c r="G166" s="2"/>
      <c r="H166" s="4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39"/>
      <c r="C167" s="39"/>
      <c r="D167" s="2"/>
      <c r="E167" s="2"/>
      <c r="F167" s="46"/>
      <c r="G167" s="2"/>
      <c r="H167" s="4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39"/>
      <c r="C168" s="39"/>
      <c r="D168" s="2"/>
      <c r="E168" s="2"/>
      <c r="F168" s="46"/>
      <c r="G168" s="2"/>
      <c r="H168" s="4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39"/>
      <c r="C169" s="39"/>
      <c r="D169" s="2"/>
      <c r="E169" s="2"/>
      <c r="F169" s="46"/>
      <c r="G169" s="2"/>
      <c r="H169" s="4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39"/>
      <c r="C170" s="39"/>
      <c r="D170" s="2"/>
      <c r="E170" s="2"/>
      <c r="F170" s="46"/>
      <c r="G170" s="2"/>
      <c r="H170" s="4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39"/>
      <c r="C171" s="39"/>
      <c r="D171" s="2"/>
      <c r="E171" s="2"/>
      <c r="F171" s="46"/>
      <c r="G171" s="2"/>
      <c r="H171" s="4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39"/>
      <c r="C172" s="39"/>
      <c r="D172" s="2"/>
      <c r="E172" s="2"/>
      <c r="F172" s="46"/>
      <c r="G172" s="2"/>
      <c r="H172" s="4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39"/>
      <c r="C173" s="39"/>
      <c r="D173" s="2"/>
      <c r="E173" s="2"/>
      <c r="F173" s="46"/>
      <c r="G173" s="2"/>
      <c r="H173" s="4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39"/>
      <c r="C174" s="39"/>
      <c r="D174" s="2"/>
      <c r="E174" s="2"/>
      <c r="F174" s="46"/>
      <c r="G174" s="2"/>
      <c r="H174" s="4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39"/>
      <c r="C175" s="39"/>
      <c r="D175" s="2"/>
      <c r="E175" s="2"/>
      <c r="F175" s="46"/>
      <c r="G175" s="2"/>
      <c r="H175" s="4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39"/>
      <c r="C176" s="39"/>
      <c r="D176" s="2"/>
      <c r="E176" s="2"/>
      <c r="F176" s="46"/>
      <c r="G176" s="2"/>
      <c r="H176" s="4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39"/>
      <c r="C177" s="39"/>
      <c r="D177" s="2"/>
      <c r="E177" s="2"/>
      <c r="F177" s="46"/>
      <c r="G177" s="2"/>
      <c r="H177" s="4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39"/>
      <c r="C178" s="39"/>
      <c r="D178" s="2"/>
      <c r="E178" s="2"/>
      <c r="F178" s="46"/>
      <c r="G178" s="2"/>
      <c r="H178" s="4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39"/>
      <c r="C179" s="39"/>
      <c r="D179" s="2"/>
      <c r="E179" s="2"/>
      <c r="F179" s="46"/>
      <c r="G179" s="2"/>
      <c r="H179" s="4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39"/>
      <c r="C180" s="39"/>
      <c r="D180" s="2"/>
      <c r="E180" s="2"/>
      <c r="F180" s="46"/>
      <c r="G180" s="2"/>
      <c r="H180" s="4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39"/>
      <c r="C181" s="39"/>
      <c r="D181" s="2"/>
      <c r="E181" s="2"/>
      <c r="F181" s="46"/>
      <c r="G181" s="2"/>
      <c r="H181" s="4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39"/>
      <c r="C182" s="39"/>
      <c r="D182" s="2"/>
      <c r="E182" s="2"/>
      <c r="F182" s="46"/>
      <c r="G182" s="2"/>
      <c r="H182" s="4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39"/>
      <c r="C183" s="39"/>
      <c r="D183" s="2"/>
      <c r="E183" s="2"/>
      <c r="F183" s="46"/>
      <c r="G183" s="2"/>
      <c r="H183" s="4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39"/>
      <c r="C184" s="39"/>
      <c r="D184" s="2"/>
      <c r="E184" s="2"/>
      <c r="F184" s="46"/>
      <c r="G184" s="2"/>
      <c r="H184" s="4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39"/>
      <c r="C185" s="39"/>
      <c r="D185" s="2"/>
      <c r="E185" s="2"/>
      <c r="F185" s="46"/>
      <c r="G185" s="2"/>
      <c r="H185" s="4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39"/>
      <c r="C186" s="39"/>
      <c r="D186" s="2"/>
      <c r="E186" s="2"/>
      <c r="F186" s="46"/>
      <c r="G186" s="2"/>
      <c r="H186" s="4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39"/>
      <c r="C187" s="39"/>
      <c r="D187" s="2"/>
      <c r="E187" s="2"/>
      <c r="F187" s="46"/>
      <c r="G187" s="2"/>
      <c r="H187" s="4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39"/>
      <c r="C188" s="39"/>
      <c r="D188" s="2"/>
      <c r="E188" s="2"/>
      <c r="F188" s="46"/>
      <c r="G188" s="2"/>
      <c r="H188" s="4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39"/>
      <c r="C189" s="39"/>
      <c r="D189" s="2"/>
      <c r="E189" s="2"/>
      <c r="F189" s="46"/>
      <c r="G189" s="2"/>
      <c r="H189" s="4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39"/>
      <c r="C190" s="39"/>
      <c r="D190" s="2"/>
      <c r="E190" s="2"/>
      <c r="F190" s="46"/>
      <c r="G190" s="2"/>
      <c r="H190" s="4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39"/>
      <c r="C191" s="39"/>
      <c r="D191" s="2"/>
      <c r="E191" s="2"/>
      <c r="F191" s="46"/>
      <c r="G191" s="2"/>
      <c r="H191" s="4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39"/>
      <c r="C192" s="39"/>
      <c r="D192" s="2"/>
      <c r="E192" s="2"/>
      <c r="F192" s="46"/>
      <c r="G192" s="2"/>
      <c r="H192" s="4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39"/>
      <c r="C193" s="39"/>
      <c r="D193" s="2"/>
      <c r="E193" s="2"/>
      <c r="F193" s="46"/>
      <c r="G193" s="2"/>
      <c r="H193" s="4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39"/>
      <c r="C194" s="39"/>
      <c r="D194" s="2"/>
      <c r="E194" s="2"/>
      <c r="F194" s="46"/>
      <c r="G194" s="2"/>
      <c r="H194" s="4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39"/>
      <c r="C195" s="39"/>
      <c r="D195" s="2"/>
      <c r="E195" s="2"/>
      <c r="F195" s="46"/>
      <c r="G195" s="2"/>
      <c r="H195" s="4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39"/>
      <c r="C196" s="39"/>
      <c r="D196" s="2"/>
      <c r="E196" s="2"/>
      <c r="F196" s="46"/>
      <c r="G196" s="2"/>
      <c r="H196" s="4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39"/>
      <c r="C197" s="39"/>
      <c r="D197" s="2"/>
      <c r="E197" s="2"/>
      <c r="F197" s="46"/>
      <c r="G197" s="2"/>
      <c r="H197" s="4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39"/>
      <c r="C198" s="39"/>
      <c r="D198" s="2"/>
      <c r="E198" s="2"/>
      <c r="F198" s="46"/>
      <c r="G198" s="2"/>
      <c r="H198" s="4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39"/>
      <c r="C199" s="39"/>
      <c r="D199" s="2"/>
      <c r="E199" s="2"/>
      <c r="F199" s="46"/>
      <c r="G199" s="2"/>
      <c r="H199" s="4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39"/>
      <c r="C200" s="39"/>
      <c r="D200" s="2"/>
      <c r="E200" s="2"/>
      <c r="F200" s="46"/>
      <c r="G200" s="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39"/>
      <c r="C201" s="39"/>
      <c r="D201" s="2"/>
      <c r="E201" s="2"/>
      <c r="F201" s="46"/>
      <c r="G201" s="2"/>
      <c r="H201" s="4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39"/>
      <c r="C202" s="39"/>
      <c r="D202" s="2"/>
      <c r="E202" s="2"/>
      <c r="F202" s="46"/>
      <c r="G202" s="2"/>
      <c r="H202" s="4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39"/>
      <c r="C203" s="39"/>
      <c r="D203" s="2"/>
      <c r="E203" s="2"/>
      <c r="F203" s="46"/>
      <c r="G203" s="2"/>
      <c r="H203" s="4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39"/>
      <c r="C204" s="39"/>
      <c r="D204" s="2"/>
      <c r="E204" s="2"/>
      <c r="F204" s="46"/>
      <c r="G204" s="2"/>
      <c r="H204" s="4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39"/>
      <c r="C205" s="39"/>
      <c r="D205" s="2"/>
      <c r="E205" s="2"/>
      <c r="F205" s="46"/>
      <c r="G205" s="2"/>
      <c r="H205" s="4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39"/>
      <c r="C206" s="39"/>
      <c r="D206" s="2"/>
      <c r="E206" s="2"/>
      <c r="F206" s="46"/>
      <c r="G206" s="2"/>
      <c r="H206" s="4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39"/>
      <c r="C207" s="39"/>
      <c r="D207" s="2"/>
      <c r="E207" s="2"/>
      <c r="F207" s="46"/>
      <c r="G207" s="2"/>
      <c r="H207" s="4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39"/>
      <c r="C208" s="39"/>
      <c r="D208" s="2"/>
      <c r="E208" s="2"/>
      <c r="F208" s="46"/>
      <c r="G208" s="2"/>
      <c r="H208" s="4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39"/>
      <c r="C209" s="39"/>
      <c r="D209" s="2"/>
      <c r="E209" s="2"/>
      <c r="F209" s="46"/>
      <c r="G209" s="2"/>
      <c r="H209" s="4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39"/>
      <c r="C210" s="39"/>
      <c r="D210" s="2"/>
      <c r="E210" s="2"/>
      <c r="F210" s="46"/>
      <c r="G210" s="2"/>
      <c r="H210" s="4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39"/>
      <c r="C211" s="39"/>
      <c r="D211" s="2"/>
      <c r="E211" s="2"/>
      <c r="F211" s="46"/>
      <c r="G211" s="2"/>
      <c r="H211" s="4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39"/>
      <c r="C212" s="39"/>
      <c r="D212" s="2"/>
      <c r="E212" s="2"/>
      <c r="F212" s="46"/>
      <c r="G212" s="2"/>
      <c r="H212" s="4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39"/>
      <c r="C213" s="39"/>
      <c r="D213" s="2"/>
      <c r="E213" s="2"/>
      <c r="F213" s="46"/>
      <c r="G213" s="2"/>
      <c r="H213" s="4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39"/>
      <c r="C214" s="39"/>
      <c r="D214" s="2"/>
      <c r="E214" s="2"/>
      <c r="F214" s="46"/>
      <c r="G214" s="2"/>
      <c r="H214" s="4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39"/>
      <c r="C215" s="39"/>
      <c r="D215" s="2"/>
      <c r="E215" s="2"/>
      <c r="F215" s="46"/>
      <c r="G215" s="2"/>
      <c r="H215" s="4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39"/>
      <c r="C216" s="39"/>
      <c r="D216" s="2"/>
      <c r="E216" s="2"/>
      <c r="F216" s="46"/>
      <c r="G216" s="2"/>
      <c r="H216" s="4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39"/>
      <c r="C217" s="39"/>
      <c r="D217" s="2"/>
      <c r="E217" s="2"/>
      <c r="F217" s="46"/>
      <c r="G217" s="2"/>
      <c r="H217" s="4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39"/>
      <c r="C218" s="39"/>
      <c r="D218" s="2"/>
      <c r="E218" s="2"/>
      <c r="F218" s="46"/>
      <c r="G218" s="2"/>
      <c r="H218" s="4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39"/>
      <c r="C219" s="39"/>
      <c r="D219" s="2"/>
      <c r="E219" s="2"/>
      <c r="F219" s="46"/>
      <c r="G219" s="2"/>
      <c r="H219" s="4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39"/>
      <c r="C220" s="39"/>
      <c r="D220" s="2"/>
      <c r="E220" s="2"/>
      <c r="F220" s="46"/>
      <c r="G220" s="2"/>
      <c r="H220" s="4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39"/>
      <c r="C221" s="39"/>
      <c r="D221" s="2"/>
      <c r="E221" s="2"/>
      <c r="F221" s="46"/>
      <c r="G221" s="2"/>
      <c r="H221" s="4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39"/>
      <c r="C222" s="39"/>
      <c r="D222" s="2"/>
      <c r="E222" s="2"/>
      <c r="F222" s="46"/>
      <c r="G222" s="2"/>
      <c r="H222" s="4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39"/>
      <c r="C223" s="39"/>
      <c r="D223" s="2"/>
      <c r="E223" s="2"/>
      <c r="F223" s="46"/>
      <c r="G223" s="2"/>
      <c r="H223" s="4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39"/>
      <c r="C224" s="39"/>
      <c r="D224" s="2"/>
      <c r="E224" s="2"/>
      <c r="F224" s="46"/>
      <c r="G224" s="2"/>
      <c r="H224" s="4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39"/>
      <c r="C225" s="39"/>
      <c r="D225" s="2"/>
      <c r="E225" s="2"/>
      <c r="F225" s="46"/>
      <c r="G225" s="2"/>
      <c r="H225" s="4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39"/>
      <c r="C226" s="39"/>
      <c r="D226" s="2"/>
      <c r="E226" s="2"/>
      <c r="F226" s="46"/>
      <c r="G226" s="2"/>
      <c r="H226" s="4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39"/>
      <c r="C227" s="39"/>
      <c r="D227" s="2"/>
      <c r="E227" s="2"/>
      <c r="F227" s="46"/>
      <c r="G227" s="2"/>
      <c r="H227" s="4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39"/>
      <c r="C228" s="39"/>
      <c r="D228" s="2"/>
      <c r="E228" s="2"/>
      <c r="F228" s="46"/>
      <c r="G228" s="2"/>
      <c r="H228" s="4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39"/>
      <c r="C229" s="39"/>
      <c r="D229" s="2"/>
      <c r="E229" s="2"/>
      <c r="F229" s="46"/>
      <c r="G229" s="2"/>
      <c r="H229" s="4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39"/>
      <c r="C230" s="39"/>
      <c r="D230" s="2"/>
      <c r="E230" s="2"/>
      <c r="F230" s="46"/>
      <c r="G230" s="2"/>
      <c r="H230" s="4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39"/>
      <c r="C231" s="39"/>
      <c r="D231" s="2"/>
      <c r="E231" s="2"/>
      <c r="F231" s="46"/>
      <c r="G231" s="2"/>
      <c r="H231" s="4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39"/>
      <c r="C232" s="39"/>
      <c r="D232" s="2"/>
      <c r="E232" s="2"/>
      <c r="F232" s="46"/>
      <c r="G232" s="2"/>
      <c r="H232" s="4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39"/>
      <c r="C233" s="39"/>
      <c r="D233" s="2"/>
      <c r="E233" s="2"/>
      <c r="F233" s="46"/>
      <c r="G233" s="2"/>
      <c r="H233" s="4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39"/>
      <c r="C234" s="39"/>
      <c r="D234" s="2"/>
      <c r="E234" s="2"/>
      <c r="F234" s="46"/>
      <c r="G234" s="2"/>
      <c r="H234" s="4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39"/>
      <c r="C235" s="39"/>
      <c r="D235" s="2"/>
      <c r="E235" s="2"/>
      <c r="F235" s="46"/>
      <c r="G235" s="2"/>
      <c r="H235" s="4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39"/>
      <c r="C236" s="39"/>
      <c r="D236" s="2"/>
      <c r="E236" s="2"/>
      <c r="F236" s="46"/>
      <c r="G236" s="2"/>
      <c r="H236" s="4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39"/>
      <c r="C237" s="39"/>
      <c r="D237" s="2"/>
      <c r="E237" s="2"/>
      <c r="F237" s="46"/>
      <c r="G237" s="2"/>
      <c r="H237" s="4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39"/>
      <c r="C238" s="39"/>
      <c r="D238" s="2"/>
      <c r="E238" s="2"/>
      <c r="F238" s="46"/>
      <c r="G238" s="2"/>
      <c r="H238" s="4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39"/>
      <c r="C239" s="39"/>
      <c r="D239" s="2"/>
      <c r="E239" s="2"/>
      <c r="F239" s="46"/>
      <c r="G239" s="2"/>
      <c r="H239" s="4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39"/>
      <c r="C240" s="39"/>
      <c r="D240" s="2"/>
      <c r="E240" s="2"/>
      <c r="F240" s="46"/>
      <c r="G240" s="2"/>
      <c r="H240" s="4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39"/>
      <c r="C241" s="39"/>
      <c r="D241" s="2"/>
      <c r="E241" s="2"/>
      <c r="F241" s="46"/>
      <c r="G241" s="2"/>
      <c r="H241" s="4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39"/>
      <c r="C242" s="39"/>
      <c r="D242" s="2"/>
      <c r="E242" s="2"/>
      <c r="F242" s="46"/>
      <c r="G242" s="2"/>
      <c r="H242" s="4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39"/>
      <c r="C243" s="39"/>
      <c r="D243" s="2"/>
      <c r="E243" s="2"/>
      <c r="F243" s="46"/>
      <c r="G243" s="2"/>
      <c r="H243" s="4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39"/>
      <c r="C244" s="39"/>
      <c r="D244" s="2"/>
      <c r="E244" s="2"/>
      <c r="F244" s="46"/>
      <c r="G244" s="2"/>
      <c r="H244" s="4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39"/>
      <c r="C245" s="39"/>
      <c r="D245" s="2"/>
      <c r="E245" s="2"/>
      <c r="F245" s="46"/>
      <c r="G245" s="2"/>
      <c r="H245" s="4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39"/>
      <c r="C246" s="39"/>
      <c r="D246" s="2"/>
      <c r="E246" s="2"/>
      <c r="F246" s="46"/>
      <c r="G246" s="2"/>
      <c r="H246" s="4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39"/>
      <c r="C247" s="39"/>
      <c r="D247" s="2"/>
      <c r="E247" s="2"/>
      <c r="F247" s="46"/>
      <c r="G247" s="2"/>
      <c r="H247" s="4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39"/>
      <c r="C248" s="39"/>
      <c r="D248" s="2"/>
      <c r="E248" s="2"/>
      <c r="F248" s="46"/>
      <c r="G248" s="2"/>
      <c r="H248" s="4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39"/>
      <c r="C249" s="39"/>
      <c r="D249" s="2"/>
      <c r="E249" s="2"/>
      <c r="F249" s="46"/>
      <c r="G249" s="2"/>
      <c r="H249" s="4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39"/>
      <c r="C250" s="39"/>
      <c r="D250" s="2"/>
      <c r="E250" s="2"/>
      <c r="F250" s="46"/>
      <c r="G250" s="2"/>
      <c r="H250" s="4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39"/>
      <c r="C251" s="39"/>
      <c r="D251" s="2"/>
      <c r="E251" s="2"/>
      <c r="F251" s="46"/>
      <c r="G251" s="2"/>
      <c r="H251" s="4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39"/>
      <c r="C252" s="39"/>
      <c r="D252" s="2"/>
      <c r="E252" s="2"/>
      <c r="F252" s="46"/>
      <c r="G252" s="2"/>
      <c r="H252" s="4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39"/>
      <c r="C253" s="39"/>
      <c r="D253" s="2"/>
      <c r="E253" s="2"/>
      <c r="F253" s="46"/>
      <c r="G253" s="2"/>
      <c r="H253" s="4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39"/>
      <c r="C254" s="39"/>
      <c r="D254" s="2"/>
      <c r="E254" s="2"/>
      <c r="F254" s="46"/>
      <c r="G254" s="2"/>
      <c r="H254" s="4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39"/>
      <c r="C255" s="39"/>
      <c r="D255" s="2"/>
      <c r="E255" s="2"/>
      <c r="F255" s="46"/>
      <c r="G255" s="2"/>
      <c r="H255" s="4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39"/>
      <c r="C256" s="39"/>
      <c r="D256" s="2"/>
      <c r="E256" s="2"/>
      <c r="F256" s="46"/>
      <c r="G256" s="2"/>
      <c r="H256" s="4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39"/>
      <c r="C257" s="39"/>
      <c r="D257" s="2"/>
      <c r="E257" s="2"/>
      <c r="F257" s="46"/>
      <c r="G257" s="2"/>
      <c r="H257" s="4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39"/>
      <c r="C258" s="39"/>
      <c r="D258" s="2"/>
      <c r="E258" s="2"/>
      <c r="F258" s="46"/>
      <c r="G258" s="2"/>
      <c r="H258" s="4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39"/>
      <c r="C259" s="39"/>
      <c r="D259" s="2"/>
      <c r="E259" s="2"/>
      <c r="F259" s="46"/>
      <c r="G259" s="2"/>
      <c r="H259" s="4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39"/>
      <c r="C260" s="39"/>
      <c r="D260" s="2"/>
      <c r="E260" s="2"/>
      <c r="F260" s="46"/>
      <c r="G260" s="2"/>
      <c r="H260" s="4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39"/>
      <c r="C261" s="39"/>
      <c r="D261" s="2"/>
      <c r="E261" s="2"/>
      <c r="F261" s="46"/>
      <c r="G261" s="2"/>
      <c r="H261" s="4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39"/>
      <c r="C262" s="39"/>
      <c r="D262" s="2"/>
      <c r="E262" s="2"/>
      <c r="F262" s="46"/>
      <c r="G262" s="2"/>
      <c r="H262" s="4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39"/>
      <c r="C263" s="39"/>
      <c r="D263" s="2"/>
      <c r="E263" s="2"/>
      <c r="F263" s="46"/>
      <c r="G263" s="2"/>
      <c r="H263" s="4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39"/>
      <c r="C264" s="39"/>
      <c r="D264" s="2"/>
      <c r="E264" s="2"/>
      <c r="F264" s="46"/>
      <c r="G264" s="2"/>
      <c r="H264" s="4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39"/>
      <c r="C265" s="39"/>
      <c r="D265" s="2"/>
      <c r="E265" s="2"/>
      <c r="F265" s="46"/>
      <c r="G265" s="2"/>
      <c r="H265" s="4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39"/>
      <c r="C266" s="39"/>
      <c r="D266" s="2"/>
      <c r="E266" s="2"/>
      <c r="F266" s="46"/>
      <c r="G266" s="2"/>
      <c r="H266" s="4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39"/>
      <c r="C267" s="39"/>
      <c r="D267" s="2"/>
      <c r="E267" s="2"/>
      <c r="F267" s="46"/>
      <c r="G267" s="2"/>
      <c r="H267" s="4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39"/>
      <c r="C268" s="39"/>
      <c r="D268" s="2"/>
      <c r="E268" s="2"/>
      <c r="F268" s="46"/>
      <c r="G268" s="2"/>
      <c r="H268" s="4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39"/>
      <c r="C269" s="39"/>
      <c r="D269" s="2"/>
      <c r="E269" s="2"/>
      <c r="F269" s="46"/>
      <c r="G269" s="2"/>
      <c r="H269" s="4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39"/>
      <c r="C270" s="39"/>
      <c r="D270" s="2"/>
      <c r="E270" s="2"/>
      <c r="F270" s="46"/>
      <c r="G270" s="2"/>
      <c r="H270" s="4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39"/>
      <c r="C271" s="39"/>
      <c r="D271" s="2"/>
      <c r="E271" s="2"/>
      <c r="F271" s="46"/>
      <c r="G271" s="2"/>
      <c r="H271" s="4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39"/>
      <c r="C272" s="39"/>
      <c r="D272" s="2"/>
      <c r="E272" s="2"/>
      <c r="F272" s="46"/>
      <c r="G272" s="2"/>
      <c r="H272" s="4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39"/>
      <c r="C273" s="39"/>
      <c r="D273" s="2"/>
      <c r="E273" s="2"/>
      <c r="F273" s="46"/>
      <c r="G273" s="2"/>
      <c r="H273" s="4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39"/>
      <c r="C274" s="39"/>
      <c r="D274" s="2"/>
      <c r="E274" s="2"/>
      <c r="F274" s="46"/>
      <c r="G274" s="2"/>
      <c r="H274" s="4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39"/>
      <c r="C275" s="39"/>
      <c r="D275" s="2"/>
      <c r="E275" s="2"/>
      <c r="F275" s="46"/>
      <c r="G275" s="2"/>
      <c r="H275" s="4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39"/>
      <c r="C276" s="39"/>
      <c r="D276" s="2"/>
      <c r="E276" s="2"/>
      <c r="F276" s="46"/>
      <c r="G276" s="2"/>
      <c r="H276" s="4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39"/>
      <c r="C277" s="39"/>
      <c r="D277" s="2"/>
      <c r="E277" s="2"/>
      <c r="F277" s="46"/>
      <c r="G277" s="2"/>
      <c r="H277" s="4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39"/>
      <c r="C278" s="39"/>
      <c r="D278" s="2"/>
      <c r="E278" s="2"/>
      <c r="F278" s="46"/>
      <c r="G278" s="2"/>
      <c r="H278" s="4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39"/>
      <c r="C279" s="39"/>
      <c r="D279" s="2"/>
      <c r="E279" s="2"/>
      <c r="F279" s="46"/>
      <c r="G279" s="2"/>
      <c r="H279" s="4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39"/>
      <c r="C280" s="39"/>
      <c r="D280" s="2"/>
      <c r="E280" s="2"/>
      <c r="F280" s="46"/>
      <c r="G280" s="2"/>
      <c r="H280" s="4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39"/>
      <c r="C281" s="39"/>
      <c r="D281" s="2"/>
      <c r="E281" s="2"/>
      <c r="F281" s="46"/>
      <c r="G281" s="2"/>
      <c r="H281" s="4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39"/>
      <c r="C282" s="39"/>
      <c r="D282" s="2"/>
      <c r="E282" s="2"/>
      <c r="F282" s="46"/>
      <c r="G282" s="2"/>
      <c r="H282" s="4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39"/>
      <c r="C283" s="39"/>
      <c r="D283" s="2"/>
      <c r="E283" s="2"/>
      <c r="F283" s="46"/>
      <c r="G283" s="2"/>
      <c r="H283" s="4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39"/>
      <c r="C284" s="39"/>
      <c r="D284" s="2"/>
      <c r="E284" s="2"/>
      <c r="F284" s="46"/>
      <c r="G284" s="2"/>
      <c r="H284" s="4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39"/>
      <c r="C285" s="39"/>
      <c r="D285" s="2"/>
      <c r="E285" s="2"/>
      <c r="F285" s="46"/>
      <c r="G285" s="2"/>
      <c r="H285" s="4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39"/>
      <c r="C286" s="39"/>
      <c r="D286" s="2"/>
      <c r="E286" s="2"/>
      <c r="F286" s="46"/>
      <c r="G286" s="2"/>
      <c r="H286" s="4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39"/>
      <c r="C287" s="39"/>
      <c r="D287" s="2"/>
      <c r="E287" s="2"/>
      <c r="F287" s="46"/>
      <c r="G287" s="2"/>
      <c r="H287" s="4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39"/>
      <c r="C288" s="39"/>
      <c r="D288" s="2"/>
      <c r="E288" s="2"/>
      <c r="F288" s="46"/>
      <c r="G288" s="2"/>
      <c r="H288" s="4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39"/>
      <c r="C289" s="39"/>
      <c r="D289" s="2"/>
      <c r="E289" s="2"/>
      <c r="F289" s="46"/>
      <c r="G289" s="2"/>
      <c r="H289" s="4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39"/>
      <c r="C290" s="39"/>
      <c r="D290" s="2"/>
      <c r="E290" s="2"/>
      <c r="F290" s="46"/>
      <c r="G290" s="2"/>
      <c r="H290" s="4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39"/>
      <c r="C291" s="39"/>
      <c r="D291" s="2"/>
      <c r="E291" s="2"/>
      <c r="F291" s="46"/>
      <c r="G291" s="2"/>
      <c r="H291" s="4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39"/>
      <c r="C292" s="39"/>
      <c r="D292" s="2"/>
      <c r="E292" s="2"/>
      <c r="F292" s="46"/>
      <c r="G292" s="2"/>
      <c r="H292" s="4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39"/>
      <c r="C293" s="39"/>
      <c r="D293" s="2"/>
      <c r="E293" s="2"/>
      <c r="F293" s="46"/>
      <c r="G293" s="2"/>
      <c r="H293" s="4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39"/>
      <c r="C294" s="39"/>
      <c r="D294" s="2"/>
      <c r="E294" s="2"/>
      <c r="F294" s="46"/>
      <c r="G294" s="2"/>
      <c r="H294" s="4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39"/>
      <c r="C295" s="39"/>
      <c r="D295" s="2"/>
      <c r="E295" s="2"/>
      <c r="F295" s="46"/>
      <c r="G295" s="2"/>
      <c r="H295" s="4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39"/>
      <c r="C296" s="39"/>
      <c r="D296" s="2"/>
      <c r="E296" s="2"/>
      <c r="F296" s="46"/>
      <c r="G296" s="2"/>
      <c r="H296" s="4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39"/>
      <c r="C297" s="39"/>
      <c r="D297" s="2"/>
      <c r="E297" s="2"/>
      <c r="F297" s="46"/>
      <c r="G297" s="2"/>
      <c r="H297" s="4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39"/>
      <c r="C298" s="39"/>
      <c r="D298" s="2"/>
      <c r="E298" s="2"/>
      <c r="F298" s="46"/>
      <c r="G298" s="2"/>
      <c r="H298" s="4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39"/>
      <c r="C299" s="39"/>
      <c r="D299" s="2"/>
      <c r="E299" s="2"/>
      <c r="F299" s="46"/>
      <c r="G299" s="2"/>
      <c r="H299" s="4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39"/>
      <c r="C300" s="39"/>
      <c r="D300" s="2"/>
      <c r="E300" s="2"/>
      <c r="F300" s="46"/>
      <c r="G300" s="2"/>
      <c r="H300" s="4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39"/>
      <c r="C301" s="39"/>
      <c r="D301" s="2"/>
      <c r="E301" s="2"/>
      <c r="F301" s="46"/>
      <c r="G301" s="2"/>
      <c r="H301" s="4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39"/>
      <c r="C302" s="39"/>
      <c r="D302" s="2"/>
      <c r="E302" s="2"/>
      <c r="F302" s="46"/>
      <c r="G302" s="2"/>
      <c r="H302" s="4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39"/>
      <c r="C303" s="39"/>
      <c r="D303" s="2"/>
      <c r="E303" s="2"/>
      <c r="F303" s="46"/>
      <c r="G303" s="2"/>
      <c r="H303" s="4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39"/>
      <c r="C304" s="39"/>
      <c r="D304" s="2"/>
      <c r="E304" s="2"/>
      <c r="F304" s="46"/>
      <c r="G304" s="2"/>
      <c r="H304" s="4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39"/>
      <c r="C305" s="39"/>
      <c r="D305" s="2"/>
      <c r="E305" s="2"/>
      <c r="F305" s="46"/>
      <c r="G305" s="2"/>
      <c r="H305" s="4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39"/>
      <c r="C306" s="39"/>
      <c r="D306" s="2"/>
      <c r="E306" s="2"/>
      <c r="F306" s="46"/>
      <c r="G306" s="2"/>
      <c r="H306" s="4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39"/>
      <c r="C307" s="39"/>
      <c r="D307" s="2"/>
      <c r="E307" s="2"/>
      <c r="F307" s="46"/>
      <c r="G307" s="2"/>
      <c r="H307" s="4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39"/>
      <c r="C308" s="39"/>
      <c r="D308" s="2"/>
      <c r="E308" s="2"/>
      <c r="F308" s="46"/>
      <c r="G308" s="2"/>
      <c r="H308" s="4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39"/>
      <c r="C309" s="39"/>
      <c r="D309" s="2"/>
      <c r="E309" s="2"/>
      <c r="F309" s="46"/>
      <c r="G309" s="2"/>
      <c r="H309" s="4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39"/>
      <c r="C310" s="39"/>
      <c r="D310" s="2"/>
      <c r="E310" s="2"/>
      <c r="F310" s="46"/>
      <c r="G310" s="2"/>
      <c r="H310" s="4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39"/>
      <c r="C311" s="39"/>
      <c r="D311" s="2"/>
      <c r="E311" s="2"/>
      <c r="F311" s="46"/>
      <c r="G311" s="2"/>
      <c r="H311" s="4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39"/>
      <c r="C312" s="39"/>
      <c r="D312" s="2"/>
      <c r="E312" s="2"/>
      <c r="F312" s="46"/>
      <c r="G312" s="2"/>
      <c r="H312" s="4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39"/>
      <c r="C313" s="39"/>
      <c r="D313" s="2"/>
      <c r="E313" s="2"/>
      <c r="F313" s="46"/>
      <c r="G313" s="2"/>
      <c r="H313" s="4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39"/>
      <c r="C314" s="39"/>
      <c r="D314" s="2"/>
      <c r="E314" s="2"/>
      <c r="F314" s="46"/>
      <c r="G314" s="2"/>
      <c r="H314" s="4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39"/>
      <c r="C315" s="39"/>
      <c r="D315" s="2"/>
      <c r="E315" s="2"/>
      <c r="F315" s="46"/>
      <c r="G315" s="2"/>
      <c r="H315" s="4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39"/>
      <c r="C316" s="39"/>
      <c r="D316" s="2"/>
      <c r="E316" s="2"/>
      <c r="F316" s="46"/>
      <c r="G316" s="2"/>
      <c r="H316" s="4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39"/>
      <c r="C317" s="39"/>
      <c r="D317" s="2"/>
      <c r="E317" s="2"/>
      <c r="F317" s="46"/>
      <c r="G317" s="2"/>
      <c r="H317" s="4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39"/>
      <c r="C318" s="39"/>
      <c r="D318" s="2"/>
      <c r="E318" s="2"/>
      <c r="F318" s="46"/>
      <c r="G318" s="2"/>
      <c r="H318" s="4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39"/>
      <c r="C319" s="39"/>
      <c r="D319" s="2"/>
      <c r="E319" s="2"/>
      <c r="F319" s="46"/>
      <c r="G319" s="2"/>
      <c r="H319" s="4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39"/>
      <c r="C320" s="39"/>
      <c r="D320" s="2"/>
      <c r="E320" s="2"/>
      <c r="F320" s="46"/>
      <c r="G320" s="2"/>
      <c r="H320" s="4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39"/>
      <c r="C321" s="39"/>
      <c r="D321" s="2"/>
      <c r="E321" s="2"/>
      <c r="F321" s="46"/>
      <c r="G321" s="2"/>
      <c r="H321" s="4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39"/>
      <c r="C322" s="39"/>
      <c r="D322" s="2"/>
      <c r="E322" s="2"/>
      <c r="F322" s="46"/>
      <c r="G322" s="2"/>
      <c r="H322" s="4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39"/>
      <c r="C323" s="39"/>
      <c r="D323" s="2"/>
      <c r="E323" s="2"/>
      <c r="F323" s="46"/>
      <c r="G323" s="2"/>
      <c r="H323" s="4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39"/>
      <c r="C324" s="39"/>
      <c r="D324" s="2"/>
      <c r="E324" s="2"/>
      <c r="F324" s="46"/>
      <c r="G324" s="2"/>
      <c r="H324" s="4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39"/>
      <c r="C325" s="39"/>
      <c r="D325" s="2"/>
      <c r="E325" s="2"/>
      <c r="F325" s="46"/>
      <c r="G325" s="2"/>
      <c r="H325" s="4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39"/>
      <c r="C326" s="39"/>
      <c r="D326" s="2"/>
      <c r="E326" s="2"/>
      <c r="F326" s="46"/>
      <c r="G326" s="2"/>
      <c r="H326" s="4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39"/>
      <c r="C327" s="39"/>
      <c r="D327" s="2"/>
      <c r="E327" s="2"/>
      <c r="F327" s="46"/>
      <c r="G327" s="2"/>
      <c r="H327" s="4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39"/>
      <c r="C328" s="39"/>
      <c r="D328" s="2"/>
      <c r="E328" s="2"/>
      <c r="F328" s="46"/>
      <c r="G328" s="2"/>
      <c r="H328" s="4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39"/>
      <c r="C329" s="39"/>
      <c r="D329" s="2"/>
      <c r="E329" s="2"/>
      <c r="F329" s="46"/>
      <c r="G329" s="2"/>
      <c r="H329" s="4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39"/>
      <c r="C330" s="39"/>
      <c r="D330" s="2"/>
      <c r="E330" s="2"/>
      <c r="F330" s="46"/>
      <c r="G330" s="2"/>
      <c r="H330" s="4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39"/>
      <c r="C331" s="39"/>
      <c r="D331" s="2"/>
      <c r="E331" s="2"/>
      <c r="F331" s="46"/>
      <c r="G331" s="2"/>
      <c r="H331" s="4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39"/>
      <c r="C332" s="39"/>
      <c r="D332" s="2"/>
      <c r="E332" s="2"/>
      <c r="F332" s="46"/>
      <c r="G332" s="2"/>
      <c r="H332" s="4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39"/>
      <c r="C333" s="39"/>
      <c r="D333" s="2"/>
      <c r="E333" s="2"/>
      <c r="F333" s="46"/>
      <c r="G333" s="2"/>
      <c r="H333" s="4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39"/>
      <c r="C334" s="39"/>
      <c r="D334" s="2"/>
      <c r="E334" s="2"/>
      <c r="F334" s="46"/>
      <c r="G334" s="2"/>
      <c r="H334" s="4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39"/>
      <c r="C335" s="39"/>
      <c r="D335" s="2"/>
      <c r="E335" s="2"/>
      <c r="F335" s="46"/>
      <c r="G335" s="2"/>
      <c r="H335" s="4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39"/>
      <c r="C336" s="39"/>
      <c r="D336" s="2"/>
      <c r="E336" s="2"/>
      <c r="F336" s="46"/>
      <c r="G336" s="2"/>
      <c r="H336" s="4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39"/>
      <c r="C337" s="39"/>
      <c r="D337" s="2"/>
      <c r="E337" s="2"/>
      <c r="F337" s="46"/>
      <c r="G337" s="2"/>
      <c r="H337" s="4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39"/>
      <c r="C338" s="39"/>
      <c r="D338" s="2"/>
      <c r="E338" s="2"/>
      <c r="F338" s="46"/>
      <c r="G338" s="2"/>
      <c r="H338" s="4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39"/>
      <c r="C339" s="39"/>
      <c r="D339" s="2"/>
      <c r="E339" s="2"/>
      <c r="F339" s="46"/>
      <c r="G339" s="2"/>
      <c r="H339" s="4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39"/>
      <c r="C340" s="39"/>
      <c r="D340" s="2"/>
      <c r="E340" s="2"/>
      <c r="F340" s="46"/>
      <c r="G340" s="2"/>
      <c r="H340" s="4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39"/>
      <c r="C341" s="39"/>
      <c r="D341" s="2"/>
      <c r="E341" s="2"/>
      <c r="F341" s="46"/>
      <c r="G341" s="2"/>
      <c r="H341" s="4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39"/>
      <c r="C342" s="39"/>
      <c r="D342" s="2"/>
      <c r="E342" s="2"/>
      <c r="F342" s="46"/>
      <c r="G342" s="2"/>
      <c r="H342" s="4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39"/>
      <c r="C343" s="39"/>
      <c r="D343" s="2"/>
      <c r="E343" s="2"/>
      <c r="F343" s="46"/>
      <c r="G343" s="2"/>
      <c r="H343" s="4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39"/>
      <c r="C344" s="39"/>
      <c r="D344" s="2"/>
      <c r="E344" s="2"/>
      <c r="F344" s="46"/>
      <c r="G344" s="2"/>
      <c r="H344" s="4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39"/>
      <c r="C345" s="39"/>
      <c r="D345" s="2"/>
      <c r="E345" s="2"/>
      <c r="F345" s="46"/>
      <c r="G345" s="2"/>
      <c r="H345" s="4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39"/>
      <c r="C346" s="39"/>
      <c r="D346" s="2"/>
      <c r="E346" s="2"/>
      <c r="F346" s="46"/>
      <c r="G346" s="2"/>
      <c r="H346" s="4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39"/>
      <c r="C347" s="39"/>
      <c r="D347" s="2"/>
      <c r="E347" s="2"/>
      <c r="F347" s="46"/>
      <c r="G347" s="2"/>
      <c r="H347" s="4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39"/>
      <c r="C348" s="39"/>
      <c r="D348" s="2"/>
      <c r="E348" s="2"/>
      <c r="F348" s="46"/>
      <c r="G348" s="2"/>
      <c r="H348" s="4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39"/>
      <c r="C349" s="39"/>
      <c r="D349" s="2"/>
      <c r="E349" s="2"/>
      <c r="F349" s="46"/>
      <c r="G349" s="2"/>
      <c r="H349" s="4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39"/>
      <c r="C350" s="39"/>
      <c r="D350" s="2"/>
      <c r="E350" s="2"/>
      <c r="F350" s="46"/>
      <c r="G350" s="2"/>
      <c r="H350" s="4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39"/>
      <c r="C351" s="39"/>
      <c r="D351" s="2"/>
      <c r="E351" s="2"/>
      <c r="F351" s="46"/>
      <c r="G351" s="2"/>
      <c r="H351" s="4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39"/>
      <c r="C352" s="39"/>
      <c r="D352" s="2"/>
      <c r="E352" s="2"/>
      <c r="F352" s="46"/>
      <c r="G352" s="2"/>
      <c r="H352" s="4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39"/>
      <c r="C353" s="39"/>
      <c r="D353" s="2"/>
      <c r="E353" s="2"/>
      <c r="F353" s="46"/>
      <c r="G353" s="2"/>
      <c r="H353" s="4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39"/>
      <c r="C354" s="39"/>
      <c r="D354" s="2"/>
      <c r="E354" s="2"/>
      <c r="F354" s="46"/>
      <c r="G354" s="2"/>
      <c r="H354" s="4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39"/>
      <c r="C355" s="39"/>
      <c r="D355" s="2"/>
      <c r="E355" s="2"/>
      <c r="F355" s="46"/>
      <c r="G355" s="2"/>
      <c r="H355" s="4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39"/>
      <c r="C356" s="39"/>
      <c r="D356" s="2"/>
      <c r="E356" s="2"/>
      <c r="F356" s="46"/>
      <c r="G356" s="2"/>
      <c r="H356" s="4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39"/>
      <c r="C357" s="39"/>
      <c r="D357" s="2"/>
      <c r="E357" s="2"/>
      <c r="F357" s="46"/>
      <c r="G357" s="2"/>
      <c r="H357" s="4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39"/>
      <c r="C358" s="39"/>
      <c r="D358" s="2"/>
      <c r="E358" s="2"/>
      <c r="F358" s="46"/>
      <c r="G358" s="2"/>
      <c r="H358" s="4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39"/>
      <c r="C359" s="39"/>
      <c r="D359" s="2"/>
      <c r="E359" s="2"/>
      <c r="F359" s="46"/>
      <c r="G359" s="2"/>
      <c r="H359" s="4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39"/>
      <c r="C360" s="39"/>
      <c r="D360" s="2"/>
      <c r="E360" s="2"/>
      <c r="F360" s="46"/>
      <c r="G360" s="2"/>
      <c r="H360" s="4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39"/>
      <c r="C361" s="39"/>
      <c r="D361" s="2"/>
      <c r="E361" s="2"/>
      <c r="F361" s="46"/>
      <c r="G361" s="2"/>
      <c r="H361" s="4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39"/>
      <c r="C362" s="39"/>
      <c r="D362" s="2"/>
      <c r="E362" s="2"/>
      <c r="F362" s="46"/>
      <c r="G362" s="2"/>
      <c r="H362" s="4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39"/>
      <c r="C363" s="39"/>
      <c r="D363" s="2"/>
      <c r="E363" s="2"/>
      <c r="F363" s="46"/>
      <c r="G363" s="2"/>
      <c r="H363" s="4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39"/>
      <c r="C364" s="39"/>
      <c r="D364" s="2"/>
      <c r="E364" s="2"/>
      <c r="F364" s="46"/>
      <c r="G364" s="2"/>
      <c r="H364" s="4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39"/>
      <c r="C365" s="39"/>
      <c r="D365" s="2"/>
      <c r="E365" s="2"/>
      <c r="F365" s="46"/>
      <c r="G365" s="2"/>
      <c r="H365" s="4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39"/>
      <c r="C366" s="39"/>
      <c r="D366" s="2"/>
      <c r="E366" s="2"/>
      <c r="F366" s="46"/>
      <c r="G366" s="2"/>
      <c r="H366" s="4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39"/>
      <c r="C367" s="39"/>
      <c r="D367" s="2"/>
      <c r="E367" s="2"/>
      <c r="F367" s="46"/>
      <c r="G367" s="2"/>
      <c r="H367" s="4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39"/>
      <c r="C368" s="39"/>
      <c r="D368" s="2"/>
      <c r="E368" s="2"/>
      <c r="F368" s="46"/>
      <c r="G368" s="2"/>
      <c r="H368" s="4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39"/>
      <c r="C369" s="39"/>
      <c r="D369" s="2"/>
      <c r="E369" s="2"/>
      <c r="F369" s="46"/>
      <c r="G369" s="2"/>
      <c r="H369" s="4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39"/>
      <c r="C370" s="39"/>
      <c r="D370" s="2"/>
      <c r="E370" s="2"/>
      <c r="F370" s="46"/>
      <c r="G370" s="2"/>
      <c r="H370" s="4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39"/>
      <c r="C371" s="39"/>
      <c r="D371" s="2"/>
      <c r="E371" s="2"/>
      <c r="F371" s="46"/>
      <c r="G371" s="2"/>
      <c r="H371" s="4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39"/>
      <c r="C372" s="39"/>
      <c r="D372" s="2"/>
      <c r="E372" s="2"/>
      <c r="F372" s="46"/>
      <c r="G372" s="2"/>
      <c r="H372" s="4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39"/>
      <c r="C373" s="39"/>
      <c r="D373" s="2"/>
      <c r="E373" s="2"/>
      <c r="F373" s="46"/>
      <c r="G373" s="2"/>
      <c r="H373" s="4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39"/>
      <c r="C374" s="39"/>
      <c r="D374" s="2"/>
      <c r="E374" s="2"/>
      <c r="F374" s="46"/>
      <c r="G374" s="2"/>
      <c r="H374" s="4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39"/>
      <c r="C375" s="39"/>
      <c r="D375" s="2"/>
      <c r="E375" s="2"/>
      <c r="F375" s="46"/>
      <c r="G375" s="2"/>
      <c r="H375" s="4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39"/>
      <c r="C376" s="39"/>
      <c r="D376" s="2"/>
      <c r="E376" s="2"/>
      <c r="F376" s="46"/>
      <c r="G376" s="2"/>
      <c r="H376" s="4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39"/>
      <c r="C377" s="39"/>
      <c r="D377" s="2"/>
      <c r="E377" s="2"/>
      <c r="F377" s="46"/>
      <c r="G377" s="2"/>
      <c r="H377" s="4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39"/>
      <c r="C378" s="39"/>
      <c r="D378" s="2"/>
      <c r="E378" s="2"/>
      <c r="F378" s="46"/>
      <c r="G378" s="2"/>
      <c r="H378" s="4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39"/>
      <c r="C379" s="39"/>
      <c r="D379" s="2"/>
      <c r="E379" s="2"/>
      <c r="F379" s="46"/>
      <c r="G379" s="2"/>
      <c r="H379" s="4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39"/>
      <c r="C380" s="39"/>
      <c r="D380" s="2"/>
      <c r="E380" s="2"/>
      <c r="F380" s="46"/>
      <c r="G380" s="2"/>
      <c r="H380" s="4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39"/>
      <c r="C381" s="39"/>
      <c r="D381" s="2"/>
      <c r="E381" s="2"/>
      <c r="F381" s="46"/>
      <c r="G381" s="2"/>
      <c r="H381" s="4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39"/>
      <c r="C382" s="39"/>
      <c r="D382" s="2"/>
      <c r="E382" s="2"/>
      <c r="F382" s="46"/>
      <c r="G382" s="2"/>
      <c r="H382" s="4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39"/>
      <c r="C383" s="39"/>
      <c r="D383" s="2"/>
      <c r="E383" s="2"/>
      <c r="F383" s="46"/>
      <c r="G383" s="2"/>
      <c r="H383" s="4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39"/>
      <c r="C384" s="39"/>
      <c r="D384" s="2"/>
      <c r="E384" s="2"/>
      <c r="F384" s="46"/>
      <c r="G384" s="2"/>
      <c r="H384" s="4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39"/>
      <c r="C385" s="39"/>
      <c r="D385" s="2"/>
      <c r="E385" s="2"/>
      <c r="F385" s="46"/>
      <c r="G385" s="2"/>
      <c r="H385" s="4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39"/>
      <c r="C386" s="39"/>
      <c r="D386" s="2"/>
      <c r="E386" s="2"/>
      <c r="F386" s="46"/>
      <c r="G386" s="2"/>
      <c r="H386" s="4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39"/>
      <c r="C387" s="39"/>
      <c r="D387" s="2"/>
      <c r="E387" s="2"/>
      <c r="F387" s="46"/>
      <c r="G387" s="2"/>
      <c r="H387" s="4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39"/>
      <c r="C388" s="39"/>
      <c r="D388" s="2"/>
      <c r="E388" s="2"/>
      <c r="F388" s="46"/>
      <c r="G388" s="2"/>
      <c r="H388" s="4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39"/>
      <c r="C389" s="39"/>
      <c r="D389" s="2"/>
      <c r="E389" s="2"/>
      <c r="F389" s="46"/>
      <c r="G389" s="2"/>
      <c r="H389" s="4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39"/>
      <c r="C390" s="39"/>
      <c r="D390" s="2"/>
      <c r="E390" s="2"/>
      <c r="F390" s="46"/>
      <c r="G390" s="2"/>
      <c r="H390" s="4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39"/>
      <c r="C391" s="39"/>
      <c r="D391" s="2"/>
      <c r="E391" s="2"/>
      <c r="F391" s="46"/>
      <c r="G391" s="2"/>
      <c r="H391" s="4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39"/>
      <c r="C392" s="39"/>
      <c r="D392" s="2"/>
      <c r="E392" s="2"/>
      <c r="F392" s="46"/>
      <c r="G392" s="2"/>
      <c r="H392" s="4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39"/>
      <c r="C393" s="39"/>
      <c r="D393" s="2"/>
      <c r="E393" s="2"/>
      <c r="F393" s="46"/>
      <c r="G393" s="2"/>
      <c r="H393" s="4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39"/>
      <c r="C394" s="39"/>
      <c r="D394" s="2"/>
      <c r="E394" s="2"/>
      <c r="F394" s="46"/>
      <c r="G394" s="2"/>
      <c r="H394" s="4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39"/>
      <c r="C395" s="39"/>
      <c r="D395" s="2"/>
      <c r="E395" s="2"/>
      <c r="F395" s="46"/>
      <c r="G395" s="2"/>
      <c r="H395" s="4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39"/>
      <c r="C396" s="39"/>
      <c r="D396" s="2"/>
      <c r="E396" s="2"/>
      <c r="F396" s="46"/>
      <c r="G396" s="2"/>
      <c r="H396" s="4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39"/>
      <c r="C397" s="39"/>
      <c r="D397" s="2"/>
      <c r="E397" s="2"/>
      <c r="F397" s="46"/>
      <c r="G397" s="2"/>
      <c r="H397" s="4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39"/>
      <c r="C398" s="39"/>
      <c r="D398" s="2"/>
      <c r="E398" s="2"/>
      <c r="F398" s="46"/>
      <c r="G398" s="2"/>
      <c r="H398" s="4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39"/>
      <c r="C399" s="39"/>
      <c r="D399" s="2"/>
      <c r="E399" s="2"/>
      <c r="F399" s="46"/>
      <c r="G399" s="2"/>
      <c r="H399" s="4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39"/>
      <c r="C400" s="39"/>
      <c r="D400" s="2"/>
      <c r="E400" s="2"/>
      <c r="F400" s="46"/>
      <c r="G400" s="2"/>
      <c r="H400" s="4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39"/>
      <c r="C401" s="39"/>
      <c r="D401" s="2"/>
      <c r="E401" s="2"/>
      <c r="F401" s="46"/>
      <c r="G401" s="2"/>
      <c r="H401" s="4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39"/>
      <c r="C402" s="39"/>
      <c r="D402" s="2"/>
      <c r="E402" s="2"/>
      <c r="F402" s="46"/>
      <c r="G402" s="2"/>
      <c r="H402" s="4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39"/>
      <c r="C403" s="39"/>
      <c r="D403" s="2"/>
      <c r="E403" s="2"/>
      <c r="F403" s="46"/>
      <c r="G403" s="2"/>
      <c r="H403" s="4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39"/>
      <c r="C404" s="39"/>
      <c r="D404" s="2"/>
      <c r="E404" s="2"/>
      <c r="F404" s="46"/>
      <c r="G404" s="2"/>
      <c r="H404" s="4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39"/>
      <c r="C405" s="39"/>
      <c r="D405" s="2"/>
      <c r="E405" s="2"/>
      <c r="F405" s="46"/>
      <c r="G405" s="2"/>
      <c r="H405" s="4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39"/>
      <c r="C406" s="39"/>
      <c r="D406" s="2"/>
      <c r="E406" s="2"/>
      <c r="F406" s="46"/>
      <c r="G406" s="2"/>
      <c r="H406" s="4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39"/>
      <c r="C407" s="39"/>
      <c r="D407" s="2"/>
      <c r="E407" s="2"/>
      <c r="F407" s="46"/>
      <c r="G407" s="2"/>
      <c r="H407" s="4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39"/>
      <c r="C408" s="39"/>
      <c r="D408" s="2"/>
      <c r="E408" s="2"/>
      <c r="F408" s="46"/>
      <c r="G408" s="2"/>
      <c r="H408" s="4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39"/>
      <c r="C409" s="39"/>
      <c r="D409" s="2"/>
      <c r="E409" s="2"/>
      <c r="F409" s="46"/>
      <c r="G409" s="2"/>
      <c r="H409" s="4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39"/>
      <c r="C410" s="39"/>
      <c r="D410" s="2"/>
      <c r="E410" s="2"/>
      <c r="F410" s="46"/>
      <c r="G410" s="2"/>
      <c r="H410" s="4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39"/>
      <c r="C411" s="39"/>
      <c r="D411" s="2"/>
      <c r="E411" s="2"/>
      <c r="F411" s="46"/>
      <c r="G411" s="2"/>
      <c r="H411" s="4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39"/>
      <c r="C412" s="39"/>
      <c r="D412" s="2"/>
      <c r="E412" s="2"/>
      <c r="F412" s="46"/>
      <c r="G412" s="2"/>
      <c r="H412" s="4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39"/>
      <c r="C413" s="39"/>
      <c r="D413" s="2"/>
      <c r="E413" s="2"/>
      <c r="F413" s="46"/>
      <c r="G413" s="2"/>
      <c r="H413" s="4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39"/>
      <c r="C414" s="39"/>
      <c r="D414" s="2"/>
      <c r="E414" s="2"/>
      <c r="F414" s="46"/>
      <c r="G414" s="2"/>
      <c r="H414" s="4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39"/>
      <c r="C415" s="39"/>
      <c r="D415" s="2"/>
      <c r="E415" s="2"/>
      <c r="F415" s="46"/>
      <c r="G415" s="2"/>
      <c r="H415" s="4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39"/>
      <c r="C416" s="39"/>
      <c r="D416" s="2"/>
      <c r="E416" s="2"/>
      <c r="F416" s="46"/>
      <c r="G416" s="2"/>
      <c r="H416" s="4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39"/>
      <c r="C417" s="39"/>
      <c r="D417" s="2"/>
      <c r="E417" s="2"/>
      <c r="F417" s="46"/>
      <c r="G417" s="2"/>
      <c r="H417" s="4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39"/>
      <c r="C418" s="39"/>
      <c r="D418" s="2"/>
      <c r="E418" s="2"/>
      <c r="F418" s="46"/>
      <c r="G418" s="2"/>
      <c r="H418" s="4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39"/>
      <c r="C419" s="39"/>
      <c r="D419" s="2"/>
      <c r="E419" s="2"/>
      <c r="F419" s="46"/>
      <c r="G419" s="2"/>
      <c r="H419" s="4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39"/>
      <c r="C420" s="39"/>
      <c r="D420" s="2"/>
      <c r="E420" s="2"/>
      <c r="F420" s="46"/>
      <c r="G420" s="2"/>
      <c r="H420" s="4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39"/>
      <c r="C421" s="39"/>
      <c r="D421" s="2"/>
      <c r="E421" s="2"/>
      <c r="F421" s="46"/>
      <c r="G421" s="2"/>
      <c r="H421" s="4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39"/>
      <c r="C422" s="39"/>
      <c r="D422" s="2"/>
      <c r="E422" s="2"/>
      <c r="F422" s="46"/>
      <c r="G422" s="2"/>
      <c r="H422" s="4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39"/>
      <c r="C423" s="39"/>
      <c r="D423" s="2"/>
      <c r="E423" s="2"/>
      <c r="F423" s="46"/>
      <c r="G423" s="2"/>
      <c r="H423" s="4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39"/>
      <c r="C424" s="39"/>
      <c r="D424" s="2"/>
      <c r="E424" s="2"/>
      <c r="F424" s="46"/>
      <c r="G424" s="2"/>
      <c r="H424" s="4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39"/>
      <c r="C425" s="39"/>
      <c r="D425" s="2"/>
      <c r="E425" s="2"/>
      <c r="F425" s="46"/>
      <c r="G425" s="2"/>
      <c r="H425" s="4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39"/>
      <c r="C426" s="39"/>
      <c r="D426" s="2"/>
      <c r="E426" s="2"/>
      <c r="F426" s="46"/>
      <c r="G426" s="2"/>
      <c r="H426" s="4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39"/>
      <c r="C427" s="39"/>
      <c r="D427" s="2"/>
      <c r="E427" s="2"/>
      <c r="F427" s="46"/>
      <c r="G427" s="2"/>
      <c r="H427" s="4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39"/>
      <c r="C428" s="39"/>
      <c r="D428" s="2"/>
      <c r="E428" s="2"/>
      <c r="F428" s="46"/>
      <c r="G428" s="2"/>
      <c r="H428" s="4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39"/>
      <c r="C429" s="39"/>
      <c r="D429" s="2"/>
      <c r="E429" s="2"/>
      <c r="F429" s="46"/>
      <c r="G429" s="2"/>
      <c r="H429" s="4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39"/>
      <c r="C430" s="39"/>
      <c r="D430" s="2"/>
      <c r="E430" s="2"/>
      <c r="F430" s="46"/>
      <c r="G430" s="2"/>
      <c r="H430" s="4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39"/>
      <c r="C431" s="39"/>
      <c r="D431" s="2"/>
      <c r="E431" s="2"/>
      <c r="F431" s="46"/>
      <c r="G431" s="2"/>
      <c r="H431" s="4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39"/>
      <c r="C432" s="39"/>
      <c r="D432" s="2"/>
      <c r="E432" s="2"/>
      <c r="F432" s="46"/>
      <c r="G432" s="2"/>
      <c r="H432" s="4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39"/>
      <c r="C433" s="39"/>
      <c r="D433" s="2"/>
      <c r="E433" s="2"/>
      <c r="F433" s="46"/>
      <c r="G433" s="2"/>
      <c r="H433" s="4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39"/>
      <c r="C434" s="39"/>
      <c r="D434" s="2"/>
      <c r="E434" s="2"/>
      <c r="F434" s="46"/>
      <c r="G434" s="2"/>
      <c r="H434" s="4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39"/>
      <c r="C435" s="39"/>
      <c r="D435" s="2"/>
      <c r="E435" s="2"/>
      <c r="F435" s="46"/>
      <c r="G435" s="2"/>
      <c r="H435" s="4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39"/>
      <c r="C436" s="39"/>
      <c r="D436" s="2"/>
      <c r="E436" s="2"/>
      <c r="F436" s="46"/>
      <c r="G436" s="2"/>
      <c r="H436" s="4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39"/>
      <c r="C437" s="39"/>
      <c r="D437" s="2"/>
      <c r="E437" s="2"/>
      <c r="F437" s="46"/>
      <c r="G437" s="2"/>
      <c r="H437" s="4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39"/>
      <c r="C438" s="39"/>
      <c r="D438" s="2"/>
      <c r="E438" s="2"/>
      <c r="F438" s="46"/>
      <c r="G438" s="2"/>
      <c r="H438" s="4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39"/>
      <c r="C439" s="39"/>
      <c r="D439" s="2"/>
      <c r="E439" s="2"/>
      <c r="F439" s="46"/>
      <c r="G439" s="2"/>
      <c r="H439" s="4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39"/>
      <c r="C440" s="39"/>
      <c r="D440" s="2"/>
      <c r="E440" s="2"/>
      <c r="F440" s="46"/>
      <c r="G440" s="2"/>
      <c r="H440" s="4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39"/>
      <c r="C441" s="39"/>
      <c r="D441" s="2"/>
      <c r="E441" s="2"/>
      <c r="F441" s="46"/>
      <c r="G441" s="2"/>
      <c r="H441" s="4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39"/>
      <c r="C442" s="39"/>
      <c r="D442" s="2"/>
      <c r="E442" s="2"/>
      <c r="F442" s="46"/>
      <c r="G442" s="2"/>
      <c r="H442" s="4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39"/>
      <c r="C443" s="39"/>
      <c r="D443" s="2"/>
      <c r="E443" s="2"/>
      <c r="F443" s="46"/>
      <c r="G443" s="2"/>
      <c r="H443" s="4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39"/>
      <c r="C444" s="39"/>
      <c r="D444" s="2"/>
      <c r="E444" s="2"/>
      <c r="F444" s="46"/>
      <c r="G444" s="2"/>
      <c r="H444" s="4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39"/>
      <c r="C445" s="39"/>
      <c r="D445" s="2"/>
      <c r="E445" s="2"/>
      <c r="F445" s="46"/>
      <c r="G445" s="2"/>
      <c r="H445" s="4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39"/>
      <c r="C446" s="39"/>
      <c r="D446" s="2"/>
      <c r="E446" s="2"/>
      <c r="F446" s="46"/>
      <c r="G446" s="2"/>
      <c r="H446" s="4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39"/>
      <c r="C447" s="39"/>
      <c r="D447" s="2"/>
      <c r="E447" s="2"/>
      <c r="F447" s="46"/>
      <c r="G447" s="2"/>
      <c r="H447" s="4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39"/>
      <c r="C448" s="39"/>
      <c r="D448" s="2"/>
      <c r="E448" s="2"/>
      <c r="F448" s="46"/>
      <c r="G448" s="2"/>
      <c r="H448" s="4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39"/>
      <c r="C449" s="39"/>
      <c r="D449" s="2"/>
      <c r="E449" s="2"/>
      <c r="F449" s="46"/>
      <c r="G449" s="2"/>
      <c r="H449" s="4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39"/>
      <c r="C450" s="39"/>
      <c r="D450" s="2"/>
      <c r="E450" s="2"/>
      <c r="F450" s="46"/>
      <c r="G450" s="2"/>
      <c r="H450" s="4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39"/>
      <c r="C451" s="39"/>
      <c r="D451" s="2"/>
      <c r="E451" s="2"/>
      <c r="F451" s="46"/>
      <c r="G451" s="2"/>
      <c r="H451" s="4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39"/>
      <c r="C452" s="39"/>
      <c r="D452" s="2"/>
      <c r="E452" s="2"/>
      <c r="F452" s="46"/>
      <c r="G452" s="2"/>
      <c r="H452" s="4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39"/>
      <c r="C453" s="39"/>
      <c r="D453" s="2"/>
      <c r="E453" s="2"/>
      <c r="F453" s="46"/>
      <c r="G453" s="2"/>
      <c r="H453" s="4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39"/>
      <c r="C454" s="39"/>
      <c r="D454" s="2"/>
      <c r="E454" s="2"/>
      <c r="F454" s="46"/>
      <c r="G454" s="2"/>
      <c r="H454" s="4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39"/>
      <c r="C455" s="39"/>
      <c r="D455" s="2"/>
      <c r="E455" s="2"/>
      <c r="F455" s="46"/>
      <c r="G455" s="2"/>
      <c r="H455" s="4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39"/>
      <c r="C456" s="39"/>
      <c r="D456" s="2"/>
      <c r="E456" s="2"/>
      <c r="F456" s="46"/>
      <c r="G456" s="2"/>
      <c r="H456" s="4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39"/>
      <c r="C457" s="39"/>
      <c r="D457" s="2"/>
      <c r="E457" s="2"/>
      <c r="F457" s="46"/>
      <c r="G457" s="2"/>
      <c r="H457" s="4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39"/>
      <c r="C458" s="39"/>
      <c r="D458" s="2"/>
      <c r="E458" s="2"/>
      <c r="F458" s="46"/>
      <c r="G458" s="2"/>
      <c r="H458" s="4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39"/>
      <c r="C459" s="39"/>
      <c r="D459" s="2"/>
      <c r="E459" s="2"/>
      <c r="F459" s="46"/>
      <c r="G459" s="2"/>
      <c r="H459" s="4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39"/>
      <c r="C460" s="39"/>
      <c r="D460" s="2"/>
      <c r="E460" s="2"/>
      <c r="F460" s="46"/>
      <c r="G460" s="2"/>
      <c r="H460" s="4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39"/>
      <c r="C461" s="39"/>
      <c r="D461" s="2"/>
      <c r="E461" s="2"/>
      <c r="F461" s="46"/>
      <c r="G461" s="2"/>
      <c r="H461" s="4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39"/>
      <c r="C462" s="39"/>
      <c r="D462" s="2"/>
      <c r="E462" s="2"/>
      <c r="F462" s="46"/>
      <c r="G462" s="2"/>
      <c r="H462" s="4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39"/>
      <c r="C463" s="39"/>
      <c r="D463" s="2"/>
      <c r="E463" s="2"/>
      <c r="F463" s="46"/>
      <c r="G463" s="2"/>
      <c r="H463" s="4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39"/>
      <c r="C464" s="39"/>
      <c r="D464" s="2"/>
      <c r="E464" s="2"/>
      <c r="F464" s="46"/>
      <c r="G464" s="2"/>
      <c r="H464" s="4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39"/>
      <c r="C465" s="39"/>
      <c r="D465" s="2"/>
      <c r="E465" s="2"/>
      <c r="F465" s="46"/>
      <c r="G465" s="2"/>
      <c r="H465" s="4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39"/>
      <c r="C466" s="39"/>
      <c r="D466" s="2"/>
      <c r="E466" s="2"/>
      <c r="F466" s="46"/>
      <c r="G466" s="2"/>
      <c r="H466" s="4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39"/>
      <c r="C467" s="39"/>
      <c r="D467" s="2"/>
      <c r="E467" s="2"/>
      <c r="F467" s="46"/>
      <c r="G467" s="2"/>
      <c r="H467" s="4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39"/>
      <c r="C468" s="39"/>
      <c r="D468" s="2"/>
      <c r="E468" s="2"/>
      <c r="F468" s="46"/>
      <c r="G468" s="2"/>
      <c r="H468" s="4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39"/>
      <c r="C469" s="39"/>
      <c r="D469" s="2"/>
      <c r="E469" s="2"/>
      <c r="F469" s="46"/>
      <c r="G469" s="2"/>
      <c r="H469" s="4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39"/>
      <c r="C470" s="39"/>
      <c r="D470" s="2"/>
      <c r="E470" s="2"/>
      <c r="F470" s="46"/>
      <c r="G470" s="2"/>
      <c r="H470" s="4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39"/>
      <c r="C471" s="39"/>
      <c r="D471" s="2"/>
      <c r="E471" s="2"/>
      <c r="F471" s="46"/>
      <c r="G471" s="2"/>
      <c r="H471" s="4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39"/>
      <c r="C472" s="39"/>
      <c r="D472" s="2"/>
      <c r="E472" s="2"/>
      <c r="F472" s="46"/>
      <c r="G472" s="2"/>
      <c r="H472" s="4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39"/>
      <c r="C473" s="39"/>
      <c r="D473" s="2"/>
      <c r="E473" s="2"/>
      <c r="F473" s="46"/>
      <c r="G473" s="2"/>
      <c r="H473" s="4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39"/>
      <c r="C474" s="39"/>
      <c r="D474" s="2"/>
      <c r="E474" s="2"/>
      <c r="F474" s="46"/>
      <c r="G474" s="2"/>
      <c r="H474" s="4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39"/>
      <c r="C475" s="39"/>
      <c r="D475" s="2"/>
      <c r="E475" s="2"/>
      <c r="F475" s="46"/>
      <c r="G475" s="2"/>
      <c r="H475" s="4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39"/>
      <c r="C476" s="39"/>
      <c r="D476" s="2"/>
      <c r="E476" s="2"/>
      <c r="F476" s="46"/>
      <c r="G476" s="2"/>
      <c r="H476" s="4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39"/>
      <c r="C477" s="39"/>
      <c r="D477" s="2"/>
      <c r="E477" s="2"/>
      <c r="F477" s="46"/>
      <c r="G477" s="2"/>
      <c r="H477" s="4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39"/>
      <c r="C478" s="39"/>
      <c r="D478" s="2"/>
      <c r="E478" s="2"/>
      <c r="F478" s="46"/>
      <c r="G478" s="2"/>
      <c r="H478" s="4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39"/>
      <c r="C479" s="39"/>
      <c r="D479" s="2"/>
      <c r="E479" s="2"/>
      <c r="F479" s="46"/>
      <c r="G479" s="2"/>
      <c r="H479" s="4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39"/>
      <c r="C480" s="39"/>
      <c r="D480" s="2"/>
      <c r="E480" s="2"/>
      <c r="F480" s="46"/>
      <c r="G480" s="2"/>
      <c r="H480" s="4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39"/>
      <c r="C481" s="39"/>
      <c r="D481" s="2"/>
      <c r="E481" s="2"/>
      <c r="F481" s="46"/>
      <c r="G481" s="2"/>
      <c r="H481" s="4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39"/>
      <c r="C482" s="39"/>
      <c r="D482" s="2"/>
      <c r="E482" s="2"/>
      <c r="F482" s="46"/>
      <c r="G482" s="2"/>
      <c r="H482" s="4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39"/>
      <c r="C483" s="39"/>
      <c r="D483" s="2"/>
      <c r="E483" s="2"/>
      <c r="F483" s="46"/>
      <c r="G483" s="2"/>
      <c r="H483" s="4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39"/>
      <c r="C484" s="39"/>
      <c r="D484" s="2"/>
      <c r="E484" s="2"/>
      <c r="F484" s="46"/>
      <c r="G484" s="2"/>
      <c r="H484" s="4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39"/>
      <c r="C485" s="39"/>
      <c r="D485" s="2"/>
      <c r="E485" s="2"/>
      <c r="F485" s="46"/>
      <c r="G485" s="2"/>
      <c r="H485" s="4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39"/>
      <c r="C486" s="39"/>
      <c r="D486" s="2"/>
      <c r="E486" s="2"/>
      <c r="F486" s="46"/>
      <c r="G486" s="2"/>
      <c r="H486" s="4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39"/>
      <c r="C487" s="39"/>
      <c r="D487" s="2"/>
      <c r="E487" s="2"/>
      <c r="F487" s="46"/>
      <c r="G487" s="2"/>
      <c r="H487" s="4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39"/>
      <c r="C488" s="39"/>
      <c r="D488" s="2"/>
      <c r="E488" s="2"/>
      <c r="F488" s="46"/>
      <c r="G488" s="2"/>
      <c r="H488" s="4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39"/>
      <c r="C489" s="39"/>
      <c r="D489" s="2"/>
      <c r="E489" s="2"/>
      <c r="F489" s="46"/>
      <c r="G489" s="2"/>
      <c r="H489" s="4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39"/>
      <c r="C490" s="39"/>
      <c r="D490" s="2"/>
      <c r="E490" s="2"/>
      <c r="F490" s="46"/>
      <c r="G490" s="2"/>
      <c r="H490" s="4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39"/>
      <c r="C491" s="39"/>
      <c r="D491" s="2"/>
      <c r="E491" s="2"/>
      <c r="F491" s="46"/>
      <c r="G491" s="2"/>
      <c r="H491" s="4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39"/>
      <c r="C492" s="39"/>
      <c r="D492" s="2"/>
      <c r="E492" s="2"/>
      <c r="F492" s="46"/>
      <c r="G492" s="2"/>
      <c r="H492" s="4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39"/>
      <c r="C493" s="39"/>
      <c r="D493" s="2"/>
      <c r="E493" s="2"/>
      <c r="F493" s="46"/>
      <c r="G493" s="2"/>
      <c r="H493" s="4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39"/>
      <c r="C494" s="39"/>
      <c r="D494" s="2"/>
      <c r="E494" s="2"/>
      <c r="F494" s="46"/>
      <c r="G494" s="2"/>
      <c r="H494" s="4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39"/>
      <c r="C495" s="39"/>
      <c r="D495" s="2"/>
      <c r="E495" s="2"/>
      <c r="F495" s="46"/>
      <c r="G495" s="2"/>
      <c r="H495" s="4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39"/>
      <c r="C496" s="39"/>
      <c r="D496" s="2"/>
      <c r="E496" s="2"/>
      <c r="F496" s="46"/>
      <c r="G496" s="2"/>
      <c r="H496" s="4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39"/>
      <c r="C497" s="39"/>
      <c r="D497" s="2"/>
      <c r="E497" s="2"/>
      <c r="F497" s="46"/>
      <c r="G497" s="2"/>
      <c r="H497" s="4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39"/>
      <c r="C498" s="39"/>
      <c r="D498" s="2"/>
      <c r="E498" s="2"/>
      <c r="F498" s="46"/>
      <c r="G498" s="2"/>
      <c r="H498" s="4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39"/>
      <c r="C499" s="39"/>
      <c r="D499" s="2"/>
      <c r="E499" s="2"/>
      <c r="F499" s="46"/>
      <c r="G499" s="2"/>
      <c r="H499" s="4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39"/>
      <c r="C500" s="39"/>
      <c r="D500" s="2"/>
      <c r="E500" s="2"/>
      <c r="F500" s="46"/>
      <c r="G500" s="2"/>
      <c r="H500" s="4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39"/>
      <c r="C501" s="39"/>
      <c r="D501" s="2"/>
      <c r="E501" s="2"/>
      <c r="F501" s="46"/>
      <c r="G501" s="2"/>
      <c r="H501" s="4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39"/>
      <c r="C502" s="39"/>
      <c r="D502" s="2"/>
      <c r="E502" s="2"/>
      <c r="F502" s="46"/>
      <c r="G502" s="2"/>
      <c r="H502" s="4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39"/>
      <c r="C503" s="39"/>
      <c r="D503" s="2"/>
      <c r="E503" s="2"/>
      <c r="F503" s="46"/>
      <c r="G503" s="2"/>
      <c r="H503" s="4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39"/>
      <c r="C504" s="39"/>
      <c r="D504" s="2"/>
      <c r="E504" s="2"/>
      <c r="F504" s="46"/>
      <c r="G504" s="2"/>
      <c r="H504" s="4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39"/>
      <c r="C505" s="39"/>
      <c r="D505" s="2"/>
      <c r="E505" s="2"/>
      <c r="F505" s="46"/>
      <c r="G505" s="2"/>
      <c r="H505" s="4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39"/>
      <c r="C506" s="39"/>
      <c r="D506" s="2"/>
      <c r="E506" s="2"/>
      <c r="F506" s="46"/>
      <c r="G506" s="2"/>
      <c r="H506" s="4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39"/>
      <c r="C507" s="39"/>
      <c r="D507" s="2"/>
      <c r="E507" s="2"/>
      <c r="F507" s="46"/>
      <c r="G507" s="2"/>
      <c r="H507" s="4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39"/>
      <c r="C508" s="39"/>
      <c r="D508" s="2"/>
      <c r="E508" s="2"/>
      <c r="F508" s="46"/>
      <c r="G508" s="2"/>
      <c r="H508" s="4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39"/>
      <c r="C509" s="39"/>
      <c r="D509" s="2"/>
      <c r="E509" s="2"/>
      <c r="F509" s="46"/>
      <c r="G509" s="2"/>
      <c r="H509" s="4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39"/>
      <c r="C510" s="39"/>
      <c r="D510" s="2"/>
      <c r="E510" s="2"/>
      <c r="F510" s="46"/>
      <c r="G510" s="2"/>
      <c r="H510" s="4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39"/>
      <c r="C511" s="39"/>
      <c r="D511" s="2"/>
      <c r="E511" s="2"/>
      <c r="F511" s="46"/>
      <c r="G511" s="2"/>
      <c r="H511" s="4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39"/>
      <c r="C512" s="39"/>
      <c r="D512" s="2"/>
      <c r="E512" s="2"/>
      <c r="F512" s="46"/>
      <c r="G512" s="2"/>
      <c r="H512" s="4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39"/>
      <c r="C513" s="39"/>
      <c r="D513" s="2"/>
      <c r="E513" s="2"/>
      <c r="F513" s="46"/>
      <c r="G513" s="2"/>
      <c r="H513" s="4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39"/>
      <c r="C514" s="39"/>
      <c r="D514" s="2"/>
      <c r="E514" s="2"/>
      <c r="F514" s="46"/>
      <c r="G514" s="2"/>
      <c r="H514" s="4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39"/>
      <c r="C515" s="39"/>
      <c r="D515" s="2"/>
      <c r="E515" s="2"/>
      <c r="F515" s="46"/>
      <c r="G515" s="2"/>
      <c r="H515" s="4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39"/>
      <c r="C516" s="39"/>
      <c r="D516" s="2"/>
      <c r="E516" s="2"/>
      <c r="F516" s="46"/>
      <c r="G516" s="2"/>
      <c r="H516" s="4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39"/>
      <c r="C517" s="39"/>
      <c r="D517" s="2"/>
      <c r="E517" s="2"/>
      <c r="F517" s="46"/>
      <c r="G517" s="2"/>
      <c r="H517" s="4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39"/>
      <c r="C518" s="39"/>
      <c r="D518" s="2"/>
      <c r="E518" s="2"/>
      <c r="F518" s="46"/>
      <c r="G518" s="2"/>
      <c r="H518" s="4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39"/>
      <c r="C519" s="39"/>
      <c r="D519" s="2"/>
      <c r="E519" s="2"/>
      <c r="F519" s="46"/>
      <c r="G519" s="2"/>
      <c r="H519" s="4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39"/>
      <c r="C520" s="39"/>
      <c r="D520" s="2"/>
      <c r="E520" s="2"/>
      <c r="F520" s="46"/>
      <c r="G520" s="2"/>
      <c r="H520" s="4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39"/>
      <c r="C521" s="39"/>
      <c r="D521" s="2"/>
      <c r="E521" s="2"/>
      <c r="F521" s="46"/>
      <c r="G521" s="2"/>
      <c r="H521" s="4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39"/>
      <c r="C522" s="39"/>
      <c r="D522" s="2"/>
      <c r="E522" s="2"/>
      <c r="F522" s="46"/>
      <c r="G522" s="2"/>
      <c r="H522" s="4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39"/>
      <c r="C523" s="39"/>
      <c r="D523" s="2"/>
      <c r="E523" s="2"/>
      <c r="F523" s="46"/>
      <c r="G523" s="2"/>
      <c r="H523" s="4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39"/>
      <c r="C524" s="39"/>
      <c r="D524" s="2"/>
      <c r="E524" s="2"/>
      <c r="F524" s="46"/>
      <c r="G524" s="2"/>
      <c r="H524" s="4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39"/>
      <c r="C525" s="39"/>
      <c r="D525" s="2"/>
      <c r="E525" s="2"/>
      <c r="F525" s="46"/>
      <c r="G525" s="2"/>
      <c r="H525" s="4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39"/>
      <c r="C526" s="39"/>
      <c r="D526" s="2"/>
      <c r="E526" s="2"/>
      <c r="F526" s="46"/>
      <c r="G526" s="2"/>
      <c r="H526" s="4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39"/>
      <c r="C527" s="39"/>
      <c r="D527" s="2"/>
      <c r="E527" s="2"/>
      <c r="F527" s="46"/>
      <c r="G527" s="2"/>
      <c r="H527" s="4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39"/>
      <c r="C528" s="39"/>
      <c r="D528" s="2"/>
      <c r="E528" s="2"/>
      <c r="F528" s="46"/>
      <c r="G528" s="2"/>
      <c r="H528" s="4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39"/>
      <c r="C529" s="39"/>
      <c r="D529" s="2"/>
      <c r="E529" s="2"/>
      <c r="F529" s="46"/>
      <c r="G529" s="2"/>
      <c r="H529" s="4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39"/>
      <c r="C530" s="39"/>
      <c r="D530" s="2"/>
      <c r="E530" s="2"/>
      <c r="F530" s="46"/>
      <c r="G530" s="2"/>
      <c r="H530" s="4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39"/>
      <c r="C531" s="39"/>
      <c r="D531" s="2"/>
      <c r="E531" s="2"/>
      <c r="F531" s="46"/>
      <c r="G531" s="2"/>
      <c r="H531" s="4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39"/>
      <c r="C532" s="39"/>
      <c r="D532" s="2"/>
      <c r="E532" s="2"/>
      <c r="F532" s="46"/>
      <c r="G532" s="2"/>
      <c r="H532" s="4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39"/>
      <c r="C533" s="39"/>
      <c r="D533" s="2"/>
      <c r="E533" s="2"/>
      <c r="F533" s="46"/>
      <c r="G533" s="2"/>
      <c r="H533" s="4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39"/>
      <c r="C534" s="39"/>
      <c r="D534" s="2"/>
      <c r="E534" s="2"/>
      <c r="F534" s="46"/>
      <c r="G534" s="2"/>
      <c r="H534" s="4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39"/>
      <c r="C535" s="39"/>
      <c r="D535" s="2"/>
      <c r="E535" s="2"/>
      <c r="F535" s="46"/>
      <c r="G535" s="2"/>
      <c r="H535" s="4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39"/>
      <c r="C536" s="39"/>
      <c r="D536" s="2"/>
      <c r="E536" s="2"/>
      <c r="F536" s="46"/>
      <c r="G536" s="2"/>
      <c r="H536" s="4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39"/>
      <c r="C537" s="39"/>
      <c r="D537" s="2"/>
      <c r="E537" s="2"/>
      <c r="F537" s="46"/>
      <c r="G537" s="2"/>
      <c r="H537" s="4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39"/>
      <c r="C538" s="39"/>
      <c r="D538" s="2"/>
      <c r="E538" s="2"/>
      <c r="F538" s="46"/>
      <c r="G538" s="2"/>
      <c r="H538" s="4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39"/>
      <c r="C539" s="39"/>
      <c r="D539" s="2"/>
      <c r="E539" s="2"/>
      <c r="F539" s="46"/>
      <c r="G539" s="2"/>
      <c r="H539" s="4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39"/>
      <c r="C540" s="39"/>
      <c r="D540" s="2"/>
      <c r="E540" s="2"/>
      <c r="F540" s="46"/>
      <c r="G540" s="2"/>
      <c r="H540" s="4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39"/>
      <c r="C541" s="39"/>
      <c r="D541" s="2"/>
      <c r="E541" s="2"/>
      <c r="F541" s="46"/>
      <c r="G541" s="2"/>
      <c r="H541" s="4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39"/>
      <c r="C542" s="39"/>
      <c r="D542" s="2"/>
      <c r="E542" s="2"/>
      <c r="F542" s="46"/>
      <c r="G542" s="2"/>
      <c r="H542" s="4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39"/>
      <c r="C543" s="39"/>
      <c r="D543" s="2"/>
      <c r="E543" s="2"/>
      <c r="F543" s="46"/>
      <c r="G543" s="2"/>
      <c r="H543" s="4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39"/>
      <c r="C544" s="39"/>
      <c r="D544" s="2"/>
      <c r="E544" s="2"/>
      <c r="F544" s="46"/>
      <c r="G544" s="2"/>
      <c r="H544" s="4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39"/>
      <c r="C545" s="39"/>
      <c r="D545" s="2"/>
      <c r="E545" s="2"/>
      <c r="F545" s="46"/>
      <c r="G545" s="2"/>
      <c r="H545" s="4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39"/>
      <c r="C546" s="39"/>
      <c r="D546" s="2"/>
      <c r="E546" s="2"/>
      <c r="F546" s="46"/>
      <c r="G546" s="2"/>
      <c r="H546" s="4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39"/>
      <c r="C547" s="39"/>
      <c r="D547" s="2"/>
      <c r="E547" s="2"/>
      <c r="F547" s="46"/>
      <c r="G547" s="2"/>
      <c r="H547" s="4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39"/>
      <c r="C548" s="39"/>
      <c r="D548" s="2"/>
      <c r="E548" s="2"/>
      <c r="F548" s="46"/>
      <c r="G548" s="2"/>
      <c r="H548" s="4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39"/>
      <c r="C549" s="39"/>
      <c r="D549" s="2"/>
      <c r="E549" s="2"/>
      <c r="F549" s="46"/>
      <c r="G549" s="2"/>
      <c r="H549" s="4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39"/>
      <c r="C550" s="39"/>
      <c r="D550" s="2"/>
      <c r="E550" s="2"/>
      <c r="F550" s="46"/>
      <c r="G550" s="2"/>
      <c r="H550" s="4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39"/>
      <c r="C551" s="39"/>
      <c r="D551" s="2"/>
      <c r="E551" s="2"/>
      <c r="F551" s="46"/>
      <c r="G551" s="2"/>
      <c r="H551" s="4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39"/>
      <c r="C552" s="39"/>
      <c r="D552" s="2"/>
      <c r="E552" s="2"/>
      <c r="F552" s="46"/>
      <c r="G552" s="2"/>
      <c r="H552" s="4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39"/>
      <c r="C553" s="39"/>
      <c r="D553" s="2"/>
      <c r="E553" s="2"/>
      <c r="F553" s="46"/>
      <c r="G553" s="2"/>
      <c r="H553" s="4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39"/>
      <c r="C554" s="39"/>
      <c r="D554" s="2"/>
      <c r="E554" s="2"/>
      <c r="F554" s="46"/>
      <c r="G554" s="2"/>
      <c r="H554" s="4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39"/>
      <c r="C555" s="39"/>
      <c r="D555" s="2"/>
      <c r="E555" s="2"/>
      <c r="F555" s="46"/>
      <c r="G555" s="2"/>
      <c r="H555" s="4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39"/>
      <c r="C556" s="39"/>
      <c r="D556" s="2"/>
      <c r="E556" s="2"/>
      <c r="F556" s="46"/>
      <c r="G556" s="2"/>
      <c r="H556" s="4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39"/>
      <c r="C557" s="39"/>
      <c r="D557" s="2"/>
      <c r="E557" s="2"/>
      <c r="F557" s="46"/>
      <c r="G557" s="2"/>
      <c r="H557" s="4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39"/>
      <c r="C558" s="39"/>
      <c r="D558" s="2"/>
      <c r="E558" s="2"/>
      <c r="F558" s="46"/>
      <c r="G558" s="2"/>
      <c r="H558" s="4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39"/>
      <c r="C559" s="39"/>
      <c r="D559" s="2"/>
      <c r="E559" s="2"/>
      <c r="F559" s="46"/>
      <c r="G559" s="2"/>
      <c r="H559" s="4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39"/>
      <c r="C560" s="39"/>
      <c r="D560" s="2"/>
      <c r="E560" s="2"/>
      <c r="F560" s="46"/>
      <c r="G560" s="2"/>
      <c r="H560" s="4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39"/>
      <c r="C561" s="39"/>
      <c r="D561" s="2"/>
      <c r="E561" s="2"/>
      <c r="F561" s="46"/>
      <c r="G561" s="2"/>
      <c r="H561" s="4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39"/>
      <c r="C562" s="39"/>
      <c r="D562" s="2"/>
      <c r="E562" s="2"/>
      <c r="F562" s="46"/>
      <c r="G562" s="2"/>
      <c r="H562" s="4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39"/>
      <c r="C563" s="39"/>
      <c r="D563" s="2"/>
      <c r="E563" s="2"/>
      <c r="F563" s="46"/>
      <c r="G563" s="2"/>
      <c r="H563" s="4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39"/>
      <c r="C564" s="39"/>
      <c r="D564" s="2"/>
      <c r="E564" s="2"/>
      <c r="F564" s="46"/>
      <c r="G564" s="2"/>
      <c r="H564" s="4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39"/>
      <c r="C565" s="39"/>
      <c r="D565" s="2"/>
      <c r="E565" s="2"/>
      <c r="F565" s="46"/>
      <c r="G565" s="2"/>
      <c r="H565" s="4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39"/>
      <c r="C566" s="39"/>
      <c r="D566" s="2"/>
      <c r="E566" s="2"/>
      <c r="F566" s="46"/>
      <c r="G566" s="2"/>
      <c r="H566" s="4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39"/>
      <c r="C567" s="39"/>
      <c r="D567" s="2"/>
      <c r="E567" s="2"/>
      <c r="F567" s="46"/>
      <c r="G567" s="2"/>
      <c r="H567" s="4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39"/>
      <c r="C568" s="39"/>
      <c r="D568" s="2"/>
      <c r="E568" s="2"/>
      <c r="F568" s="46"/>
      <c r="G568" s="2"/>
      <c r="H568" s="4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39"/>
      <c r="C569" s="39"/>
      <c r="D569" s="2"/>
      <c r="E569" s="2"/>
      <c r="F569" s="46"/>
      <c r="G569" s="2"/>
      <c r="H569" s="4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39"/>
      <c r="C570" s="39"/>
      <c r="D570" s="2"/>
      <c r="E570" s="2"/>
      <c r="F570" s="46"/>
      <c r="G570" s="2"/>
      <c r="H570" s="4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39"/>
      <c r="C571" s="39"/>
      <c r="D571" s="2"/>
      <c r="E571" s="2"/>
      <c r="F571" s="46"/>
      <c r="G571" s="2"/>
      <c r="H571" s="4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39"/>
      <c r="C572" s="39"/>
      <c r="D572" s="2"/>
      <c r="E572" s="2"/>
      <c r="F572" s="46"/>
      <c r="G572" s="2"/>
      <c r="H572" s="4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39"/>
      <c r="C573" s="39"/>
      <c r="D573" s="2"/>
      <c r="E573" s="2"/>
      <c r="F573" s="46"/>
      <c r="G573" s="2"/>
      <c r="H573" s="4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39"/>
      <c r="C574" s="39"/>
      <c r="D574" s="2"/>
      <c r="E574" s="2"/>
      <c r="F574" s="46"/>
      <c r="G574" s="2"/>
      <c r="H574" s="4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39"/>
      <c r="C575" s="39"/>
      <c r="D575" s="2"/>
      <c r="E575" s="2"/>
      <c r="F575" s="46"/>
      <c r="G575" s="2"/>
      <c r="H575" s="4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39"/>
      <c r="C576" s="39"/>
      <c r="D576" s="2"/>
      <c r="E576" s="2"/>
      <c r="F576" s="46"/>
      <c r="G576" s="2"/>
      <c r="H576" s="4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39"/>
      <c r="C577" s="39"/>
      <c r="D577" s="2"/>
      <c r="E577" s="2"/>
      <c r="F577" s="46"/>
      <c r="G577" s="2"/>
      <c r="H577" s="4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39"/>
      <c r="C578" s="39"/>
      <c r="D578" s="2"/>
      <c r="E578" s="2"/>
      <c r="F578" s="46"/>
      <c r="G578" s="2"/>
      <c r="H578" s="4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39"/>
      <c r="C579" s="39"/>
      <c r="D579" s="2"/>
      <c r="E579" s="2"/>
      <c r="F579" s="46"/>
      <c r="G579" s="2"/>
      <c r="H579" s="4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39"/>
      <c r="C580" s="39"/>
      <c r="D580" s="2"/>
      <c r="E580" s="2"/>
      <c r="F580" s="46"/>
      <c r="G580" s="2"/>
      <c r="H580" s="4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39"/>
      <c r="C581" s="39"/>
      <c r="D581" s="2"/>
      <c r="E581" s="2"/>
      <c r="F581" s="46"/>
      <c r="G581" s="2"/>
      <c r="H581" s="4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39"/>
      <c r="C582" s="39"/>
      <c r="D582" s="2"/>
      <c r="E582" s="2"/>
      <c r="F582" s="46"/>
      <c r="G582" s="2"/>
      <c r="H582" s="4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39"/>
      <c r="C583" s="39"/>
      <c r="D583" s="2"/>
      <c r="E583" s="2"/>
      <c r="F583" s="46"/>
      <c r="G583" s="2"/>
      <c r="H583" s="4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39"/>
      <c r="C584" s="39"/>
      <c r="D584" s="2"/>
      <c r="E584" s="2"/>
      <c r="F584" s="46"/>
      <c r="G584" s="2"/>
      <c r="H584" s="4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39"/>
      <c r="C585" s="39"/>
      <c r="D585" s="2"/>
      <c r="E585" s="2"/>
      <c r="F585" s="46"/>
      <c r="G585" s="2"/>
      <c r="H585" s="4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39"/>
      <c r="C586" s="39"/>
      <c r="D586" s="2"/>
      <c r="E586" s="2"/>
      <c r="F586" s="46"/>
      <c r="G586" s="2"/>
      <c r="H586" s="4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39"/>
      <c r="C587" s="39"/>
      <c r="D587" s="2"/>
      <c r="E587" s="2"/>
      <c r="F587" s="46"/>
      <c r="G587" s="2"/>
      <c r="H587" s="4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39"/>
      <c r="C588" s="39"/>
      <c r="D588" s="2"/>
      <c r="E588" s="2"/>
      <c r="F588" s="46"/>
      <c r="G588" s="2"/>
      <c r="H588" s="4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39"/>
      <c r="C589" s="39"/>
      <c r="D589" s="2"/>
      <c r="E589" s="2"/>
      <c r="F589" s="46"/>
      <c r="G589" s="2"/>
      <c r="H589" s="4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39"/>
      <c r="C590" s="39"/>
      <c r="D590" s="2"/>
      <c r="E590" s="2"/>
      <c r="F590" s="46"/>
      <c r="G590" s="2"/>
      <c r="H590" s="4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39"/>
      <c r="C591" s="39"/>
      <c r="D591" s="2"/>
      <c r="E591" s="2"/>
      <c r="F591" s="46"/>
      <c r="G591" s="2"/>
      <c r="H591" s="4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39"/>
      <c r="C592" s="39"/>
      <c r="D592" s="2"/>
      <c r="E592" s="2"/>
      <c r="F592" s="46"/>
      <c r="G592" s="2"/>
      <c r="H592" s="4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39"/>
      <c r="C593" s="39"/>
      <c r="D593" s="2"/>
      <c r="E593" s="2"/>
      <c r="F593" s="46"/>
      <c r="G593" s="2"/>
      <c r="H593" s="4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39"/>
      <c r="C594" s="39"/>
      <c r="D594" s="2"/>
      <c r="E594" s="2"/>
      <c r="F594" s="46"/>
      <c r="G594" s="2"/>
      <c r="H594" s="4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39"/>
      <c r="C595" s="39"/>
      <c r="D595" s="2"/>
      <c r="E595" s="2"/>
      <c r="F595" s="46"/>
      <c r="G595" s="2"/>
      <c r="H595" s="4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39"/>
      <c r="C596" s="39"/>
      <c r="D596" s="2"/>
      <c r="E596" s="2"/>
      <c r="F596" s="46"/>
      <c r="G596" s="2"/>
      <c r="H596" s="4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39"/>
      <c r="C597" s="39"/>
      <c r="D597" s="2"/>
      <c r="E597" s="2"/>
      <c r="F597" s="46"/>
      <c r="G597" s="2"/>
      <c r="H597" s="4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39"/>
      <c r="C598" s="39"/>
      <c r="D598" s="2"/>
      <c r="E598" s="2"/>
      <c r="F598" s="46"/>
      <c r="G598" s="2"/>
      <c r="H598" s="4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39"/>
      <c r="C599" s="39"/>
      <c r="D599" s="2"/>
      <c r="E599" s="2"/>
      <c r="F599" s="46"/>
      <c r="G599" s="2"/>
      <c r="H599" s="4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39"/>
      <c r="C600" s="39"/>
      <c r="D600" s="2"/>
      <c r="E600" s="2"/>
      <c r="F600" s="46"/>
      <c r="G600" s="2"/>
      <c r="H600" s="4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39"/>
      <c r="C601" s="39"/>
      <c r="D601" s="2"/>
      <c r="E601" s="2"/>
      <c r="F601" s="46"/>
      <c r="G601" s="2"/>
      <c r="H601" s="4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39"/>
      <c r="C602" s="39"/>
      <c r="D602" s="2"/>
      <c r="E602" s="2"/>
      <c r="F602" s="46"/>
      <c r="G602" s="2"/>
      <c r="H602" s="4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39"/>
      <c r="C603" s="39"/>
      <c r="D603" s="2"/>
      <c r="E603" s="2"/>
      <c r="F603" s="46"/>
      <c r="G603" s="2"/>
      <c r="H603" s="4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39"/>
      <c r="C604" s="39"/>
      <c r="D604" s="2"/>
      <c r="E604" s="2"/>
      <c r="F604" s="46"/>
      <c r="G604" s="2"/>
      <c r="H604" s="4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39"/>
      <c r="C605" s="39"/>
      <c r="D605" s="2"/>
      <c r="E605" s="2"/>
      <c r="F605" s="46"/>
      <c r="G605" s="2"/>
      <c r="H605" s="4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39"/>
      <c r="C606" s="39"/>
      <c r="D606" s="2"/>
      <c r="E606" s="2"/>
      <c r="F606" s="46"/>
      <c r="G606" s="2"/>
      <c r="H606" s="4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39"/>
      <c r="C607" s="39"/>
      <c r="D607" s="2"/>
      <c r="E607" s="2"/>
      <c r="F607" s="46"/>
      <c r="G607" s="2"/>
      <c r="H607" s="4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39"/>
      <c r="C608" s="39"/>
      <c r="D608" s="2"/>
      <c r="E608" s="2"/>
      <c r="F608" s="46"/>
      <c r="G608" s="2"/>
      <c r="H608" s="4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39"/>
      <c r="C609" s="39"/>
      <c r="D609" s="2"/>
      <c r="E609" s="2"/>
      <c r="F609" s="46"/>
      <c r="G609" s="2"/>
      <c r="H609" s="4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39"/>
      <c r="C610" s="39"/>
      <c r="D610" s="2"/>
      <c r="E610" s="2"/>
      <c r="F610" s="46"/>
      <c r="G610" s="2"/>
      <c r="H610" s="4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39"/>
      <c r="C611" s="39"/>
      <c r="D611" s="2"/>
      <c r="E611" s="2"/>
      <c r="F611" s="46"/>
      <c r="G611" s="2"/>
      <c r="H611" s="4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39"/>
      <c r="C612" s="39"/>
      <c r="D612" s="2"/>
      <c r="E612" s="2"/>
      <c r="F612" s="46"/>
      <c r="G612" s="2"/>
      <c r="H612" s="4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39"/>
      <c r="C613" s="39"/>
      <c r="D613" s="2"/>
      <c r="E613" s="2"/>
      <c r="F613" s="46"/>
      <c r="G613" s="2"/>
      <c r="H613" s="4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39"/>
      <c r="C614" s="39"/>
      <c r="D614" s="2"/>
      <c r="E614" s="2"/>
      <c r="F614" s="46"/>
      <c r="G614" s="2"/>
      <c r="H614" s="4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39"/>
      <c r="C615" s="39"/>
      <c r="D615" s="2"/>
      <c r="E615" s="2"/>
      <c r="F615" s="46"/>
      <c r="G615" s="2"/>
      <c r="H615" s="4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39"/>
      <c r="C616" s="39"/>
      <c r="D616" s="2"/>
      <c r="E616" s="2"/>
      <c r="F616" s="46"/>
      <c r="G616" s="2"/>
      <c r="H616" s="4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39"/>
      <c r="C617" s="39"/>
      <c r="D617" s="2"/>
      <c r="E617" s="2"/>
      <c r="F617" s="46"/>
      <c r="G617" s="2"/>
      <c r="H617" s="4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39"/>
      <c r="C618" s="39"/>
      <c r="D618" s="2"/>
      <c r="E618" s="2"/>
      <c r="F618" s="46"/>
      <c r="G618" s="2"/>
      <c r="H618" s="4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39"/>
      <c r="C619" s="39"/>
      <c r="D619" s="2"/>
      <c r="E619" s="2"/>
      <c r="F619" s="46"/>
      <c r="G619" s="2"/>
      <c r="H619" s="4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39"/>
      <c r="C620" s="39"/>
      <c r="D620" s="2"/>
      <c r="E620" s="2"/>
      <c r="F620" s="46"/>
      <c r="G620" s="2"/>
      <c r="H620" s="4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39"/>
      <c r="C621" s="39"/>
      <c r="D621" s="2"/>
      <c r="E621" s="2"/>
      <c r="F621" s="46"/>
      <c r="G621" s="2"/>
      <c r="H621" s="4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39"/>
      <c r="C622" s="39"/>
      <c r="D622" s="2"/>
      <c r="E622" s="2"/>
      <c r="F622" s="46"/>
      <c r="G622" s="2"/>
      <c r="H622" s="4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39"/>
      <c r="C623" s="39"/>
      <c r="D623" s="2"/>
      <c r="E623" s="2"/>
      <c r="F623" s="46"/>
      <c r="G623" s="2"/>
      <c r="H623" s="4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39"/>
      <c r="C624" s="39"/>
      <c r="D624" s="2"/>
      <c r="E624" s="2"/>
      <c r="F624" s="46"/>
      <c r="G624" s="2"/>
      <c r="H624" s="4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39"/>
      <c r="C625" s="39"/>
      <c r="D625" s="2"/>
      <c r="E625" s="2"/>
      <c r="F625" s="46"/>
      <c r="G625" s="2"/>
      <c r="H625" s="4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39"/>
      <c r="C626" s="39"/>
      <c r="D626" s="2"/>
      <c r="E626" s="2"/>
      <c r="F626" s="46"/>
      <c r="G626" s="2"/>
      <c r="H626" s="4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39"/>
      <c r="C627" s="39"/>
      <c r="D627" s="2"/>
      <c r="E627" s="2"/>
      <c r="F627" s="46"/>
      <c r="G627" s="2"/>
      <c r="H627" s="4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39"/>
      <c r="C628" s="39"/>
      <c r="D628" s="2"/>
      <c r="E628" s="2"/>
      <c r="F628" s="46"/>
      <c r="G628" s="2"/>
      <c r="H628" s="4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39"/>
      <c r="C629" s="39"/>
      <c r="D629" s="2"/>
      <c r="E629" s="2"/>
      <c r="F629" s="46"/>
      <c r="G629" s="2"/>
      <c r="H629" s="4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39"/>
      <c r="C630" s="39"/>
      <c r="D630" s="2"/>
      <c r="E630" s="2"/>
      <c r="F630" s="46"/>
      <c r="G630" s="2"/>
      <c r="H630" s="4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39"/>
      <c r="C631" s="39"/>
      <c r="D631" s="2"/>
      <c r="E631" s="2"/>
      <c r="F631" s="46"/>
      <c r="G631" s="2"/>
      <c r="H631" s="4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39"/>
      <c r="C632" s="39"/>
      <c r="D632" s="2"/>
      <c r="E632" s="2"/>
      <c r="F632" s="46"/>
      <c r="G632" s="2"/>
      <c r="H632" s="4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39"/>
      <c r="C633" s="39"/>
      <c r="D633" s="2"/>
      <c r="E633" s="2"/>
      <c r="F633" s="46"/>
      <c r="G633" s="2"/>
      <c r="H633" s="4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39"/>
      <c r="C634" s="39"/>
      <c r="D634" s="2"/>
      <c r="E634" s="2"/>
      <c r="F634" s="46"/>
      <c r="G634" s="2"/>
      <c r="H634" s="4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39"/>
      <c r="C635" s="39"/>
      <c r="D635" s="2"/>
      <c r="E635" s="2"/>
      <c r="F635" s="46"/>
      <c r="G635" s="2"/>
      <c r="H635" s="4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39"/>
      <c r="C636" s="39"/>
      <c r="D636" s="2"/>
      <c r="E636" s="2"/>
      <c r="F636" s="46"/>
      <c r="G636" s="2"/>
      <c r="H636" s="4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39"/>
      <c r="C637" s="39"/>
      <c r="D637" s="2"/>
      <c r="E637" s="2"/>
      <c r="F637" s="46"/>
      <c r="G637" s="2"/>
      <c r="H637" s="4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39"/>
      <c r="C638" s="39"/>
      <c r="D638" s="2"/>
      <c r="E638" s="2"/>
      <c r="F638" s="46"/>
      <c r="G638" s="2"/>
      <c r="H638" s="4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39"/>
      <c r="C639" s="39"/>
      <c r="D639" s="2"/>
      <c r="E639" s="2"/>
      <c r="F639" s="46"/>
      <c r="G639" s="2"/>
      <c r="H639" s="4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39"/>
      <c r="C640" s="39"/>
      <c r="D640" s="2"/>
      <c r="E640" s="2"/>
      <c r="F640" s="46"/>
      <c r="G640" s="2"/>
      <c r="H640" s="4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39"/>
      <c r="C641" s="39"/>
      <c r="D641" s="2"/>
      <c r="E641" s="2"/>
      <c r="F641" s="46"/>
      <c r="G641" s="2"/>
      <c r="H641" s="4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39"/>
      <c r="C642" s="39"/>
      <c r="D642" s="2"/>
      <c r="E642" s="2"/>
      <c r="F642" s="46"/>
      <c r="G642" s="2"/>
      <c r="H642" s="4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39"/>
      <c r="C643" s="39"/>
      <c r="D643" s="2"/>
      <c r="E643" s="2"/>
      <c r="F643" s="46"/>
      <c r="G643" s="2"/>
      <c r="H643" s="4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39"/>
      <c r="C644" s="39"/>
      <c r="D644" s="2"/>
      <c r="E644" s="2"/>
      <c r="F644" s="46"/>
      <c r="G644" s="2"/>
      <c r="H644" s="4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39"/>
      <c r="C645" s="39"/>
      <c r="D645" s="2"/>
      <c r="E645" s="2"/>
      <c r="F645" s="46"/>
      <c r="G645" s="2"/>
      <c r="H645" s="4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39"/>
      <c r="C646" s="39"/>
      <c r="D646" s="2"/>
      <c r="E646" s="2"/>
      <c r="F646" s="46"/>
      <c r="G646" s="2"/>
      <c r="H646" s="4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39"/>
      <c r="C647" s="39"/>
      <c r="D647" s="2"/>
      <c r="E647" s="2"/>
      <c r="F647" s="46"/>
      <c r="G647" s="2"/>
      <c r="H647" s="4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39"/>
      <c r="C648" s="39"/>
      <c r="D648" s="2"/>
      <c r="E648" s="2"/>
      <c r="F648" s="46"/>
      <c r="G648" s="2"/>
      <c r="H648" s="4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39"/>
      <c r="C649" s="39"/>
      <c r="D649" s="2"/>
      <c r="E649" s="2"/>
      <c r="F649" s="46"/>
      <c r="G649" s="2"/>
      <c r="H649" s="4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39"/>
      <c r="C650" s="39"/>
      <c r="D650" s="2"/>
      <c r="E650" s="2"/>
      <c r="F650" s="46"/>
      <c r="G650" s="2"/>
      <c r="H650" s="4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39"/>
      <c r="C651" s="39"/>
      <c r="D651" s="2"/>
      <c r="E651" s="2"/>
      <c r="F651" s="46"/>
      <c r="G651" s="2"/>
      <c r="H651" s="4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39"/>
      <c r="C652" s="39"/>
      <c r="D652" s="2"/>
      <c r="E652" s="2"/>
      <c r="F652" s="46"/>
      <c r="G652" s="2"/>
      <c r="H652" s="4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39"/>
      <c r="C653" s="39"/>
      <c r="D653" s="2"/>
      <c r="E653" s="2"/>
      <c r="F653" s="46"/>
      <c r="G653" s="2"/>
      <c r="H653" s="4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39"/>
      <c r="C654" s="39"/>
      <c r="D654" s="2"/>
      <c r="E654" s="2"/>
      <c r="F654" s="46"/>
      <c r="G654" s="2"/>
      <c r="H654" s="4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39"/>
      <c r="C655" s="39"/>
      <c r="D655" s="2"/>
      <c r="E655" s="2"/>
      <c r="F655" s="46"/>
      <c r="G655" s="2"/>
      <c r="H655" s="4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39"/>
      <c r="C656" s="39"/>
      <c r="D656" s="2"/>
      <c r="E656" s="2"/>
      <c r="F656" s="46"/>
      <c r="G656" s="2"/>
      <c r="H656" s="4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39"/>
      <c r="C657" s="39"/>
      <c r="D657" s="2"/>
      <c r="E657" s="2"/>
      <c r="F657" s="46"/>
      <c r="G657" s="2"/>
      <c r="H657" s="4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39"/>
      <c r="C658" s="39"/>
      <c r="D658" s="2"/>
      <c r="E658" s="2"/>
      <c r="F658" s="46"/>
      <c r="G658" s="2"/>
      <c r="H658" s="4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39"/>
      <c r="C659" s="39"/>
      <c r="D659" s="2"/>
      <c r="E659" s="2"/>
      <c r="F659" s="46"/>
      <c r="G659" s="2"/>
      <c r="H659" s="4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39"/>
      <c r="C660" s="39"/>
      <c r="D660" s="2"/>
      <c r="E660" s="2"/>
      <c r="F660" s="46"/>
      <c r="G660" s="2"/>
      <c r="H660" s="4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39"/>
      <c r="C661" s="39"/>
      <c r="D661" s="2"/>
      <c r="E661" s="2"/>
      <c r="F661" s="46"/>
      <c r="G661" s="2"/>
      <c r="H661" s="4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39"/>
      <c r="C662" s="39"/>
      <c r="D662" s="2"/>
      <c r="E662" s="2"/>
      <c r="F662" s="46"/>
      <c r="G662" s="2"/>
      <c r="H662" s="4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39"/>
      <c r="C663" s="39"/>
      <c r="D663" s="2"/>
      <c r="E663" s="2"/>
      <c r="F663" s="46"/>
      <c r="G663" s="2"/>
      <c r="H663" s="4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39"/>
      <c r="C664" s="39"/>
      <c r="D664" s="2"/>
      <c r="E664" s="2"/>
      <c r="F664" s="46"/>
      <c r="G664" s="2"/>
      <c r="H664" s="4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39"/>
      <c r="C665" s="39"/>
      <c r="D665" s="2"/>
      <c r="E665" s="2"/>
      <c r="F665" s="46"/>
      <c r="G665" s="2"/>
      <c r="H665" s="4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39"/>
      <c r="C666" s="39"/>
      <c r="D666" s="2"/>
      <c r="E666" s="2"/>
      <c r="F666" s="46"/>
      <c r="G666" s="2"/>
      <c r="H666" s="4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39"/>
      <c r="C667" s="39"/>
      <c r="D667" s="2"/>
      <c r="E667" s="2"/>
      <c r="F667" s="46"/>
      <c r="G667" s="2"/>
      <c r="H667" s="4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39"/>
      <c r="C668" s="39"/>
      <c r="D668" s="2"/>
      <c r="E668" s="2"/>
      <c r="F668" s="46"/>
      <c r="G668" s="2"/>
      <c r="H668" s="4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39"/>
      <c r="C669" s="39"/>
      <c r="D669" s="2"/>
      <c r="E669" s="2"/>
      <c r="F669" s="46"/>
      <c r="G669" s="2"/>
      <c r="H669" s="4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39"/>
      <c r="C670" s="39"/>
      <c r="D670" s="2"/>
      <c r="E670" s="2"/>
      <c r="F670" s="46"/>
      <c r="G670" s="2"/>
      <c r="H670" s="4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39"/>
      <c r="C671" s="39"/>
      <c r="D671" s="2"/>
      <c r="E671" s="2"/>
      <c r="F671" s="46"/>
      <c r="G671" s="2"/>
      <c r="H671" s="4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39"/>
      <c r="C672" s="39"/>
      <c r="D672" s="2"/>
      <c r="E672" s="2"/>
      <c r="F672" s="46"/>
      <c r="G672" s="2"/>
      <c r="H672" s="4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39"/>
      <c r="C673" s="39"/>
      <c r="D673" s="2"/>
      <c r="E673" s="2"/>
      <c r="F673" s="46"/>
      <c r="G673" s="2"/>
      <c r="H673" s="4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39"/>
      <c r="C674" s="39"/>
      <c r="D674" s="2"/>
      <c r="E674" s="2"/>
      <c r="F674" s="46"/>
      <c r="G674" s="2"/>
      <c r="H674" s="4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39"/>
      <c r="C675" s="39"/>
      <c r="D675" s="2"/>
      <c r="E675" s="2"/>
      <c r="F675" s="46"/>
      <c r="G675" s="2"/>
      <c r="H675" s="4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39"/>
      <c r="C676" s="39"/>
      <c r="D676" s="2"/>
      <c r="E676" s="2"/>
      <c r="F676" s="46"/>
      <c r="G676" s="2"/>
      <c r="H676" s="4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39"/>
      <c r="C677" s="39"/>
      <c r="D677" s="2"/>
      <c r="E677" s="2"/>
      <c r="F677" s="46"/>
      <c r="G677" s="2"/>
      <c r="H677" s="4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39"/>
      <c r="C678" s="39"/>
      <c r="D678" s="2"/>
      <c r="E678" s="2"/>
      <c r="F678" s="46"/>
      <c r="G678" s="2"/>
      <c r="H678" s="4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39"/>
      <c r="C679" s="39"/>
      <c r="D679" s="2"/>
      <c r="E679" s="2"/>
      <c r="F679" s="46"/>
      <c r="G679" s="2"/>
      <c r="H679" s="4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39"/>
      <c r="C680" s="39"/>
      <c r="D680" s="2"/>
      <c r="E680" s="2"/>
      <c r="F680" s="46"/>
      <c r="G680" s="2"/>
      <c r="H680" s="4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39"/>
      <c r="C681" s="39"/>
      <c r="D681" s="2"/>
      <c r="E681" s="2"/>
      <c r="F681" s="46"/>
      <c r="G681" s="2"/>
      <c r="H681" s="4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39"/>
      <c r="C682" s="39"/>
      <c r="D682" s="2"/>
      <c r="E682" s="2"/>
      <c r="F682" s="46"/>
      <c r="G682" s="2"/>
      <c r="H682" s="4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39"/>
      <c r="C683" s="39"/>
      <c r="D683" s="2"/>
      <c r="E683" s="2"/>
      <c r="F683" s="46"/>
      <c r="G683" s="2"/>
      <c r="H683" s="4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39"/>
      <c r="C684" s="39"/>
      <c r="D684" s="2"/>
      <c r="E684" s="2"/>
      <c r="F684" s="46"/>
      <c r="G684" s="2"/>
      <c r="H684" s="4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39"/>
      <c r="C685" s="39"/>
      <c r="D685" s="2"/>
      <c r="E685" s="2"/>
      <c r="F685" s="46"/>
      <c r="G685" s="2"/>
      <c r="H685" s="4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39"/>
      <c r="C686" s="39"/>
      <c r="D686" s="2"/>
      <c r="E686" s="2"/>
      <c r="F686" s="46"/>
      <c r="G686" s="2"/>
      <c r="H686" s="4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39"/>
      <c r="C687" s="39"/>
      <c r="D687" s="2"/>
      <c r="E687" s="2"/>
      <c r="F687" s="46"/>
      <c r="G687" s="2"/>
      <c r="H687" s="4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39"/>
      <c r="C688" s="39"/>
      <c r="D688" s="2"/>
      <c r="E688" s="2"/>
      <c r="F688" s="46"/>
      <c r="G688" s="2"/>
      <c r="H688" s="4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39"/>
      <c r="C689" s="39"/>
      <c r="D689" s="2"/>
      <c r="E689" s="2"/>
      <c r="F689" s="46"/>
      <c r="G689" s="2"/>
      <c r="H689" s="4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39"/>
      <c r="C690" s="39"/>
      <c r="D690" s="2"/>
      <c r="E690" s="2"/>
      <c r="F690" s="46"/>
      <c r="G690" s="2"/>
      <c r="H690" s="4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39"/>
      <c r="C691" s="39"/>
      <c r="D691" s="2"/>
      <c r="E691" s="2"/>
      <c r="F691" s="46"/>
      <c r="G691" s="2"/>
      <c r="H691" s="4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39"/>
      <c r="C692" s="39"/>
      <c r="D692" s="2"/>
      <c r="E692" s="2"/>
      <c r="F692" s="46"/>
      <c r="G692" s="2"/>
      <c r="H692" s="4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39"/>
      <c r="C693" s="39"/>
      <c r="D693" s="2"/>
      <c r="E693" s="2"/>
      <c r="F693" s="46"/>
      <c r="G693" s="2"/>
      <c r="H693" s="4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39"/>
      <c r="C694" s="39"/>
      <c r="D694" s="2"/>
      <c r="E694" s="2"/>
      <c r="F694" s="46"/>
      <c r="G694" s="2"/>
      <c r="H694" s="4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39"/>
      <c r="C695" s="39"/>
      <c r="D695" s="2"/>
      <c r="E695" s="2"/>
      <c r="F695" s="46"/>
      <c r="G695" s="2"/>
      <c r="H695" s="4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39"/>
      <c r="C696" s="39"/>
      <c r="D696" s="2"/>
      <c r="E696" s="2"/>
      <c r="F696" s="46"/>
      <c r="G696" s="2"/>
      <c r="H696" s="4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39"/>
      <c r="C697" s="39"/>
      <c r="D697" s="2"/>
      <c r="E697" s="2"/>
      <c r="F697" s="46"/>
      <c r="G697" s="2"/>
      <c r="H697" s="4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39"/>
      <c r="C698" s="39"/>
      <c r="D698" s="2"/>
      <c r="E698" s="2"/>
      <c r="F698" s="46"/>
      <c r="G698" s="2"/>
      <c r="H698" s="4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39"/>
      <c r="C699" s="39"/>
      <c r="D699" s="2"/>
      <c r="E699" s="2"/>
      <c r="F699" s="46"/>
      <c r="G699" s="2"/>
      <c r="H699" s="4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39"/>
      <c r="C700" s="39"/>
      <c r="D700" s="2"/>
      <c r="E700" s="2"/>
      <c r="F700" s="46"/>
      <c r="G700" s="2"/>
      <c r="H700" s="4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39"/>
      <c r="C701" s="39"/>
      <c r="D701" s="2"/>
      <c r="E701" s="2"/>
      <c r="F701" s="46"/>
      <c r="G701" s="2"/>
      <c r="H701" s="4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39"/>
      <c r="C702" s="39"/>
      <c r="D702" s="2"/>
      <c r="E702" s="2"/>
      <c r="F702" s="46"/>
      <c r="G702" s="2"/>
      <c r="H702" s="4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39"/>
      <c r="C703" s="39"/>
      <c r="D703" s="2"/>
      <c r="E703" s="2"/>
      <c r="F703" s="46"/>
      <c r="G703" s="2"/>
      <c r="H703" s="4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39"/>
      <c r="C704" s="39"/>
      <c r="D704" s="2"/>
      <c r="E704" s="2"/>
      <c r="F704" s="46"/>
      <c r="G704" s="2"/>
      <c r="H704" s="4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39"/>
      <c r="C705" s="39"/>
      <c r="D705" s="2"/>
      <c r="E705" s="2"/>
      <c r="F705" s="46"/>
      <c r="G705" s="2"/>
      <c r="H705" s="4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39"/>
      <c r="C706" s="39"/>
      <c r="D706" s="2"/>
      <c r="E706" s="2"/>
      <c r="F706" s="46"/>
      <c r="G706" s="2"/>
      <c r="H706" s="4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39"/>
      <c r="C707" s="39"/>
      <c r="D707" s="2"/>
      <c r="E707" s="2"/>
      <c r="F707" s="46"/>
      <c r="G707" s="2"/>
      <c r="H707" s="4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39"/>
      <c r="C708" s="39"/>
      <c r="D708" s="2"/>
      <c r="E708" s="2"/>
      <c r="F708" s="46"/>
      <c r="G708" s="2"/>
      <c r="H708" s="4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39"/>
      <c r="C709" s="39"/>
      <c r="D709" s="2"/>
      <c r="E709" s="2"/>
      <c r="F709" s="46"/>
      <c r="G709" s="2"/>
      <c r="H709" s="4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39"/>
      <c r="C710" s="39"/>
      <c r="D710" s="2"/>
      <c r="E710" s="2"/>
      <c r="F710" s="46"/>
      <c r="G710" s="2"/>
      <c r="H710" s="4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39"/>
      <c r="C711" s="39"/>
      <c r="D711" s="2"/>
      <c r="E711" s="2"/>
      <c r="F711" s="46"/>
      <c r="G711" s="2"/>
      <c r="H711" s="4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39"/>
      <c r="C712" s="39"/>
      <c r="D712" s="2"/>
      <c r="E712" s="2"/>
      <c r="F712" s="46"/>
      <c r="G712" s="2"/>
      <c r="H712" s="4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39"/>
      <c r="C713" s="39"/>
      <c r="D713" s="2"/>
      <c r="E713" s="2"/>
      <c r="F713" s="46"/>
      <c r="G713" s="2"/>
      <c r="H713" s="4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39"/>
      <c r="C714" s="39"/>
      <c r="D714" s="2"/>
      <c r="E714" s="2"/>
      <c r="F714" s="46"/>
      <c r="G714" s="2"/>
      <c r="H714" s="4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39"/>
      <c r="C715" s="39"/>
      <c r="D715" s="2"/>
      <c r="E715" s="2"/>
      <c r="F715" s="46"/>
      <c r="G715" s="2"/>
      <c r="H715" s="4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39"/>
      <c r="C716" s="39"/>
      <c r="D716" s="2"/>
      <c r="E716" s="2"/>
      <c r="F716" s="46"/>
      <c r="G716" s="2"/>
      <c r="H716" s="4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39"/>
      <c r="C717" s="39"/>
      <c r="D717" s="2"/>
      <c r="E717" s="2"/>
      <c r="F717" s="46"/>
      <c r="G717" s="2"/>
      <c r="H717" s="4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39"/>
      <c r="C718" s="39"/>
      <c r="D718" s="2"/>
      <c r="E718" s="2"/>
      <c r="F718" s="46"/>
      <c r="G718" s="2"/>
      <c r="H718" s="4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39"/>
      <c r="C719" s="39"/>
      <c r="D719" s="2"/>
      <c r="E719" s="2"/>
      <c r="F719" s="46"/>
      <c r="G719" s="2"/>
      <c r="H719" s="4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39"/>
      <c r="C720" s="39"/>
      <c r="D720" s="2"/>
      <c r="E720" s="2"/>
      <c r="F720" s="46"/>
      <c r="G720" s="2"/>
      <c r="H720" s="4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39"/>
      <c r="C721" s="39"/>
      <c r="D721" s="2"/>
      <c r="E721" s="2"/>
      <c r="F721" s="46"/>
      <c r="G721" s="2"/>
      <c r="H721" s="4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39"/>
      <c r="C722" s="39"/>
      <c r="D722" s="2"/>
      <c r="E722" s="2"/>
      <c r="F722" s="46"/>
      <c r="G722" s="2"/>
      <c r="H722" s="4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39"/>
      <c r="C723" s="39"/>
      <c r="D723" s="2"/>
      <c r="E723" s="2"/>
      <c r="F723" s="46"/>
      <c r="G723" s="2"/>
      <c r="H723" s="4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39"/>
      <c r="C724" s="39"/>
      <c r="D724" s="2"/>
      <c r="E724" s="2"/>
      <c r="F724" s="46"/>
      <c r="G724" s="2"/>
      <c r="H724" s="4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39"/>
      <c r="C725" s="39"/>
      <c r="D725" s="2"/>
      <c r="E725" s="2"/>
      <c r="F725" s="46"/>
      <c r="G725" s="2"/>
      <c r="H725" s="4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39"/>
      <c r="C726" s="39"/>
      <c r="D726" s="2"/>
      <c r="E726" s="2"/>
      <c r="F726" s="46"/>
      <c r="G726" s="2"/>
      <c r="H726" s="4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39"/>
      <c r="C727" s="39"/>
      <c r="D727" s="2"/>
      <c r="E727" s="2"/>
      <c r="F727" s="46"/>
      <c r="G727" s="2"/>
      <c r="H727" s="4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39"/>
      <c r="C728" s="39"/>
      <c r="D728" s="2"/>
      <c r="E728" s="2"/>
      <c r="F728" s="46"/>
      <c r="G728" s="2"/>
      <c r="H728" s="4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39"/>
      <c r="C729" s="39"/>
      <c r="D729" s="2"/>
      <c r="E729" s="2"/>
      <c r="F729" s="46"/>
      <c r="G729" s="2"/>
      <c r="H729" s="4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39"/>
      <c r="C730" s="39"/>
      <c r="D730" s="2"/>
      <c r="E730" s="2"/>
      <c r="F730" s="46"/>
      <c r="G730" s="2"/>
      <c r="H730" s="4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39"/>
      <c r="C731" s="39"/>
      <c r="D731" s="2"/>
      <c r="E731" s="2"/>
      <c r="F731" s="46"/>
      <c r="G731" s="2"/>
      <c r="H731" s="4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39"/>
      <c r="C732" s="39"/>
      <c r="D732" s="2"/>
      <c r="E732" s="2"/>
      <c r="F732" s="46"/>
      <c r="G732" s="2"/>
      <c r="H732" s="4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39"/>
      <c r="C733" s="39"/>
      <c r="D733" s="2"/>
      <c r="E733" s="2"/>
      <c r="F733" s="46"/>
      <c r="G733" s="2"/>
      <c r="H733" s="4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39"/>
      <c r="C734" s="39"/>
      <c r="D734" s="2"/>
      <c r="E734" s="2"/>
      <c r="F734" s="46"/>
      <c r="G734" s="2"/>
      <c r="H734" s="4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39"/>
      <c r="C735" s="39"/>
      <c r="D735" s="2"/>
      <c r="E735" s="2"/>
      <c r="F735" s="46"/>
      <c r="G735" s="2"/>
      <c r="H735" s="4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39"/>
      <c r="C736" s="39"/>
      <c r="D736" s="2"/>
      <c r="E736" s="2"/>
      <c r="F736" s="46"/>
      <c r="G736" s="2"/>
      <c r="H736" s="4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39"/>
      <c r="C737" s="39"/>
      <c r="D737" s="2"/>
      <c r="E737" s="2"/>
      <c r="F737" s="46"/>
      <c r="G737" s="2"/>
      <c r="H737" s="4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39"/>
      <c r="C738" s="39"/>
      <c r="D738" s="2"/>
      <c r="E738" s="2"/>
      <c r="F738" s="46"/>
      <c r="G738" s="2"/>
      <c r="H738" s="4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39"/>
      <c r="C739" s="39"/>
      <c r="D739" s="2"/>
      <c r="E739" s="2"/>
      <c r="F739" s="46"/>
      <c r="G739" s="2"/>
      <c r="H739" s="4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39"/>
      <c r="C740" s="39"/>
      <c r="D740" s="2"/>
      <c r="E740" s="2"/>
      <c r="F740" s="46"/>
      <c r="G740" s="2"/>
      <c r="H740" s="4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39"/>
      <c r="C741" s="39"/>
      <c r="D741" s="2"/>
      <c r="E741" s="2"/>
      <c r="F741" s="46"/>
      <c r="G741" s="2"/>
      <c r="H741" s="4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39"/>
      <c r="C742" s="39"/>
      <c r="D742" s="2"/>
      <c r="E742" s="2"/>
      <c r="F742" s="46"/>
      <c r="G742" s="2"/>
      <c r="H742" s="4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39"/>
      <c r="C743" s="39"/>
      <c r="D743" s="2"/>
      <c r="E743" s="2"/>
      <c r="F743" s="46"/>
      <c r="G743" s="2"/>
      <c r="H743" s="4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39"/>
      <c r="C744" s="39"/>
      <c r="D744" s="2"/>
      <c r="E744" s="2"/>
      <c r="F744" s="46"/>
      <c r="G744" s="2"/>
      <c r="H744" s="4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39"/>
      <c r="C745" s="39"/>
      <c r="D745" s="2"/>
      <c r="E745" s="2"/>
      <c r="F745" s="46"/>
      <c r="G745" s="2"/>
      <c r="H745" s="4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39"/>
      <c r="C746" s="39"/>
      <c r="D746" s="2"/>
      <c r="E746" s="2"/>
      <c r="F746" s="46"/>
      <c r="G746" s="2"/>
      <c r="H746" s="4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39"/>
      <c r="C747" s="39"/>
      <c r="D747" s="2"/>
      <c r="E747" s="2"/>
      <c r="F747" s="46"/>
      <c r="G747" s="2"/>
      <c r="H747" s="4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39"/>
      <c r="C748" s="39"/>
      <c r="D748" s="2"/>
      <c r="E748" s="2"/>
      <c r="F748" s="46"/>
      <c r="G748" s="2"/>
      <c r="H748" s="4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39"/>
      <c r="C749" s="39"/>
      <c r="D749" s="2"/>
      <c r="E749" s="2"/>
      <c r="F749" s="46"/>
      <c r="G749" s="2"/>
      <c r="H749" s="4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39"/>
      <c r="C750" s="39"/>
      <c r="D750" s="2"/>
      <c r="E750" s="2"/>
      <c r="F750" s="46"/>
      <c r="G750" s="2"/>
      <c r="H750" s="4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39"/>
      <c r="C751" s="39"/>
      <c r="D751" s="2"/>
      <c r="E751" s="2"/>
      <c r="F751" s="46"/>
      <c r="G751" s="2"/>
      <c r="H751" s="4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39"/>
      <c r="C752" s="39"/>
      <c r="D752" s="2"/>
      <c r="E752" s="2"/>
      <c r="F752" s="46"/>
      <c r="G752" s="2"/>
      <c r="H752" s="4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39"/>
      <c r="C753" s="39"/>
      <c r="D753" s="2"/>
      <c r="E753" s="2"/>
      <c r="F753" s="46"/>
      <c r="G753" s="2"/>
      <c r="H753" s="4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39"/>
      <c r="C754" s="39"/>
      <c r="D754" s="2"/>
      <c r="E754" s="2"/>
      <c r="F754" s="46"/>
      <c r="G754" s="2"/>
      <c r="H754" s="4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39"/>
      <c r="C755" s="39"/>
      <c r="D755" s="2"/>
      <c r="E755" s="2"/>
      <c r="F755" s="46"/>
      <c r="G755" s="2"/>
      <c r="H755" s="4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39"/>
      <c r="C756" s="39"/>
      <c r="D756" s="2"/>
      <c r="E756" s="2"/>
      <c r="F756" s="46"/>
      <c r="G756" s="2"/>
      <c r="H756" s="4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39"/>
      <c r="C757" s="39"/>
      <c r="D757" s="2"/>
      <c r="E757" s="2"/>
      <c r="F757" s="46"/>
      <c r="G757" s="2"/>
      <c r="H757" s="4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39"/>
      <c r="C758" s="39"/>
      <c r="D758" s="2"/>
      <c r="E758" s="2"/>
      <c r="F758" s="46"/>
      <c r="G758" s="2"/>
      <c r="H758" s="4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39"/>
      <c r="C759" s="39"/>
      <c r="D759" s="2"/>
      <c r="E759" s="2"/>
      <c r="F759" s="46"/>
      <c r="G759" s="2"/>
      <c r="H759" s="4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39"/>
      <c r="C760" s="39"/>
      <c r="D760" s="2"/>
      <c r="E760" s="2"/>
      <c r="F760" s="46"/>
      <c r="G760" s="2"/>
      <c r="H760" s="4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39"/>
      <c r="C761" s="39"/>
      <c r="D761" s="2"/>
      <c r="E761" s="2"/>
      <c r="F761" s="46"/>
      <c r="G761" s="2"/>
      <c r="H761" s="4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39"/>
      <c r="C762" s="39"/>
      <c r="D762" s="2"/>
      <c r="E762" s="2"/>
      <c r="F762" s="46"/>
      <c r="G762" s="2"/>
      <c r="H762" s="4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39"/>
      <c r="C763" s="39"/>
      <c r="D763" s="2"/>
      <c r="E763" s="2"/>
      <c r="F763" s="46"/>
      <c r="G763" s="2"/>
      <c r="H763" s="4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39"/>
      <c r="C764" s="39"/>
      <c r="D764" s="2"/>
      <c r="E764" s="2"/>
      <c r="F764" s="46"/>
      <c r="G764" s="2"/>
      <c r="H764" s="4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39"/>
      <c r="C765" s="39"/>
      <c r="D765" s="2"/>
      <c r="E765" s="2"/>
      <c r="F765" s="46"/>
      <c r="G765" s="2"/>
      <c r="H765" s="4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39"/>
      <c r="C766" s="39"/>
      <c r="D766" s="2"/>
      <c r="E766" s="2"/>
      <c r="F766" s="46"/>
      <c r="G766" s="2"/>
      <c r="H766" s="4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39"/>
      <c r="C767" s="39"/>
      <c r="D767" s="2"/>
      <c r="E767" s="2"/>
      <c r="F767" s="46"/>
      <c r="G767" s="2"/>
      <c r="H767" s="4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39"/>
      <c r="C768" s="39"/>
      <c r="D768" s="2"/>
      <c r="E768" s="2"/>
      <c r="F768" s="46"/>
      <c r="G768" s="2"/>
      <c r="H768" s="4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39"/>
      <c r="C769" s="39"/>
      <c r="D769" s="2"/>
      <c r="E769" s="2"/>
      <c r="F769" s="46"/>
      <c r="G769" s="2"/>
      <c r="H769" s="4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39"/>
      <c r="C770" s="39"/>
      <c r="D770" s="2"/>
      <c r="E770" s="2"/>
      <c r="F770" s="46"/>
      <c r="G770" s="2"/>
      <c r="H770" s="4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39"/>
      <c r="C771" s="39"/>
      <c r="D771" s="2"/>
      <c r="E771" s="2"/>
      <c r="F771" s="46"/>
      <c r="G771" s="2"/>
      <c r="H771" s="4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39"/>
      <c r="C772" s="39"/>
      <c r="D772" s="2"/>
      <c r="E772" s="2"/>
      <c r="F772" s="46"/>
      <c r="G772" s="2"/>
      <c r="H772" s="4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39"/>
      <c r="C773" s="39"/>
      <c r="D773" s="2"/>
      <c r="E773" s="2"/>
      <c r="F773" s="46"/>
      <c r="G773" s="2"/>
      <c r="H773" s="4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39"/>
      <c r="C774" s="39"/>
      <c r="D774" s="2"/>
      <c r="E774" s="2"/>
      <c r="F774" s="46"/>
      <c r="G774" s="2"/>
      <c r="H774" s="4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39"/>
      <c r="C775" s="39"/>
      <c r="D775" s="2"/>
      <c r="E775" s="2"/>
      <c r="F775" s="46"/>
      <c r="G775" s="2"/>
      <c r="H775" s="4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39"/>
      <c r="C776" s="39"/>
      <c r="D776" s="2"/>
      <c r="E776" s="2"/>
      <c r="F776" s="46"/>
      <c r="G776" s="2"/>
      <c r="H776" s="4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39"/>
      <c r="C777" s="39"/>
      <c r="D777" s="2"/>
      <c r="E777" s="2"/>
      <c r="F777" s="46"/>
      <c r="G777" s="2"/>
      <c r="H777" s="4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39"/>
      <c r="C778" s="39"/>
      <c r="D778" s="2"/>
      <c r="E778" s="2"/>
      <c r="F778" s="46"/>
      <c r="G778" s="2"/>
      <c r="H778" s="4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39"/>
      <c r="C779" s="39"/>
      <c r="D779" s="2"/>
      <c r="E779" s="2"/>
      <c r="F779" s="46"/>
      <c r="G779" s="2"/>
      <c r="H779" s="4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39"/>
      <c r="C780" s="39"/>
      <c r="D780" s="2"/>
      <c r="E780" s="2"/>
      <c r="F780" s="46"/>
      <c r="G780" s="2"/>
      <c r="H780" s="4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39"/>
      <c r="C781" s="39"/>
      <c r="D781" s="2"/>
      <c r="E781" s="2"/>
      <c r="F781" s="46"/>
      <c r="G781" s="2"/>
      <c r="H781" s="4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39"/>
      <c r="C782" s="39"/>
      <c r="D782" s="2"/>
      <c r="E782" s="2"/>
      <c r="F782" s="46"/>
      <c r="G782" s="2"/>
      <c r="H782" s="4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39"/>
      <c r="C783" s="39"/>
      <c r="D783" s="2"/>
      <c r="E783" s="2"/>
      <c r="F783" s="46"/>
      <c r="G783" s="2"/>
      <c r="H783" s="4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39"/>
      <c r="C784" s="39"/>
      <c r="D784" s="2"/>
      <c r="E784" s="2"/>
      <c r="F784" s="46"/>
      <c r="G784" s="2"/>
      <c r="H784" s="4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39"/>
      <c r="C785" s="39"/>
      <c r="D785" s="2"/>
      <c r="E785" s="2"/>
      <c r="F785" s="46"/>
      <c r="G785" s="2"/>
      <c r="H785" s="4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39"/>
      <c r="C786" s="39"/>
      <c r="D786" s="2"/>
      <c r="E786" s="2"/>
      <c r="F786" s="46"/>
      <c r="G786" s="2"/>
      <c r="H786" s="4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39"/>
      <c r="C787" s="39"/>
      <c r="D787" s="2"/>
      <c r="E787" s="2"/>
      <c r="F787" s="46"/>
      <c r="G787" s="2"/>
      <c r="H787" s="4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39"/>
      <c r="C788" s="39"/>
      <c r="D788" s="2"/>
      <c r="E788" s="2"/>
      <c r="F788" s="46"/>
      <c r="G788" s="2"/>
      <c r="H788" s="4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39"/>
      <c r="C789" s="39"/>
      <c r="D789" s="2"/>
      <c r="E789" s="2"/>
      <c r="F789" s="46"/>
      <c r="G789" s="2"/>
      <c r="H789" s="4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39"/>
      <c r="C790" s="39"/>
      <c r="D790" s="2"/>
      <c r="E790" s="2"/>
      <c r="F790" s="46"/>
      <c r="G790" s="2"/>
      <c r="H790" s="4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39"/>
      <c r="C791" s="39"/>
      <c r="D791" s="2"/>
      <c r="E791" s="2"/>
      <c r="F791" s="46"/>
      <c r="G791" s="2"/>
      <c r="H791" s="4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39"/>
      <c r="C792" s="39"/>
      <c r="D792" s="2"/>
      <c r="E792" s="2"/>
      <c r="F792" s="46"/>
      <c r="G792" s="2"/>
      <c r="H792" s="4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39"/>
      <c r="C793" s="39"/>
      <c r="D793" s="2"/>
      <c r="E793" s="2"/>
      <c r="F793" s="46"/>
      <c r="G793" s="2"/>
      <c r="H793" s="4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39"/>
      <c r="C794" s="39"/>
      <c r="D794" s="2"/>
      <c r="E794" s="2"/>
      <c r="F794" s="46"/>
      <c r="G794" s="2"/>
      <c r="H794" s="4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39"/>
      <c r="C795" s="39"/>
      <c r="D795" s="2"/>
      <c r="E795" s="2"/>
      <c r="F795" s="46"/>
      <c r="G795" s="2"/>
      <c r="H795" s="4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39"/>
      <c r="C796" s="39"/>
      <c r="D796" s="2"/>
      <c r="E796" s="2"/>
      <c r="F796" s="46"/>
      <c r="G796" s="2"/>
      <c r="H796" s="4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39"/>
      <c r="C797" s="39"/>
      <c r="D797" s="2"/>
      <c r="E797" s="2"/>
      <c r="F797" s="46"/>
      <c r="G797" s="2"/>
      <c r="H797" s="4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39"/>
      <c r="C798" s="39"/>
      <c r="D798" s="2"/>
      <c r="E798" s="2"/>
      <c r="F798" s="46"/>
      <c r="G798" s="2"/>
      <c r="H798" s="4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39"/>
      <c r="C799" s="39"/>
      <c r="D799" s="2"/>
      <c r="E799" s="2"/>
      <c r="F799" s="46"/>
      <c r="G799" s="2"/>
      <c r="H799" s="4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39"/>
      <c r="C800" s="39"/>
      <c r="D800" s="2"/>
      <c r="E800" s="2"/>
      <c r="F800" s="46"/>
      <c r="G800" s="2"/>
      <c r="H800" s="4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39"/>
      <c r="C801" s="39"/>
      <c r="D801" s="2"/>
      <c r="E801" s="2"/>
      <c r="F801" s="46"/>
      <c r="G801" s="2"/>
      <c r="H801" s="4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39"/>
      <c r="C802" s="39"/>
      <c r="D802" s="2"/>
      <c r="E802" s="2"/>
      <c r="F802" s="46"/>
      <c r="G802" s="2"/>
      <c r="H802" s="4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39"/>
      <c r="C803" s="39"/>
      <c r="D803" s="2"/>
      <c r="E803" s="2"/>
      <c r="F803" s="46"/>
      <c r="G803" s="2"/>
      <c r="H803" s="4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39"/>
      <c r="C804" s="39"/>
      <c r="D804" s="2"/>
      <c r="E804" s="2"/>
      <c r="F804" s="46"/>
      <c r="G804" s="2"/>
      <c r="H804" s="4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39"/>
      <c r="C805" s="39"/>
      <c r="D805" s="2"/>
      <c r="E805" s="2"/>
      <c r="F805" s="46"/>
      <c r="G805" s="2"/>
      <c r="H805" s="4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39"/>
      <c r="C806" s="39"/>
      <c r="D806" s="2"/>
      <c r="E806" s="2"/>
      <c r="F806" s="46"/>
      <c r="G806" s="2"/>
      <c r="H806" s="4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39"/>
      <c r="C807" s="39"/>
      <c r="D807" s="2"/>
      <c r="E807" s="2"/>
      <c r="F807" s="46"/>
      <c r="G807" s="2"/>
      <c r="H807" s="4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39"/>
      <c r="C808" s="39"/>
      <c r="D808" s="2"/>
      <c r="E808" s="2"/>
      <c r="F808" s="46"/>
      <c r="G808" s="2"/>
      <c r="H808" s="4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39"/>
      <c r="C809" s="39"/>
      <c r="D809" s="2"/>
      <c r="E809" s="2"/>
      <c r="F809" s="46"/>
      <c r="G809" s="2"/>
      <c r="H809" s="4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39"/>
      <c r="C810" s="39"/>
      <c r="D810" s="2"/>
      <c r="E810" s="2"/>
      <c r="F810" s="46"/>
      <c r="G810" s="2"/>
      <c r="H810" s="4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39"/>
      <c r="C811" s="39"/>
      <c r="D811" s="2"/>
      <c r="E811" s="2"/>
      <c r="F811" s="46"/>
      <c r="G811" s="2"/>
      <c r="H811" s="4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39"/>
      <c r="C812" s="39"/>
      <c r="D812" s="2"/>
      <c r="E812" s="2"/>
      <c r="F812" s="46"/>
      <c r="G812" s="2"/>
      <c r="H812" s="4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39"/>
      <c r="C813" s="39"/>
      <c r="D813" s="2"/>
      <c r="E813" s="2"/>
      <c r="F813" s="46"/>
      <c r="G813" s="2"/>
      <c r="H813" s="4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39"/>
      <c r="C814" s="39"/>
      <c r="D814" s="2"/>
      <c r="E814" s="2"/>
      <c r="F814" s="46"/>
      <c r="G814" s="2"/>
      <c r="H814" s="4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39"/>
      <c r="C815" s="39"/>
      <c r="D815" s="2"/>
      <c r="E815" s="2"/>
      <c r="F815" s="46"/>
      <c r="G815" s="2"/>
      <c r="H815" s="4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39"/>
      <c r="C816" s="39"/>
      <c r="D816" s="2"/>
      <c r="E816" s="2"/>
      <c r="F816" s="46"/>
      <c r="G816" s="2"/>
      <c r="H816" s="4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39"/>
      <c r="C817" s="39"/>
      <c r="D817" s="2"/>
      <c r="E817" s="2"/>
      <c r="F817" s="46"/>
      <c r="G817" s="2"/>
      <c r="H817" s="4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39"/>
      <c r="C818" s="39"/>
      <c r="D818" s="2"/>
      <c r="E818" s="2"/>
      <c r="F818" s="46"/>
      <c r="G818" s="2"/>
      <c r="H818" s="4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39"/>
      <c r="C819" s="39"/>
      <c r="D819" s="2"/>
      <c r="E819" s="2"/>
      <c r="F819" s="46"/>
      <c r="G819" s="2"/>
      <c r="H819" s="4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39"/>
      <c r="C820" s="39"/>
      <c r="D820" s="2"/>
      <c r="E820" s="2"/>
      <c r="F820" s="46"/>
      <c r="G820" s="2"/>
      <c r="H820" s="4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39"/>
      <c r="C821" s="39"/>
      <c r="D821" s="2"/>
      <c r="E821" s="2"/>
      <c r="F821" s="46"/>
      <c r="G821" s="2"/>
      <c r="H821" s="4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39"/>
      <c r="C822" s="39"/>
      <c r="D822" s="2"/>
      <c r="E822" s="2"/>
      <c r="F822" s="46"/>
      <c r="G822" s="2"/>
      <c r="H822" s="4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39"/>
      <c r="C823" s="39"/>
      <c r="D823" s="2"/>
      <c r="E823" s="2"/>
      <c r="F823" s="46"/>
      <c r="G823" s="2"/>
      <c r="H823" s="4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39"/>
      <c r="C824" s="39"/>
      <c r="D824" s="2"/>
      <c r="E824" s="2"/>
      <c r="F824" s="46"/>
      <c r="G824" s="2"/>
      <c r="H824" s="4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39"/>
      <c r="C825" s="39"/>
      <c r="D825" s="2"/>
      <c r="E825" s="2"/>
      <c r="F825" s="46"/>
      <c r="G825" s="2"/>
      <c r="H825" s="4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39"/>
      <c r="C826" s="39"/>
      <c r="D826" s="2"/>
      <c r="E826" s="2"/>
      <c r="F826" s="46"/>
      <c r="G826" s="2"/>
      <c r="H826" s="4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39"/>
      <c r="C827" s="39"/>
      <c r="D827" s="2"/>
      <c r="E827" s="2"/>
      <c r="F827" s="46"/>
      <c r="G827" s="2"/>
      <c r="H827" s="4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39"/>
      <c r="C828" s="39"/>
      <c r="D828" s="2"/>
      <c r="E828" s="2"/>
      <c r="F828" s="46"/>
      <c r="G828" s="2"/>
      <c r="H828" s="4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39"/>
      <c r="C829" s="39"/>
      <c r="D829" s="2"/>
      <c r="E829" s="2"/>
      <c r="F829" s="46"/>
      <c r="G829" s="2"/>
      <c r="H829" s="4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39"/>
      <c r="C830" s="39"/>
      <c r="D830" s="2"/>
      <c r="E830" s="2"/>
      <c r="F830" s="46"/>
      <c r="G830" s="2"/>
      <c r="H830" s="4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39"/>
      <c r="C831" s="39"/>
      <c r="D831" s="2"/>
      <c r="E831" s="2"/>
      <c r="F831" s="46"/>
      <c r="G831" s="2"/>
      <c r="H831" s="4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39"/>
      <c r="C832" s="39"/>
      <c r="D832" s="2"/>
      <c r="E832" s="2"/>
      <c r="F832" s="46"/>
      <c r="G832" s="2"/>
      <c r="H832" s="4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39"/>
      <c r="C833" s="39"/>
      <c r="D833" s="2"/>
      <c r="E833" s="2"/>
      <c r="F833" s="46"/>
      <c r="G833" s="2"/>
      <c r="H833" s="4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39"/>
      <c r="C834" s="39"/>
      <c r="D834" s="2"/>
      <c r="E834" s="2"/>
      <c r="F834" s="46"/>
      <c r="G834" s="2"/>
      <c r="H834" s="4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39"/>
      <c r="C835" s="39"/>
      <c r="D835" s="2"/>
      <c r="E835" s="2"/>
      <c r="F835" s="46"/>
      <c r="G835" s="2"/>
      <c r="H835" s="4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39"/>
      <c r="C836" s="39"/>
      <c r="D836" s="2"/>
      <c r="E836" s="2"/>
      <c r="F836" s="46"/>
      <c r="G836" s="2"/>
      <c r="H836" s="4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39"/>
      <c r="C837" s="39"/>
      <c r="D837" s="2"/>
      <c r="E837" s="2"/>
      <c r="F837" s="46"/>
      <c r="G837" s="2"/>
      <c r="H837" s="4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39"/>
      <c r="C838" s="39"/>
      <c r="D838" s="2"/>
      <c r="E838" s="2"/>
      <c r="F838" s="46"/>
      <c r="G838" s="2"/>
      <c r="H838" s="4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39"/>
      <c r="C839" s="39"/>
      <c r="D839" s="2"/>
      <c r="E839" s="2"/>
      <c r="F839" s="46"/>
      <c r="G839" s="2"/>
      <c r="H839" s="4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39"/>
      <c r="C840" s="39"/>
      <c r="D840" s="2"/>
      <c r="E840" s="2"/>
      <c r="F840" s="46"/>
      <c r="G840" s="2"/>
      <c r="H840" s="4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39"/>
      <c r="C841" s="39"/>
      <c r="D841" s="2"/>
      <c r="E841" s="2"/>
      <c r="F841" s="46"/>
      <c r="G841" s="2"/>
      <c r="H841" s="4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39"/>
      <c r="C842" s="39"/>
      <c r="D842" s="2"/>
      <c r="E842" s="2"/>
      <c r="F842" s="46"/>
      <c r="G842" s="2"/>
      <c r="H842" s="4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39"/>
      <c r="C843" s="39"/>
      <c r="D843" s="2"/>
      <c r="E843" s="2"/>
      <c r="F843" s="46"/>
      <c r="G843" s="2"/>
      <c r="H843" s="4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39"/>
      <c r="C844" s="39"/>
      <c r="D844" s="2"/>
      <c r="E844" s="2"/>
      <c r="F844" s="46"/>
      <c r="G844" s="2"/>
      <c r="H844" s="4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39"/>
      <c r="C845" s="39"/>
      <c r="D845" s="2"/>
      <c r="E845" s="2"/>
      <c r="F845" s="46"/>
      <c r="G845" s="2"/>
      <c r="H845" s="4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39"/>
      <c r="C846" s="39"/>
      <c r="D846" s="2"/>
      <c r="E846" s="2"/>
      <c r="F846" s="46"/>
      <c r="G846" s="2"/>
      <c r="H846" s="4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39"/>
      <c r="C847" s="39"/>
      <c r="D847" s="2"/>
      <c r="E847" s="2"/>
      <c r="F847" s="46"/>
      <c r="G847" s="2"/>
      <c r="H847" s="4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39"/>
      <c r="C848" s="39"/>
      <c r="D848" s="2"/>
      <c r="E848" s="2"/>
      <c r="F848" s="46"/>
      <c r="G848" s="2"/>
      <c r="H848" s="4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39"/>
      <c r="C849" s="39"/>
      <c r="D849" s="2"/>
      <c r="E849" s="2"/>
      <c r="F849" s="46"/>
      <c r="G849" s="2"/>
      <c r="H849" s="4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39"/>
      <c r="C850" s="39"/>
      <c r="D850" s="2"/>
      <c r="E850" s="2"/>
      <c r="F850" s="46"/>
      <c r="G850" s="2"/>
      <c r="H850" s="4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39"/>
      <c r="C851" s="39"/>
      <c r="D851" s="2"/>
      <c r="E851" s="2"/>
      <c r="F851" s="46"/>
      <c r="G851" s="2"/>
      <c r="H851" s="4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39"/>
      <c r="C852" s="39"/>
      <c r="D852" s="2"/>
      <c r="E852" s="2"/>
      <c r="F852" s="46"/>
      <c r="G852" s="2"/>
      <c r="H852" s="4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39"/>
      <c r="C853" s="39"/>
      <c r="D853" s="2"/>
      <c r="E853" s="2"/>
      <c r="F853" s="46"/>
      <c r="G853" s="2"/>
      <c r="H853" s="4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39"/>
      <c r="C854" s="39"/>
      <c r="D854" s="2"/>
      <c r="E854" s="2"/>
      <c r="F854" s="46"/>
      <c r="G854" s="2"/>
      <c r="H854" s="4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39"/>
      <c r="C855" s="39"/>
      <c r="D855" s="2"/>
      <c r="E855" s="2"/>
      <c r="F855" s="46"/>
      <c r="G855" s="2"/>
      <c r="H855" s="4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39"/>
      <c r="C856" s="39"/>
      <c r="D856" s="2"/>
      <c r="E856" s="2"/>
      <c r="F856" s="46"/>
      <c r="G856" s="2"/>
      <c r="H856" s="4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39"/>
      <c r="C857" s="39"/>
      <c r="D857" s="2"/>
      <c r="E857" s="2"/>
      <c r="F857" s="46"/>
      <c r="G857" s="2"/>
      <c r="H857" s="4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39"/>
      <c r="C858" s="39"/>
      <c r="D858" s="2"/>
      <c r="E858" s="2"/>
      <c r="F858" s="46"/>
      <c r="G858" s="2"/>
      <c r="H858" s="4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39"/>
      <c r="C859" s="39"/>
      <c r="D859" s="2"/>
      <c r="E859" s="2"/>
      <c r="F859" s="46"/>
      <c r="G859" s="2"/>
      <c r="H859" s="4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39"/>
      <c r="C860" s="39"/>
      <c r="D860" s="2"/>
      <c r="E860" s="2"/>
      <c r="F860" s="46"/>
      <c r="G860" s="2"/>
      <c r="H860" s="4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39"/>
      <c r="C861" s="39"/>
      <c r="D861" s="2"/>
      <c r="E861" s="2"/>
      <c r="F861" s="46"/>
      <c r="G861" s="2"/>
      <c r="H861" s="4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39"/>
      <c r="C862" s="39"/>
      <c r="D862" s="2"/>
      <c r="E862" s="2"/>
      <c r="F862" s="46"/>
      <c r="G862" s="2"/>
      <c r="H862" s="4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39"/>
      <c r="C863" s="39"/>
      <c r="D863" s="2"/>
      <c r="E863" s="2"/>
      <c r="F863" s="46"/>
      <c r="G863" s="2"/>
      <c r="H863" s="4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39"/>
      <c r="C864" s="39"/>
      <c r="D864" s="2"/>
      <c r="E864" s="2"/>
      <c r="F864" s="46"/>
      <c r="G864" s="2"/>
      <c r="H864" s="4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39"/>
      <c r="C865" s="39"/>
      <c r="D865" s="2"/>
      <c r="E865" s="2"/>
      <c r="F865" s="46"/>
      <c r="G865" s="2"/>
      <c r="H865" s="4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39"/>
      <c r="C866" s="39"/>
      <c r="D866" s="2"/>
      <c r="E866" s="2"/>
      <c r="F866" s="46"/>
      <c r="G866" s="2"/>
      <c r="H866" s="4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39"/>
      <c r="C867" s="39"/>
      <c r="D867" s="2"/>
      <c r="E867" s="2"/>
      <c r="F867" s="46"/>
      <c r="G867" s="2"/>
      <c r="H867" s="4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39"/>
      <c r="C868" s="39"/>
      <c r="D868" s="2"/>
      <c r="E868" s="2"/>
      <c r="F868" s="46"/>
      <c r="G868" s="2"/>
      <c r="H868" s="4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39"/>
      <c r="C869" s="39"/>
      <c r="D869" s="2"/>
      <c r="E869" s="2"/>
      <c r="F869" s="46"/>
      <c r="G869" s="2"/>
      <c r="H869" s="4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39"/>
      <c r="C870" s="39"/>
      <c r="D870" s="2"/>
      <c r="E870" s="2"/>
      <c r="F870" s="46"/>
      <c r="G870" s="2"/>
      <c r="H870" s="4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39"/>
      <c r="C871" s="39"/>
      <c r="D871" s="2"/>
      <c r="E871" s="2"/>
      <c r="F871" s="46"/>
      <c r="G871" s="2"/>
      <c r="H871" s="4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39"/>
      <c r="C872" s="39"/>
      <c r="D872" s="2"/>
      <c r="E872" s="2"/>
      <c r="F872" s="46"/>
      <c r="G872" s="2"/>
      <c r="H872" s="4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39"/>
      <c r="C873" s="39"/>
      <c r="D873" s="2"/>
      <c r="E873" s="2"/>
      <c r="F873" s="46"/>
      <c r="G873" s="2"/>
      <c r="H873" s="4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39"/>
      <c r="C874" s="39"/>
      <c r="D874" s="2"/>
      <c r="E874" s="2"/>
      <c r="F874" s="46"/>
      <c r="G874" s="2"/>
      <c r="H874" s="4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39"/>
      <c r="C875" s="39"/>
      <c r="D875" s="2"/>
      <c r="E875" s="2"/>
      <c r="F875" s="46"/>
      <c r="G875" s="2"/>
      <c r="H875" s="4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39"/>
      <c r="C876" s="39"/>
      <c r="D876" s="2"/>
      <c r="E876" s="2"/>
      <c r="F876" s="46"/>
      <c r="G876" s="2"/>
      <c r="H876" s="4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39"/>
      <c r="C877" s="39"/>
      <c r="D877" s="2"/>
      <c r="E877" s="2"/>
      <c r="F877" s="46"/>
      <c r="G877" s="2"/>
      <c r="H877" s="4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39"/>
      <c r="C878" s="39"/>
      <c r="D878" s="2"/>
      <c r="E878" s="2"/>
      <c r="F878" s="46"/>
      <c r="G878" s="2"/>
      <c r="H878" s="4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39"/>
      <c r="C879" s="39"/>
      <c r="D879" s="2"/>
      <c r="E879" s="2"/>
      <c r="F879" s="46"/>
      <c r="G879" s="2"/>
      <c r="H879" s="4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39"/>
      <c r="C880" s="39"/>
      <c r="D880" s="2"/>
      <c r="E880" s="2"/>
      <c r="F880" s="46"/>
      <c r="G880" s="2"/>
      <c r="H880" s="4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39"/>
      <c r="C881" s="39"/>
      <c r="D881" s="2"/>
      <c r="E881" s="2"/>
      <c r="F881" s="46"/>
      <c r="G881" s="2"/>
      <c r="H881" s="4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39"/>
      <c r="C882" s="39"/>
      <c r="D882" s="2"/>
      <c r="E882" s="2"/>
      <c r="F882" s="46"/>
      <c r="G882" s="2"/>
      <c r="H882" s="4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39"/>
      <c r="C883" s="39"/>
      <c r="D883" s="2"/>
      <c r="E883" s="2"/>
      <c r="F883" s="46"/>
      <c r="G883" s="2"/>
      <c r="H883" s="4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39"/>
      <c r="C884" s="39"/>
      <c r="D884" s="2"/>
      <c r="E884" s="2"/>
      <c r="F884" s="46"/>
      <c r="G884" s="2"/>
      <c r="H884" s="4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39"/>
      <c r="C885" s="39"/>
      <c r="D885" s="2"/>
      <c r="E885" s="2"/>
      <c r="F885" s="46"/>
      <c r="G885" s="2"/>
      <c r="H885" s="4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39"/>
      <c r="C886" s="39"/>
      <c r="D886" s="2"/>
      <c r="E886" s="2"/>
      <c r="F886" s="46"/>
      <c r="G886" s="2"/>
      <c r="H886" s="4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39"/>
      <c r="C887" s="39"/>
      <c r="D887" s="2"/>
      <c r="E887" s="2"/>
      <c r="F887" s="46"/>
      <c r="G887" s="2"/>
      <c r="H887" s="4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39"/>
      <c r="C888" s="39"/>
      <c r="D888" s="2"/>
      <c r="E888" s="2"/>
      <c r="F888" s="46"/>
      <c r="G888" s="2"/>
      <c r="H888" s="4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39"/>
      <c r="C889" s="39"/>
      <c r="D889" s="2"/>
      <c r="E889" s="2"/>
      <c r="F889" s="46"/>
      <c r="G889" s="2"/>
      <c r="H889" s="4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39"/>
      <c r="C890" s="39"/>
      <c r="D890" s="2"/>
      <c r="E890" s="2"/>
      <c r="F890" s="46"/>
      <c r="G890" s="2"/>
      <c r="H890" s="4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39"/>
      <c r="C891" s="39"/>
      <c r="D891" s="2"/>
      <c r="E891" s="2"/>
      <c r="F891" s="46"/>
      <c r="G891" s="2"/>
      <c r="H891" s="4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39"/>
      <c r="C892" s="39"/>
      <c r="D892" s="2"/>
      <c r="E892" s="2"/>
      <c r="F892" s="46"/>
      <c r="G892" s="2"/>
      <c r="H892" s="4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39"/>
      <c r="C893" s="39"/>
      <c r="D893" s="2"/>
      <c r="E893" s="2"/>
      <c r="F893" s="46"/>
      <c r="G893" s="2"/>
      <c r="H893" s="4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39"/>
      <c r="C894" s="39"/>
      <c r="D894" s="2"/>
      <c r="E894" s="2"/>
      <c r="F894" s="46"/>
      <c r="G894" s="2"/>
      <c r="H894" s="4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39"/>
      <c r="C895" s="39"/>
      <c r="D895" s="2"/>
      <c r="E895" s="2"/>
      <c r="F895" s="46"/>
      <c r="G895" s="2"/>
      <c r="H895" s="4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39"/>
      <c r="C896" s="39"/>
      <c r="D896" s="2"/>
      <c r="E896" s="2"/>
      <c r="F896" s="46"/>
      <c r="G896" s="2"/>
      <c r="H896" s="4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39"/>
      <c r="C897" s="39"/>
      <c r="D897" s="2"/>
      <c r="E897" s="2"/>
      <c r="F897" s="46"/>
      <c r="G897" s="2"/>
      <c r="H897" s="4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39"/>
      <c r="C898" s="39"/>
      <c r="D898" s="2"/>
      <c r="E898" s="2"/>
      <c r="F898" s="46"/>
      <c r="G898" s="2"/>
      <c r="H898" s="4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39"/>
      <c r="C899" s="39"/>
      <c r="D899" s="2"/>
      <c r="E899" s="2"/>
      <c r="F899" s="46"/>
      <c r="G899" s="2"/>
      <c r="H899" s="4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39"/>
      <c r="C900" s="39"/>
      <c r="D900" s="2"/>
      <c r="E900" s="2"/>
      <c r="F900" s="46"/>
      <c r="G900" s="2"/>
      <c r="H900" s="4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39"/>
      <c r="C901" s="39"/>
      <c r="D901" s="2"/>
      <c r="E901" s="2"/>
      <c r="F901" s="46"/>
      <c r="G901" s="2"/>
      <c r="H901" s="4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39"/>
      <c r="C902" s="39"/>
      <c r="D902" s="2"/>
      <c r="E902" s="2"/>
      <c r="F902" s="46"/>
      <c r="G902" s="2"/>
      <c r="H902" s="4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39"/>
      <c r="C903" s="39"/>
      <c r="D903" s="2"/>
      <c r="E903" s="2"/>
      <c r="F903" s="46"/>
      <c r="G903" s="2"/>
      <c r="H903" s="4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39"/>
      <c r="C904" s="39"/>
      <c r="D904" s="2"/>
      <c r="E904" s="2"/>
      <c r="F904" s="46"/>
      <c r="G904" s="2"/>
      <c r="H904" s="4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39"/>
      <c r="C905" s="39"/>
      <c r="D905" s="2"/>
      <c r="E905" s="2"/>
      <c r="F905" s="46"/>
      <c r="G905" s="2"/>
      <c r="H905" s="4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39"/>
      <c r="C906" s="39"/>
      <c r="D906" s="2"/>
      <c r="E906" s="2"/>
      <c r="F906" s="46"/>
      <c r="G906" s="2"/>
      <c r="H906" s="4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39"/>
      <c r="C907" s="39"/>
      <c r="D907" s="2"/>
      <c r="E907" s="2"/>
      <c r="F907" s="46"/>
      <c r="G907" s="2"/>
      <c r="H907" s="4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39"/>
      <c r="C908" s="39"/>
      <c r="D908" s="2"/>
      <c r="E908" s="2"/>
      <c r="F908" s="46"/>
      <c r="G908" s="2"/>
      <c r="H908" s="4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39"/>
      <c r="C909" s="39"/>
      <c r="D909" s="2"/>
      <c r="E909" s="2"/>
      <c r="F909" s="46"/>
      <c r="G909" s="2"/>
      <c r="H909" s="4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39"/>
      <c r="C910" s="39"/>
      <c r="D910" s="2"/>
      <c r="E910" s="2"/>
      <c r="F910" s="46"/>
      <c r="G910" s="2"/>
      <c r="H910" s="4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39"/>
      <c r="C911" s="39"/>
      <c r="D911" s="2"/>
      <c r="E911" s="2"/>
      <c r="F911" s="46"/>
      <c r="G911" s="2"/>
      <c r="H911" s="4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39"/>
      <c r="C912" s="39"/>
      <c r="D912" s="2"/>
      <c r="E912" s="2"/>
      <c r="F912" s="46"/>
      <c r="G912" s="2"/>
      <c r="H912" s="4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39"/>
      <c r="C913" s="39"/>
      <c r="D913" s="2"/>
      <c r="E913" s="2"/>
      <c r="F913" s="46"/>
      <c r="G913" s="2"/>
      <c r="H913" s="4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39"/>
      <c r="C914" s="39"/>
      <c r="D914" s="2"/>
      <c r="E914" s="2"/>
      <c r="F914" s="46"/>
      <c r="G914" s="2"/>
      <c r="H914" s="4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39"/>
      <c r="C915" s="39"/>
      <c r="D915" s="2"/>
      <c r="E915" s="2"/>
      <c r="F915" s="46"/>
      <c r="G915" s="2"/>
      <c r="H915" s="4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39"/>
      <c r="C916" s="39"/>
      <c r="D916" s="2"/>
      <c r="E916" s="2"/>
      <c r="F916" s="46"/>
      <c r="G916" s="2"/>
      <c r="H916" s="4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39"/>
      <c r="C917" s="39"/>
      <c r="D917" s="2"/>
      <c r="E917" s="2"/>
      <c r="F917" s="46"/>
      <c r="G917" s="2"/>
      <c r="H917" s="4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39"/>
      <c r="C918" s="39"/>
      <c r="D918" s="2"/>
      <c r="E918" s="2"/>
      <c r="F918" s="46"/>
      <c r="G918" s="2"/>
      <c r="H918" s="4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39"/>
      <c r="C919" s="39"/>
      <c r="D919" s="2"/>
      <c r="E919" s="2"/>
      <c r="F919" s="46"/>
      <c r="G919" s="2"/>
      <c r="H919" s="4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39"/>
      <c r="C920" s="39"/>
      <c r="D920" s="2"/>
      <c r="E920" s="2"/>
      <c r="F920" s="46"/>
      <c r="G920" s="2"/>
      <c r="H920" s="4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39"/>
      <c r="C921" s="39"/>
      <c r="D921" s="2"/>
      <c r="E921" s="2"/>
      <c r="F921" s="46"/>
      <c r="G921" s="2"/>
      <c r="H921" s="4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39"/>
      <c r="C922" s="39"/>
      <c r="D922" s="2"/>
      <c r="E922" s="2"/>
      <c r="F922" s="46"/>
      <c r="G922" s="2"/>
      <c r="H922" s="4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39"/>
      <c r="C923" s="39"/>
      <c r="D923" s="2"/>
      <c r="E923" s="2"/>
      <c r="F923" s="46"/>
      <c r="G923" s="2"/>
      <c r="H923" s="4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39"/>
      <c r="C924" s="39"/>
      <c r="D924" s="2"/>
      <c r="E924" s="2"/>
      <c r="F924" s="46"/>
      <c r="G924" s="2"/>
      <c r="H924" s="4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39"/>
      <c r="C925" s="39"/>
      <c r="D925" s="2"/>
      <c r="E925" s="2"/>
      <c r="F925" s="46"/>
      <c r="G925" s="2"/>
      <c r="H925" s="4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39"/>
      <c r="C926" s="39"/>
      <c r="D926" s="2"/>
      <c r="E926" s="2"/>
      <c r="F926" s="46"/>
      <c r="G926" s="2"/>
      <c r="H926" s="4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39"/>
      <c r="C927" s="39"/>
      <c r="D927" s="2"/>
      <c r="E927" s="2"/>
      <c r="F927" s="46"/>
      <c r="G927" s="2"/>
      <c r="H927" s="4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39"/>
      <c r="C928" s="39"/>
      <c r="D928" s="2"/>
      <c r="E928" s="2"/>
      <c r="F928" s="46"/>
      <c r="G928" s="2"/>
      <c r="H928" s="4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39"/>
      <c r="C929" s="39"/>
      <c r="D929" s="2"/>
      <c r="E929" s="2"/>
      <c r="F929" s="46"/>
      <c r="G929" s="2"/>
      <c r="H929" s="4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39"/>
      <c r="C930" s="39"/>
      <c r="D930" s="2"/>
      <c r="E930" s="2"/>
      <c r="F930" s="46"/>
      <c r="G930" s="2"/>
      <c r="H930" s="4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39"/>
      <c r="C931" s="39"/>
      <c r="D931" s="2"/>
      <c r="E931" s="2"/>
      <c r="F931" s="46"/>
      <c r="G931" s="2"/>
      <c r="H931" s="4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39"/>
      <c r="C932" s="39"/>
      <c r="D932" s="2"/>
      <c r="E932" s="2"/>
      <c r="F932" s="46"/>
      <c r="G932" s="2"/>
      <c r="H932" s="4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39"/>
      <c r="C933" s="39"/>
      <c r="D933" s="2"/>
      <c r="E933" s="2"/>
      <c r="F933" s="46"/>
      <c r="G933" s="2"/>
      <c r="H933" s="4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39"/>
      <c r="C934" s="39"/>
      <c r="D934" s="2"/>
      <c r="E934" s="2"/>
      <c r="F934" s="46"/>
      <c r="G934" s="2"/>
      <c r="H934" s="4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39"/>
      <c r="C935" s="39"/>
      <c r="D935" s="2"/>
      <c r="E935" s="2"/>
      <c r="F935" s="46"/>
      <c r="G935" s="2"/>
      <c r="H935" s="4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39"/>
      <c r="C936" s="39"/>
      <c r="D936" s="2"/>
      <c r="E936" s="2"/>
      <c r="F936" s="46"/>
      <c r="G936" s="2"/>
      <c r="H936" s="4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39"/>
      <c r="C937" s="39"/>
      <c r="D937" s="2"/>
      <c r="E937" s="2"/>
      <c r="F937" s="46"/>
      <c r="G937" s="2"/>
      <c r="H937" s="4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39"/>
      <c r="C938" s="39"/>
      <c r="D938" s="2"/>
      <c r="E938" s="2"/>
      <c r="F938" s="46"/>
      <c r="G938" s="2"/>
      <c r="H938" s="4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39"/>
      <c r="C939" s="39"/>
      <c r="D939" s="2"/>
      <c r="E939" s="2"/>
      <c r="F939" s="46"/>
      <c r="G939" s="2"/>
      <c r="H939" s="4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39"/>
      <c r="C940" s="39"/>
      <c r="D940" s="2"/>
      <c r="E940" s="2"/>
      <c r="F940" s="46"/>
      <c r="G940" s="2"/>
      <c r="H940" s="4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39"/>
      <c r="C941" s="39"/>
      <c r="D941" s="2"/>
      <c r="E941" s="2"/>
      <c r="F941" s="46"/>
      <c r="G941" s="2"/>
      <c r="H941" s="4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39"/>
      <c r="C942" s="39"/>
      <c r="D942" s="2"/>
      <c r="E942" s="2"/>
      <c r="F942" s="46"/>
      <c r="G942" s="2"/>
      <c r="H942" s="4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39"/>
      <c r="C943" s="39"/>
      <c r="D943" s="2"/>
      <c r="E943" s="2"/>
      <c r="F943" s="46"/>
      <c r="G943" s="2"/>
      <c r="H943" s="4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39"/>
      <c r="C944" s="39"/>
      <c r="D944" s="2"/>
      <c r="E944" s="2"/>
      <c r="F944" s="46"/>
      <c r="G944" s="2"/>
      <c r="H944" s="4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39"/>
      <c r="C945" s="39"/>
      <c r="D945" s="2"/>
      <c r="E945" s="2"/>
      <c r="F945" s="46"/>
      <c r="G945" s="2"/>
      <c r="H945" s="4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39"/>
      <c r="C946" s="39"/>
      <c r="D946" s="2"/>
      <c r="E946" s="2"/>
      <c r="F946" s="46"/>
      <c r="G946" s="2"/>
      <c r="H946" s="4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39"/>
      <c r="C947" s="39"/>
      <c r="D947" s="2"/>
      <c r="E947" s="2"/>
      <c r="F947" s="46"/>
      <c r="G947" s="2"/>
      <c r="H947" s="4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39"/>
      <c r="C948" s="39"/>
      <c r="D948" s="2"/>
      <c r="E948" s="2"/>
      <c r="F948" s="46"/>
      <c r="G948" s="2"/>
      <c r="H948" s="4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39"/>
      <c r="C949" s="39"/>
      <c r="D949" s="2"/>
      <c r="E949" s="2"/>
      <c r="F949" s="46"/>
      <c r="G949" s="2"/>
      <c r="H949" s="4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39"/>
      <c r="C950" s="39"/>
      <c r="D950" s="2"/>
      <c r="E950" s="2"/>
      <c r="F950" s="46"/>
      <c r="G950" s="2"/>
      <c r="H950" s="4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39"/>
      <c r="C951" s="39"/>
      <c r="D951" s="2"/>
      <c r="E951" s="2"/>
      <c r="F951" s="46"/>
      <c r="G951" s="2"/>
      <c r="H951" s="4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39"/>
      <c r="C952" s="39"/>
      <c r="D952" s="2"/>
      <c r="E952" s="2"/>
      <c r="F952" s="46"/>
      <c r="G952" s="2"/>
      <c r="H952" s="4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39"/>
      <c r="C953" s="39"/>
      <c r="D953" s="2"/>
      <c r="E953" s="2"/>
      <c r="F953" s="46"/>
      <c r="G953" s="2"/>
      <c r="H953" s="4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39"/>
      <c r="C954" s="39"/>
      <c r="D954" s="2"/>
      <c r="E954" s="2"/>
      <c r="F954" s="46"/>
      <c r="G954" s="2"/>
      <c r="H954" s="4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39"/>
      <c r="C955" s="39"/>
      <c r="D955" s="2"/>
      <c r="E955" s="2"/>
      <c r="F955" s="46"/>
      <c r="G955" s="2"/>
      <c r="H955" s="4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39"/>
      <c r="C956" s="39"/>
      <c r="D956" s="2"/>
      <c r="E956" s="2"/>
      <c r="F956" s="46"/>
      <c r="G956" s="2"/>
      <c r="H956" s="4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39"/>
      <c r="C957" s="39"/>
      <c r="D957" s="2"/>
      <c r="E957" s="2"/>
      <c r="F957" s="46"/>
      <c r="G957" s="2"/>
      <c r="H957" s="4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39"/>
      <c r="C958" s="39"/>
      <c r="D958" s="2"/>
      <c r="E958" s="2"/>
      <c r="F958" s="46"/>
      <c r="G958" s="2"/>
      <c r="H958" s="4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39"/>
      <c r="C959" s="39"/>
      <c r="D959" s="2"/>
      <c r="E959" s="2"/>
      <c r="F959" s="46"/>
      <c r="G959" s="2"/>
      <c r="H959" s="4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39"/>
      <c r="C960" s="39"/>
      <c r="D960" s="2"/>
      <c r="E960" s="2"/>
      <c r="F960" s="46"/>
      <c r="G960" s="2"/>
      <c r="H960" s="4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39"/>
      <c r="C961" s="39"/>
      <c r="D961" s="2"/>
      <c r="E961" s="2"/>
      <c r="F961" s="46"/>
      <c r="G961" s="2"/>
      <c r="H961" s="4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39"/>
      <c r="C962" s="39"/>
      <c r="D962" s="2"/>
      <c r="E962" s="2"/>
      <c r="F962" s="46"/>
      <c r="G962" s="2"/>
      <c r="H962" s="4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39"/>
      <c r="C963" s="39"/>
      <c r="D963" s="2"/>
      <c r="E963" s="2"/>
      <c r="F963" s="46"/>
      <c r="G963" s="2"/>
      <c r="H963" s="4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39"/>
      <c r="C964" s="39"/>
      <c r="D964" s="2"/>
      <c r="E964" s="2"/>
      <c r="F964" s="46"/>
      <c r="G964" s="2"/>
      <c r="H964" s="4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39"/>
      <c r="C965" s="39"/>
      <c r="D965" s="2"/>
      <c r="E965" s="2"/>
      <c r="F965" s="46"/>
      <c r="G965" s="2"/>
      <c r="H965" s="4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39"/>
      <c r="C966" s="39"/>
      <c r="D966" s="2"/>
      <c r="E966" s="2"/>
      <c r="F966" s="46"/>
      <c r="G966" s="2"/>
      <c r="H966" s="4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39"/>
      <c r="C967" s="39"/>
      <c r="D967" s="2"/>
      <c r="E967" s="2"/>
      <c r="F967" s="46"/>
      <c r="G967" s="2"/>
      <c r="H967" s="4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39"/>
      <c r="C968" s="39"/>
      <c r="D968" s="2"/>
      <c r="E968" s="2"/>
      <c r="F968" s="46"/>
      <c r="G968" s="2"/>
      <c r="H968" s="4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39"/>
      <c r="C969" s="39"/>
      <c r="D969" s="2"/>
      <c r="E969" s="2"/>
      <c r="F969" s="46"/>
      <c r="G969" s="2"/>
      <c r="H969" s="4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39"/>
      <c r="C970" s="39"/>
      <c r="D970" s="2"/>
      <c r="E970" s="2"/>
      <c r="F970" s="46"/>
      <c r="G970" s="2"/>
      <c r="H970" s="4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39"/>
      <c r="C971" s="39"/>
      <c r="D971" s="2"/>
      <c r="E971" s="2"/>
      <c r="F971" s="46"/>
      <c r="G971" s="2"/>
      <c r="H971" s="4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39"/>
      <c r="C972" s="39"/>
      <c r="D972" s="2"/>
      <c r="E972" s="2"/>
      <c r="F972" s="46"/>
      <c r="G972" s="2"/>
      <c r="H972" s="4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39"/>
      <c r="C973" s="39"/>
      <c r="D973" s="2"/>
      <c r="E973" s="2"/>
      <c r="F973" s="46"/>
      <c r="G973" s="2"/>
      <c r="H973" s="4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39"/>
      <c r="C974" s="39"/>
      <c r="D974" s="2"/>
      <c r="E974" s="2"/>
      <c r="F974" s="46"/>
      <c r="G974" s="2"/>
      <c r="H974" s="4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39"/>
      <c r="C975" s="39"/>
      <c r="D975" s="2"/>
      <c r="E975" s="2"/>
      <c r="F975" s="46"/>
      <c r="G975" s="2"/>
      <c r="H975" s="4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39"/>
      <c r="C976" s="39"/>
      <c r="D976" s="2"/>
      <c r="E976" s="2"/>
      <c r="F976" s="46"/>
      <c r="G976" s="2"/>
      <c r="H976" s="4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39"/>
      <c r="C977" s="39"/>
      <c r="D977" s="2"/>
      <c r="E977" s="2"/>
      <c r="F977" s="46"/>
      <c r="G977" s="2"/>
      <c r="H977" s="4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39"/>
      <c r="C978" s="39"/>
      <c r="D978" s="2"/>
      <c r="E978" s="2"/>
      <c r="F978" s="46"/>
      <c r="G978" s="2"/>
      <c r="H978" s="4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39"/>
      <c r="C979" s="39"/>
      <c r="D979" s="2"/>
      <c r="E979" s="2"/>
      <c r="F979" s="46"/>
      <c r="G979" s="2"/>
      <c r="H979" s="4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39"/>
      <c r="C980" s="39"/>
      <c r="D980" s="2"/>
      <c r="E980" s="2"/>
      <c r="F980" s="46"/>
      <c r="G980" s="2"/>
      <c r="H980" s="4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39"/>
      <c r="C981" s="39"/>
      <c r="D981" s="2"/>
      <c r="E981" s="2"/>
      <c r="F981" s="46"/>
      <c r="G981" s="2"/>
      <c r="H981" s="4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39"/>
      <c r="C982" s="39"/>
      <c r="D982" s="2"/>
      <c r="E982" s="2"/>
      <c r="F982" s="46"/>
      <c r="G982" s="2"/>
      <c r="H982" s="4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39"/>
      <c r="C983" s="39"/>
      <c r="D983" s="2"/>
      <c r="E983" s="2"/>
      <c r="F983" s="46"/>
      <c r="G983" s="2"/>
      <c r="H983" s="4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39"/>
      <c r="C984" s="39"/>
      <c r="D984" s="2"/>
      <c r="E984" s="2"/>
      <c r="F984" s="46"/>
      <c r="G984" s="2"/>
      <c r="H984" s="4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39"/>
      <c r="C985" s="39"/>
      <c r="D985" s="2"/>
      <c r="E985" s="2"/>
      <c r="F985" s="46"/>
      <c r="G985" s="2"/>
      <c r="H985" s="4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39"/>
      <c r="C986" s="39"/>
      <c r="D986" s="2"/>
      <c r="E986" s="2"/>
      <c r="F986" s="46"/>
      <c r="G986" s="2"/>
      <c r="H986" s="4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39"/>
      <c r="C987" s="39"/>
      <c r="D987" s="2"/>
      <c r="E987" s="2"/>
      <c r="F987" s="46"/>
      <c r="G987" s="2"/>
      <c r="H987" s="4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39"/>
      <c r="C988" s="39"/>
      <c r="D988" s="2"/>
      <c r="E988" s="2"/>
      <c r="F988" s="46"/>
      <c r="G988" s="2"/>
      <c r="H988" s="4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39"/>
      <c r="C989" s="39"/>
      <c r="D989" s="2"/>
      <c r="E989" s="2"/>
      <c r="F989" s="46"/>
      <c r="G989" s="2"/>
      <c r="H989" s="4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39"/>
      <c r="C990" s="39"/>
      <c r="D990" s="2"/>
      <c r="E990" s="2"/>
      <c r="F990" s="46"/>
      <c r="G990" s="2"/>
      <c r="H990" s="4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39"/>
      <c r="C991" s="39"/>
      <c r="D991" s="2"/>
      <c r="E991" s="2"/>
      <c r="F991" s="46"/>
      <c r="G991" s="2"/>
      <c r="H991" s="4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39"/>
      <c r="C992" s="39"/>
      <c r="D992" s="2"/>
      <c r="E992" s="2"/>
      <c r="F992" s="46"/>
      <c r="G992" s="2"/>
      <c r="H992" s="4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39"/>
      <c r="C993" s="39"/>
      <c r="D993" s="2"/>
      <c r="E993" s="2"/>
      <c r="F993" s="46"/>
      <c r="G993" s="2"/>
      <c r="H993" s="4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39"/>
      <c r="C994" s="39"/>
      <c r="D994" s="2"/>
      <c r="E994" s="2"/>
      <c r="F994" s="46"/>
      <c r="G994" s="2"/>
      <c r="H994" s="4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39"/>
      <c r="C995" s="39"/>
      <c r="D995" s="2"/>
      <c r="E995" s="2"/>
      <c r="F995" s="46"/>
      <c r="G995" s="2"/>
      <c r="H995" s="4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39"/>
      <c r="C996" s="39"/>
      <c r="D996" s="2"/>
      <c r="E996" s="2"/>
      <c r="F996" s="46"/>
      <c r="G996" s="2"/>
      <c r="H996" s="4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39"/>
      <c r="C997" s="39"/>
      <c r="D997" s="2"/>
      <c r="E997" s="2"/>
      <c r="F997" s="46"/>
      <c r="G997" s="2"/>
      <c r="H997" s="4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39"/>
      <c r="C998" s="39"/>
      <c r="D998" s="2"/>
      <c r="E998" s="2"/>
      <c r="F998" s="46"/>
      <c r="G998" s="2"/>
      <c r="H998" s="4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39"/>
      <c r="C999" s="39"/>
      <c r="D999" s="2"/>
      <c r="E999" s="2"/>
      <c r="F999" s="46"/>
      <c r="G999" s="2"/>
      <c r="H999" s="4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39"/>
      <c r="C1000" s="39"/>
      <c r="D1000" s="2"/>
      <c r="E1000" s="2"/>
      <c r="F1000" s="46"/>
      <c r="G1000" s="2"/>
      <c r="H1000" s="4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42">
    <cfRule type="cellIs" dxfId="1" priority="1" operator="equal">
      <formula>D11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opLeftCell="A8" workbookViewId="0">
      <selection activeCell="N16" sqref="N16"/>
    </sheetView>
  </sheetViews>
  <sheetFormatPr defaultColWidth="14.453125" defaultRowHeight="15" customHeight="1"/>
  <cols>
    <col min="1" max="1" width="6.453125" customWidth="1"/>
    <col min="2" max="3" width="13.1796875" customWidth="1"/>
    <col min="4" max="4" width="34.453125" customWidth="1"/>
    <col min="5" max="5" width="4.81640625" customWidth="1"/>
    <col min="6" max="6" width="0.1796875" style="51" customWidth="1"/>
    <col min="7" max="7" width="8.54296875" customWidth="1"/>
    <col min="8" max="8" width="22" customWidth="1"/>
    <col min="9" max="10" width="6.26953125" customWidth="1"/>
    <col min="11" max="11" width="2.26953125" customWidth="1"/>
    <col min="12" max="12" width="9.26953125" hidden="1" customWidth="1"/>
    <col min="13" max="14" width="8" customWidth="1"/>
    <col min="15" max="15" width="27.1796875" customWidth="1"/>
    <col min="16" max="16" width="17.1796875" customWidth="1"/>
    <col min="17" max="27" width="8" customWidth="1"/>
  </cols>
  <sheetData>
    <row r="1" spans="1:27" ht="23.25" customHeight="1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17" t="s">
        <v>457</v>
      </c>
      <c r="B2" s="117"/>
      <c r="C2" s="117"/>
      <c r="D2" s="117"/>
      <c r="E2" s="117"/>
      <c r="F2" s="117"/>
      <c r="G2" s="117"/>
      <c r="H2" s="117"/>
      <c r="I2" s="117"/>
      <c r="J2" s="1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3"/>
      <c r="B3" s="32"/>
      <c r="C3" s="32"/>
      <c r="D3" s="3"/>
      <c r="E3" s="4"/>
      <c r="F3" s="4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6" t="s">
        <v>1</v>
      </c>
      <c r="B4" s="32"/>
      <c r="C4" s="32"/>
      <c r="D4" s="7" t="s">
        <v>458</v>
      </c>
      <c r="E4" s="4"/>
      <c r="F4" s="46"/>
      <c r="G4" s="8" t="s">
        <v>2</v>
      </c>
      <c r="H4" s="3"/>
      <c r="I4" s="8" t="s">
        <v>3</v>
      </c>
      <c r="J4" s="9">
        <f>COUNTIF(E11:E266,"L")</f>
        <v>85</v>
      </c>
      <c r="K4" s="2"/>
      <c r="L4" s="2"/>
      <c r="M4" s="2"/>
      <c r="N4" s="2"/>
      <c r="O4" s="2" t="s">
        <v>445</v>
      </c>
      <c r="P4" s="61" t="s">
        <v>525</v>
      </c>
      <c r="Q4" s="2" t="s">
        <v>469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0" t="s">
        <v>4</v>
      </c>
      <c r="B5" s="32"/>
      <c r="C5" s="32"/>
      <c r="D5" s="7" t="s">
        <v>446</v>
      </c>
      <c r="E5" s="4"/>
      <c r="F5" s="46"/>
      <c r="G5" s="8" t="s">
        <v>6</v>
      </c>
      <c r="H5" s="3"/>
      <c r="I5" s="8" t="s">
        <v>3</v>
      </c>
      <c r="J5" s="11">
        <f>COUNTIF(E11:E266,"P")</f>
        <v>107</v>
      </c>
      <c r="K5" s="2"/>
      <c r="L5" s="2"/>
      <c r="M5" s="2"/>
      <c r="N5" s="2"/>
      <c r="O5" s="2" t="s">
        <v>447</v>
      </c>
      <c r="P5" s="61" t="s">
        <v>526</v>
      </c>
      <c r="Q5" s="2" t="s">
        <v>470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0"/>
      <c r="B6" s="41"/>
      <c r="C6" s="41"/>
      <c r="D6" s="10"/>
      <c r="E6" s="4"/>
      <c r="F6" s="46"/>
      <c r="G6" s="12" t="s">
        <v>7</v>
      </c>
      <c r="H6" s="3"/>
      <c r="I6" s="8" t="s">
        <v>3</v>
      </c>
      <c r="J6" s="9">
        <f>SUM(J4:J5)</f>
        <v>192</v>
      </c>
      <c r="K6" s="2"/>
      <c r="L6" s="2"/>
      <c r="M6" s="2"/>
      <c r="N6" s="2"/>
      <c r="O6" s="2"/>
      <c r="P6" s="61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0" t="s">
        <v>8</v>
      </c>
      <c r="B7" s="41"/>
      <c r="C7" s="41"/>
      <c r="D7" s="10" t="s">
        <v>9</v>
      </c>
      <c r="E7" s="4"/>
      <c r="F7" s="47"/>
      <c r="G7" s="13"/>
      <c r="H7" s="13"/>
      <c r="I7" s="13"/>
      <c r="J7" s="2"/>
      <c r="K7" s="2"/>
      <c r="L7" s="2"/>
      <c r="M7" s="2"/>
      <c r="N7" s="2"/>
      <c r="O7" s="2" t="s">
        <v>448</v>
      </c>
      <c r="P7" s="61" t="s">
        <v>466</v>
      </c>
      <c r="Q7" s="2" t="s">
        <v>460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customHeight="1">
      <c r="A8" s="7" t="s">
        <v>10</v>
      </c>
      <c r="B8" s="41"/>
      <c r="C8" s="41"/>
      <c r="D8" s="10" t="s">
        <v>9</v>
      </c>
      <c r="E8" s="14"/>
      <c r="F8" s="47"/>
      <c r="G8" s="13"/>
      <c r="H8" s="13"/>
      <c r="I8" s="13"/>
      <c r="J8" s="2"/>
      <c r="K8" s="2"/>
      <c r="L8" s="15"/>
      <c r="M8" s="2"/>
      <c r="N8" s="2"/>
      <c r="O8" s="2" t="s">
        <v>449</v>
      </c>
      <c r="P8" s="61" t="s">
        <v>467</v>
      </c>
      <c r="Q8" s="2" t="s">
        <v>461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5">
      <c r="A9" s="16"/>
      <c r="B9" s="41"/>
      <c r="C9" s="41"/>
      <c r="D9" s="17"/>
      <c r="E9" s="14"/>
      <c r="F9" s="46"/>
      <c r="G9" s="2"/>
      <c r="H9" s="2"/>
      <c r="I9" s="2"/>
      <c r="J9" s="2"/>
      <c r="K9" s="2"/>
      <c r="L9" s="15"/>
      <c r="M9" s="2"/>
      <c r="N9" s="2"/>
      <c r="O9" s="2"/>
      <c r="P9" s="61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" customHeight="1">
      <c r="A10" s="18" t="s">
        <v>11</v>
      </c>
      <c r="B10" s="33"/>
      <c r="C10" s="33" t="s">
        <v>13</v>
      </c>
      <c r="D10" s="18" t="s">
        <v>14</v>
      </c>
      <c r="E10" s="18" t="s">
        <v>15</v>
      </c>
      <c r="F10" s="48" t="s">
        <v>16</v>
      </c>
      <c r="G10" s="76" t="s">
        <v>17</v>
      </c>
      <c r="H10" s="80"/>
      <c r="I10" s="80"/>
      <c r="J10" s="81"/>
      <c r="K10" s="2"/>
      <c r="L10" s="15"/>
      <c r="M10" s="2"/>
      <c r="N10" s="2"/>
      <c r="O10" s="2" t="s">
        <v>450</v>
      </c>
      <c r="P10" s="61" t="s">
        <v>527</v>
      </c>
      <c r="Q10" s="2" t="s">
        <v>471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.75" customHeight="1">
      <c r="A11" s="19">
        <v>1</v>
      </c>
      <c r="B11" s="20">
        <v>10026</v>
      </c>
      <c r="C11" s="21" t="s">
        <v>18</v>
      </c>
      <c r="D11" s="22" t="s">
        <v>19</v>
      </c>
      <c r="E11" s="19" t="s">
        <v>20</v>
      </c>
      <c r="F11" s="49" t="s">
        <v>21</v>
      </c>
      <c r="G11" s="77" t="s">
        <v>22</v>
      </c>
      <c r="I11" s="39"/>
      <c r="J11" s="39"/>
      <c r="K11" s="2"/>
      <c r="L11" s="15"/>
      <c r="M11" s="2"/>
      <c r="N11" s="2"/>
      <c r="O11" s="2" t="s">
        <v>451</v>
      </c>
      <c r="P11" s="61" t="s">
        <v>528</v>
      </c>
      <c r="Q11" s="2" t="s">
        <v>472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.75" customHeight="1">
      <c r="A12" s="19">
        <v>2</v>
      </c>
      <c r="B12" s="23">
        <v>10027</v>
      </c>
      <c r="C12" s="21" t="s">
        <v>23</v>
      </c>
      <c r="D12" s="22" t="s">
        <v>24</v>
      </c>
      <c r="E12" s="19" t="s">
        <v>25</v>
      </c>
      <c r="F12" s="49" t="s">
        <v>26</v>
      </c>
      <c r="G12" s="77" t="s">
        <v>22</v>
      </c>
      <c r="H12" s="39"/>
      <c r="I12" s="39"/>
      <c r="J12" s="39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 customHeight="1">
      <c r="A13" s="19">
        <v>3</v>
      </c>
      <c r="B13" s="23">
        <v>10028</v>
      </c>
      <c r="C13" s="21" t="s">
        <v>27</v>
      </c>
      <c r="D13" s="22" t="s">
        <v>28</v>
      </c>
      <c r="E13" s="19" t="s">
        <v>20</v>
      </c>
      <c r="F13" s="49" t="s">
        <v>29</v>
      </c>
      <c r="G13" s="77" t="s">
        <v>22</v>
      </c>
      <c r="H13" s="39"/>
      <c r="I13" s="39"/>
      <c r="J13" s="39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customHeight="1">
      <c r="A14" s="19">
        <v>4</v>
      </c>
      <c r="B14" s="23">
        <v>10029</v>
      </c>
      <c r="C14" s="21" t="s">
        <v>30</v>
      </c>
      <c r="D14" s="22" t="s">
        <v>31</v>
      </c>
      <c r="E14" s="19" t="s">
        <v>25</v>
      </c>
      <c r="F14" s="49" t="s">
        <v>32</v>
      </c>
      <c r="G14" s="77" t="s">
        <v>22</v>
      </c>
      <c r="H14" s="39"/>
      <c r="I14" s="39"/>
      <c r="J14" s="39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 customHeight="1">
      <c r="A15" s="19">
        <v>5</v>
      </c>
      <c r="B15" s="23">
        <v>10030</v>
      </c>
      <c r="C15" s="21" t="s">
        <v>33</v>
      </c>
      <c r="D15" s="22" t="s">
        <v>34</v>
      </c>
      <c r="E15" s="19" t="s">
        <v>25</v>
      </c>
      <c r="F15" s="49" t="s">
        <v>29</v>
      </c>
      <c r="G15" s="77" t="s">
        <v>22</v>
      </c>
      <c r="I15" s="39"/>
      <c r="J15" s="39"/>
      <c r="K15" s="2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 customHeight="1">
      <c r="A16" s="19">
        <v>6</v>
      </c>
      <c r="B16" s="23">
        <v>10031</v>
      </c>
      <c r="C16" s="21" t="s">
        <v>35</v>
      </c>
      <c r="D16" s="22" t="s">
        <v>36</v>
      </c>
      <c r="E16" s="19" t="s">
        <v>20</v>
      </c>
      <c r="F16" s="49" t="s">
        <v>32</v>
      </c>
      <c r="G16" s="77" t="s">
        <v>22</v>
      </c>
      <c r="I16" s="39"/>
      <c r="J16" s="39"/>
      <c r="K16" s="2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 customHeight="1">
      <c r="A17" s="19">
        <v>7</v>
      </c>
      <c r="B17" s="23">
        <v>10032</v>
      </c>
      <c r="C17" s="21" t="s">
        <v>37</v>
      </c>
      <c r="D17" s="22" t="s">
        <v>38</v>
      </c>
      <c r="E17" s="19" t="s">
        <v>25</v>
      </c>
      <c r="F17" s="49" t="s">
        <v>39</v>
      </c>
      <c r="G17" s="77" t="s">
        <v>22</v>
      </c>
      <c r="I17" s="39"/>
      <c r="J17" s="39"/>
      <c r="K17" s="2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 customHeight="1">
      <c r="A18" s="19">
        <v>8</v>
      </c>
      <c r="B18" s="23">
        <v>10033</v>
      </c>
      <c r="C18" s="21" t="s">
        <v>40</v>
      </c>
      <c r="D18" s="22" t="s">
        <v>41</v>
      </c>
      <c r="E18" s="19" t="s">
        <v>20</v>
      </c>
      <c r="F18" s="49" t="s">
        <v>42</v>
      </c>
      <c r="G18" s="77" t="s">
        <v>22</v>
      </c>
      <c r="H18" s="39"/>
      <c r="I18" s="39"/>
      <c r="J18" s="39"/>
      <c r="K18" s="2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.75" customHeight="1">
      <c r="A19" s="19">
        <v>9</v>
      </c>
      <c r="B19" s="23">
        <v>10034</v>
      </c>
      <c r="C19" s="21" t="s">
        <v>43</v>
      </c>
      <c r="D19" s="22" t="s">
        <v>44</v>
      </c>
      <c r="E19" s="19" t="s">
        <v>20</v>
      </c>
      <c r="F19" s="49" t="s">
        <v>45</v>
      </c>
      <c r="G19" s="77" t="s">
        <v>22</v>
      </c>
      <c r="H19" s="39"/>
      <c r="I19" s="39"/>
      <c r="J19" s="39"/>
      <c r="K19" s="2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 customHeight="1">
      <c r="A20" s="19">
        <v>10</v>
      </c>
      <c r="B20" s="23">
        <v>10035</v>
      </c>
      <c r="C20" s="21" t="s">
        <v>46</v>
      </c>
      <c r="D20" s="22" t="s">
        <v>47</v>
      </c>
      <c r="E20" s="19" t="s">
        <v>25</v>
      </c>
      <c r="F20" s="49" t="s">
        <v>48</v>
      </c>
      <c r="G20" s="77" t="s">
        <v>22</v>
      </c>
      <c r="H20" s="39"/>
      <c r="I20" s="39"/>
      <c r="J20" s="39"/>
      <c r="K20" s="2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.75" customHeight="1">
      <c r="A21" s="19">
        <v>11</v>
      </c>
      <c r="B21" s="23">
        <v>10036</v>
      </c>
      <c r="C21" s="21" t="s">
        <v>49</v>
      </c>
      <c r="D21" s="22" t="s">
        <v>50</v>
      </c>
      <c r="E21" s="19" t="s">
        <v>25</v>
      </c>
      <c r="F21" s="49" t="s">
        <v>51</v>
      </c>
      <c r="G21" s="77" t="s">
        <v>22</v>
      </c>
      <c r="H21" s="39"/>
      <c r="I21" s="39"/>
      <c r="J21" s="39"/>
      <c r="K21" s="2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.75" customHeight="1">
      <c r="A22" s="19">
        <v>12</v>
      </c>
      <c r="B22" s="23">
        <v>10037</v>
      </c>
      <c r="C22" s="21" t="s">
        <v>52</v>
      </c>
      <c r="D22" s="22" t="s">
        <v>53</v>
      </c>
      <c r="E22" s="19" t="s">
        <v>20</v>
      </c>
      <c r="F22" s="49" t="s">
        <v>54</v>
      </c>
      <c r="G22" s="77" t="s">
        <v>22</v>
      </c>
      <c r="H22" s="39"/>
      <c r="I22" s="39"/>
      <c r="J22" s="39"/>
      <c r="K22" s="2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.75" customHeight="1">
      <c r="A23" s="19">
        <v>13</v>
      </c>
      <c r="B23" s="23">
        <v>10038</v>
      </c>
      <c r="C23" s="21" t="s">
        <v>55</v>
      </c>
      <c r="D23" s="22" t="s">
        <v>56</v>
      </c>
      <c r="E23" s="19" t="s">
        <v>20</v>
      </c>
      <c r="F23" s="49" t="s">
        <v>57</v>
      </c>
      <c r="G23" s="77" t="s">
        <v>22</v>
      </c>
      <c r="H23" s="39"/>
      <c r="I23" s="39"/>
      <c r="J23" s="39"/>
      <c r="K23" s="2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.75" customHeight="1">
      <c r="A24" s="19">
        <v>14</v>
      </c>
      <c r="B24" s="23">
        <v>10039</v>
      </c>
      <c r="C24" s="21" t="s">
        <v>58</v>
      </c>
      <c r="D24" s="22" t="s">
        <v>59</v>
      </c>
      <c r="E24" s="19" t="s">
        <v>25</v>
      </c>
      <c r="F24" s="49" t="s">
        <v>60</v>
      </c>
      <c r="G24" s="77" t="s">
        <v>22</v>
      </c>
      <c r="H24" s="39"/>
      <c r="I24" s="39"/>
      <c r="J24" s="39"/>
      <c r="K24" s="2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 customHeight="1">
      <c r="A25" s="19">
        <v>15</v>
      </c>
      <c r="B25" s="23">
        <v>10040</v>
      </c>
      <c r="C25" s="21" t="s">
        <v>61</v>
      </c>
      <c r="D25" s="22" t="s">
        <v>62</v>
      </c>
      <c r="E25" s="19" t="s">
        <v>20</v>
      </c>
      <c r="F25" s="49" t="s">
        <v>29</v>
      </c>
      <c r="G25" s="77" t="s">
        <v>22</v>
      </c>
      <c r="H25" s="39"/>
      <c r="I25" s="39"/>
      <c r="J25" s="39"/>
      <c r="K25" s="2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.75" customHeight="1">
      <c r="A26" s="19">
        <v>16</v>
      </c>
      <c r="B26" s="23">
        <v>10041</v>
      </c>
      <c r="C26" s="21" t="s">
        <v>63</v>
      </c>
      <c r="D26" s="22" t="s">
        <v>64</v>
      </c>
      <c r="E26" s="19" t="s">
        <v>20</v>
      </c>
      <c r="F26" s="49" t="s">
        <v>65</v>
      </c>
      <c r="G26" s="77" t="s">
        <v>22</v>
      </c>
      <c r="H26" s="39"/>
      <c r="I26" s="39"/>
      <c r="J26" s="39"/>
      <c r="K26" s="2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.75" customHeight="1">
      <c r="A27" s="19">
        <v>17</v>
      </c>
      <c r="B27" s="23">
        <v>10042</v>
      </c>
      <c r="C27" s="21" t="s">
        <v>66</v>
      </c>
      <c r="D27" s="22" t="s">
        <v>67</v>
      </c>
      <c r="E27" s="19" t="s">
        <v>25</v>
      </c>
      <c r="F27" s="49" t="s">
        <v>68</v>
      </c>
      <c r="G27" s="77" t="s">
        <v>22</v>
      </c>
      <c r="I27" s="39"/>
      <c r="J27" s="39"/>
      <c r="K27" s="2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.75" customHeight="1">
      <c r="A28" s="19">
        <v>18</v>
      </c>
      <c r="B28" s="23">
        <v>10043</v>
      </c>
      <c r="C28" s="21" t="s">
        <v>69</v>
      </c>
      <c r="D28" s="22" t="s">
        <v>70</v>
      </c>
      <c r="E28" s="19" t="s">
        <v>25</v>
      </c>
      <c r="F28" s="49" t="s">
        <v>32</v>
      </c>
      <c r="G28" s="77" t="s">
        <v>22</v>
      </c>
      <c r="I28" s="39"/>
      <c r="J28" s="39"/>
      <c r="K28" s="2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.75" customHeight="1">
      <c r="A29" s="19">
        <v>19</v>
      </c>
      <c r="B29" s="23">
        <v>10044</v>
      </c>
      <c r="C29" s="21" t="s">
        <v>71</v>
      </c>
      <c r="D29" s="22" t="s">
        <v>72</v>
      </c>
      <c r="E29" s="19" t="s">
        <v>20</v>
      </c>
      <c r="F29" s="49" t="s">
        <v>73</v>
      </c>
      <c r="G29" s="77" t="s">
        <v>22</v>
      </c>
      <c r="H29" s="39"/>
      <c r="I29" s="39"/>
      <c r="J29" s="3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.75" customHeight="1">
      <c r="A30" s="19">
        <v>20</v>
      </c>
      <c r="B30" s="23">
        <v>10045</v>
      </c>
      <c r="C30" s="21" t="s">
        <v>74</v>
      </c>
      <c r="D30" s="22" t="s">
        <v>75</v>
      </c>
      <c r="E30" s="19" t="s">
        <v>20</v>
      </c>
      <c r="F30" s="49" t="s">
        <v>76</v>
      </c>
      <c r="G30" s="77" t="s">
        <v>22</v>
      </c>
      <c r="H30" s="39"/>
      <c r="I30" s="39"/>
      <c r="J30" s="3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 customHeight="1">
      <c r="A31" s="19">
        <v>21</v>
      </c>
      <c r="B31" s="23">
        <v>10046</v>
      </c>
      <c r="C31" s="21" t="s">
        <v>77</v>
      </c>
      <c r="D31" s="22" t="s">
        <v>78</v>
      </c>
      <c r="E31" s="19" t="s">
        <v>20</v>
      </c>
      <c r="F31" s="49" t="s">
        <v>45</v>
      </c>
      <c r="G31" s="77" t="s">
        <v>22</v>
      </c>
      <c r="H31" s="39"/>
      <c r="I31" s="39"/>
      <c r="J31" s="3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 customHeight="1">
      <c r="A32" s="19">
        <v>22</v>
      </c>
      <c r="B32" s="23">
        <v>10047</v>
      </c>
      <c r="C32" s="21" t="s">
        <v>79</v>
      </c>
      <c r="D32" s="22" t="s">
        <v>80</v>
      </c>
      <c r="E32" s="19" t="s">
        <v>20</v>
      </c>
      <c r="F32" s="49" t="s">
        <v>81</v>
      </c>
      <c r="G32" s="77" t="s">
        <v>22</v>
      </c>
      <c r="H32" s="39"/>
      <c r="I32" s="39"/>
      <c r="J32" s="3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 customHeight="1">
      <c r="A33" s="19">
        <v>23</v>
      </c>
      <c r="B33" s="23">
        <v>10048</v>
      </c>
      <c r="C33" s="21" t="s">
        <v>82</v>
      </c>
      <c r="D33" s="22" t="s">
        <v>83</v>
      </c>
      <c r="E33" s="19" t="s">
        <v>25</v>
      </c>
      <c r="F33" s="49" t="s">
        <v>73</v>
      </c>
      <c r="G33" s="77" t="s">
        <v>22</v>
      </c>
      <c r="H33" s="39"/>
      <c r="I33" s="39"/>
      <c r="J33" s="3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 customHeight="1">
      <c r="A34" s="19">
        <v>24</v>
      </c>
      <c r="B34" s="23">
        <v>10049</v>
      </c>
      <c r="C34" s="21" t="s">
        <v>84</v>
      </c>
      <c r="D34" s="22" t="s">
        <v>85</v>
      </c>
      <c r="E34" s="19" t="s">
        <v>25</v>
      </c>
      <c r="F34" s="49" t="s">
        <v>86</v>
      </c>
      <c r="G34" s="77" t="s">
        <v>22</v>
      </c>
      <c r="H34" s="39"/>
      <c r="I34" s="39"/>
      <c r="J34" s="3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 customHeight="1">
      <c r="A35" s="19">
        <v>25</v>
      </c>
      <c r="B35" s="23">
        <v>10050</v>
      </c>
      <c r="C35" s="21" t="s">
        <v>87</v>
      </c>
      <c r="D35" s="22" t="s">
        <v>88</v>
      </c>
      <c r="E35" s="19" t="s">
        <v>20</v>
      </c>
      <c r="F35" s="49" t="s">
        <v>89</v>
      </c>
      <c r="G35" s="77" t="s">
        <v>22</v>
      </c>
      <c r="H35" s="39"/>
      <c r="I35" s="39"/>
      <c r="J35" s="3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 customHeight="1">
      <c r="A36" s="19">
        <v>26</v>
      </c>
      <c r="B36" s="23">
        <v>10051</v>
      </c>
      <c r="C36" s="21" t="s">
        <v>90</v>
      </c>
      <c r="D36" s="22" t="s">
        <v>91</v>
      </c>
      <c r="E36" s="19" t="s">
        <v>25</v>
      </c>
      <c r="F36" s="49" t="s">
        <v>92</v>
      </c>
      <c r="G36" s="77" t="s">
        <v>22</v>
      </c>
      <c r="H36" s="39"/>
      <c r="I36" s="39"/>
      <c r="J36" s="3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 customHeight="1">
      <c r="A37" s="19">
        <v>27</v>
      </c>
      <c r="B37" s="23">
        <v>10052</v>
      </c>
      <c r="C37" s="21" t="s">
        <v>93</v>
      </c>
      <c r="D37" s="22" t="s">
        <v>94</v>
      </c>
      <c r="E37" s="19" t="s">
        <v>20</v>
      </c>
      <c r="F37" s="49" t="s">
        <v>68</v>
      </c>
      <c r="G37" s="77" t="s">
        <v>22</v>
      </c>
      <c r="H37" s="39"/>
      <c r="I37" s="39"/>
      <c r="J37" s="3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 customHeight="1">
      <c r="A38" s="19">
        <v>28</v>
      </c>
      <c r="B38" s="23">
        <v>10053</v>
      </c>
      <c r="C38" s="21" t="s">
        <v>95</v>
      </c>
      <c r="D38" s="22" t="s">
        <v>96</v>
      </c>
      <c r="E38" s="19" t="s">
        <v>25</v>
      </c>
      <c r="F38" s="49" t="s">
        <v>29</v>
      </c>
      <c r="G38" s="77" t="s">
        <v>22</v>
      </c>
      <c r="H38" s="39"/>
      <c r="I38" s="39"/>
      <c r="J38" s="3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 customHeight="1">
      <c r="A39" s="19">
        <v>29</v>
      </c>
      <c r="B39" s="23">
        <v>10054</v>
      </c>
      <c r="C39" s="21" t="s">
        <v>97</v>
      </c>
      <c r="D39" s="22" t="s">
        <v>98</v>
      </c>
      <c r="E39" s="19" t="s">
        <v>25</v>
      </c>
      <c r="F39" s="49" t="s">
        <v>68</v>
      </c>
      <c r="G39" s="77" t="s">
        <v>22</v>
      </c>
      <c r="H39" s="39"/>
      <c r="I39" s="39"/>
      <c r="J39" s="3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 customHeight="1">
      <c r="A40" s="19">
        <v>30</v>
      </c>
      <c r="B40" s="23">
        <v>10055</v>
      </c>
      <c r="C40" s="21" t="s">
        <v>99</v>
      </c>
      <c r="D40" s="22" t="s">
        <v>100</v>
      </c>
      <c r="E40" s="19" t="s">
        <v>20</v>
      </c>
      <c r="F40" s="49" t="s">
        <v>21</v>
      </c>
      <c r="G40" s="77" t="s">
        <v>22</v>
      </c>
      <c r="H40" s="39"/>
      <c r="I40" s="39"/>
      <c r="J40" s="3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.75" customHeight="1">
      <c r="A41" s="19">
        <v>31</v>
      </c>
      <c r="B41" s="23">
        <v>10056</v>
      </c>
      <c r="C41" s="21" t="s">
        <v>101</v>
      </c>
      <c r="D41" s="22" t="s">
        <v>102</v>
      </c>
      <c r="E41" s="19" t="s">
        <v>20</v>
      </c>
      <c r="F41" s="49" t="s">
        <v>103</v>
      </c>
      <c r="G41" s="77" t="s">
        <v>22</v>
      </c>
      <c r="H41" s="39"/>
      <c r="I41" s="39"/>
      <c r="J41" s="3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75" customHeight="1">
      <c r="A42" s="19">
        <v>32</v>
      </c>
      <c r="B42" s="23">
        <v>10057</v>
      </c>
      <c r="C42" s="21" t="s">
        <v>104</v>
      </c>
      <c r="D42" s="22" t="s">
        <v>105</v>
      </c>
      <c r="E42" s="19" t="s">
        <v>25</v>
      </c>
      <c r="F42" s="49" t="s">
        <v>106</v>
      </c>
      <c r="G42" s="77" t="s">
        <v>22</v>
      </c>
      <c r="H42" s="39"/>
      <c r="I42" s="39"/>
      <c r="J42" s="3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 customHeight="1">
      <c r="A43" s="19">
        <v>1</v>
      </c>
      <c r="B43" s="20">
        <v>10058</v>
      </c>
      <c r="C43" s="29" t="s">
        <v>108</v>
      </c>
      <c r="D43" s="22" t="s">
        <v>109</v>
      </c>
      <c r="E43" s="19" t="s">
        <v>25</v>
      </c>
      <c r="F43" s="49" t="s">
        <v>48</v>
      </c>
      <c r="G43" s="77" t="s">
        <v>110</v>
      </c>
      <c r="H43" s="39"/>
      <c r="I43" s="39"/>
      <c r="J43" s="3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75" customHeight="1">
      <c r="A44" s="19">
        <v>2</v>
      </c>
      <c r="B44" s="23">
        <v>10059</v>
      </c>
      <c r="C44" s="29" t="s">
        <v>111</v>
      </c>
      <c r="D44" s="22" t="s">
        <v>112</v>
      </c>
      <c r="E44" s="19" t="s">
        <v>20</v>
      </c>
      <c r="F44" s="49" t="s">
        <v>45</v>
      </c>
      <c r="G44" s="77" t="s">
        <v>110</v>
      </c>
      <c r="H44" s="39"/>
      <c r="I44" s="39"/>
      <c r="J44" s="3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.75" customHeight="1">
      <c r="A45" s="19">
        <v>3</v>
      </c>
      <c r="B45" s="23">
        <v>10060</v>
      </c>
      <c r="C45" s="29" t="s">
        <v>113</v>
      </c>
      <c r="D45" s="22" t="s">
        <v>114</v>
      </c>
      <c r="E45" s="19" t="s">
        <v>25</v>
      </c>
      <c r="F45" s="49" t="s">
        <v>48</v>
      </c>
      <c r="G45" s="77" t="s">
        <v>110</v>
      </c>
      <c r="H45" s="39"/>
      <c r="I45" s="39"/>
      <c r="J45" s="3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.75" customHeight="1">
      <c r="A46" s="19">
        <v>4</v>
      </c>
      <c r="B46" s="23">
        <v>10061</v>
      </c>
      <c r="C46" s="29" t="s">
        <v>115</v>
      </c>
      <c r="D46" s="22" t="s">
        <v>116</v>
      </c>
      <c r="E46" s="19" t="s">
        <v>20</v>
      </c>
      <c r="F46" s="49" t="s">
        <v>68</v>
      </c>
      <c r="G46" s="77" t="s">
        <v>110</v>
      </c>
      <c r="H46" s="39"/>
      <c r="I46" s="39"/>
      <c r="J46" s="3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75" customHeight="1">
      <c r="A47" s="19">
        <v>5</v>
      </c>
      <c r="B47" s="23">
        <v>10062</v>
      </c>
      <c r="C47" s="29" t="s">
        <v>117</v>
      </c>
      <c r="D47" s="22" t="s">
        <v>118</v>
      </c>
      <c r="E47" s="19" t="s">
        <v>20</v>
      </c>
      <c r="F47" s="49" t="s">
        <v>119</v>
      </c>
      <c r="G47" s="77" t="s">
        <v>110</v>
      </c>
      <c r="H47" s="82"/>
      <c r="I47" s="119"/>
      <c r="J47" s="11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.75" customHeight="1">
      <c r="A48" s="19">
        <v>6</v>
      </c>
      <c r="B48" s="23">
        <v>10063</v>
      </c>
      <c r="C48" s="29" t="s">
        <v>120</v>
      </c>
      <c r="D48" s="22" t="s">
        <v>121</v>
      </c>
      <c r="E48" s="19" t="s">
        <v>25</v>
      </c>
      <c r="F48" s="49" t="s">
        <v>39</v>
      </c>
      <c r="G48" s="77" t="s">
        <v>110</v>
      </c>
      <c r="H48" s="84"/>
      <c r="I48" s="39"/>
      <c r="J48" s="3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.75" customHeight="1">
      <c r="A49" s="19">
        <v>7</v>
      </c>
      <c r="B49" s="23">
        <v>10064</v>
      </c>
      <c r="C49" s="29" t="s">
        <v>122</v>
      </c>
      <c r="D49" s="22" t="s">
        <v>123</v>
      </c>
      <c r="E49" s="19" t="s">
        <v>20</v>
      </c>
      <c r="F49" s="49" t="s">
        <v>54</v>
      </c>
      <c r="G49" s="77" t="s">
        <v>110</v>
      </c>
      <c r="H49" s="39"/>
      <c r="I49" s="39"/>
      <c r="J49" s="3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.75" customHeight="1">
      <c r="A50" s="19">
        <v>8</v>
      </c>
      <c r="B50" s="23">
        <v>10065</v>
      </c>
      <c r="C50" s="29" t="s">
        <v>124</v>
      </c>
      <c r="D50" s="22" t="s">
        <v>125</v>
      </c>
      <c r="E50" s="19" t="s">
        <v>25</v>
      </c>
      <c r="F50" s="49" t="s">
        <v>86</v>
      </c>
      <c r="G50" s="77" t="s">
        <v>110</v>
      </c>
      <c r="H50" s="39"/>
      <c r="I50" s="83"/>
      <c r="J50" s="8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.75" customHeight="1">
      <c r="A51" s="19">
        <v>9</v>
      </c>
      <c r="B51" s="23">
        <v>10066</v>
      </c>
      <c r="C51" s="29" t="s">
        <v>126</v>
      </c>
      <c r="D51" s="22" t="s">
        <v>127</v>
      </c>
      <c r="E51" s="19" t="s">
        <v>20</v>
      </c>
      <c r="F51" s="49" t="s">
        <v>57</v>
      </c>
      <c r="G51" s="77" t="s">
        <v>110</v>
      </c>
      <c r="H51" s="39"/>
      <c r="I51" s="39"/>
      <c r="J51" s="3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.75" customHeight="1">
      <c r="A52" s="19">
        <v>10</v>
      </c>
      <c r="B52" s="23">
        <v>10067</v>
      </c>
      <c r="C52" s="29" t="s">
        <v>128</v>
      </c>
      <c r="D52" s="22" t="s">
        <v>129</v>
      </c>
      <c r="E52" s="19" t="s">
        <v>20</v>
      </c>
      <c r="F52" s="49" t="s">
        <v>68</v>
      </c>
      <c r="G52" s="77" t="s">
        <v>110</v>
      </c>
      <c r="H52" s="39"/>
      <c r="I52" s="39"/>
      <c r="J52" s="3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.75" customHeight="1">
      <c r="A53" s="19">
        <v>11</v>
      </c>
      <c r="B53" s="23">
        <v>10068</v>
      </c>
      <c r="C53" s="29" t="s">
        <v>130</v>
      </c>
      <c r="D53" s="22" t="s">
        <v>131</v>
      </c>
      <c r="E53" s="19" t="s">
        <v>25</v>
      </c>
      <c r="F53" s="49" t="s">
        <v>132</v>
      </c>
      <c r="G53" s="77" t="s">
        <v>110</v>
      </c>
      <c r="H53" s="39"/>
      <c r="I53" s="39"/>
      <c r="J53" s="3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.75" customHeight="1">
      <c r="A54" s="19">
        <v>12</v>
      </c>
      <c r="B54" s="23">
        <v>10069</v>
      </c>
      <c r="C54" s="29" t="s">
        <v>133</v>
      </c>
      <c r="D54" s="22" t="s">
        <v>134</v>
      </c>
      <c r="E54" s="19" t="s">
        <v>25</v>
      </c>
      <c r="F54" s="49" t="s">
        <v>29</v>
      </c>
      <c r="G54" s="77" t="s">
        <v>110</v>
      </c>
      <c r="H54" s="39"/>
      <c r="I54" s="39"/>
      <c r="J54" s="3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.75" customHeight="1">
      <c r="A55" s="19">
        <v>13</v>
      </c>
      <c r="B55" s="23">
        <v>10070</v>
      </c>
      <c r="C55" s="29" t="s">
        <v>135</v>
      </c>
      <c r="D55" s="22" t="s">
        <v>136</v>
      </c>
      <c r="E55" s="19" t="s">
        <v>20</v>
      </c>
      <c r="F55" s="49" t="s">
        <v>57</v>
      </c>
      <c r="G55" s="77" t="s">
        <v>110</v>
      </c>
      <c r="I55" s="39"/>
      <c r="J55" s="3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.75" customHeight="1">
      <c r="A56" s="19">
        <v>14</v>
      </c>
      <c r="B56" s="23">
        <v>10071</v>
      </c>
      <c r="C56" s="29" t="s">
        <v>137</v>
      </c>
      <c r="D56" s="22" t="s">
        <v>138</v>
      </c>
      <c r="E56" s="19" t="s">
        <v>20</v>
      </c>
      <c r="F56" s="49" t="s">
        <v>32</v>
      </c>
      <c r="G56" s="77" t="s">
        <v>110</v>
      </c>
      <c r="H56" s="39"/>
      <c r="I56" s="39"/>
      <c r="J56" s="3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.75" customHeight="1">
      <c r="A57" s="19">
        <v>15</v>
      </c>
      <c r="B57" s="23">
        <v>10072</v>
      </c>
      <c r="C57" s="29" t="s">
        <v>139</v>
      </c>
      <c r="D57" s="22" t="s">
        <v>140</v>
      </c>
      <c r="E57" s="19" t="s">
        <v>25</v>
      </c>
      <c r="F57" s="49" t="s">
        <v>21</v>
      </c>
      <c r="G57" s="77" t="s">
        <v>110</v>
      </c>
      <c r="I57" s="39"/>
      <c r="J57" s="3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.75" customHeight="1">
      <c r="A58" s="19">
        <v>16</v>
      </c>
      <c r="B58" s="23">
        <v>10073</v>
      </c>
      <c r="C58" s="29" t="s">
        <v>141</v>
      </c>
      <c r="D58" s="22" t="s">
        <v>142</v>
      </c>
      <c r="E58" s="19" t="s">
        <v>20</v>
      </c>
      <c r="F58" s="49" t="s">
        <v>143</v>
      </c>
      <c r="G58" s="77" t="s">
        <v>110</v>
      </c>
      <c r="H58" s="39"/>
      <c r="I58" s="39"/>
      <c r="J58" s="3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.75" customHeight="1">
      <c r="A59" s="19">
        <v>17</v>
      </c>
      <c r="B59" s="23">
        <v>10074</v>
      </c>
      <c r="C59" s="29" t="s">
        <v>144</v>
      </c>
      <c r="D59" s="22" t="s">
        <v>145</v>
      </c>
      <c r="E59" s="19" t="s">
        <v>20</v>
      </c>
      <c r="F59" s="49" t="s">
        <v>29</v>
      </c>
      <c r="G59" s="77" t="s">
        <v>110</v>
      </c>
      <c r="H59" s="39"/>
      <c r="I59" s="39"/>
      <c r="J59" s="3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.75" customHeight="1">
      <c r="A60" s="19">
        <v>18</v>
      </c>
      <c r="B60" s="23">
        <v>10075</v>
      </c>
      <c r="C60" s="29" t="s">
        <v>146</v>
      </c>
      <c r="D60" s="22" t="s">
        <v>147</v>
      </c>
      <c r="E60" s="19" t="s">
        <v>25</v>
      </c>
      <c r="F60" s="49" t="s">
        <v>32</v>
      </c>
      <c r="G60" s="77" t="s">
        <v>110</v>
      </c>
      <c r="H60" s="39"/>
      <c r="I60" s="39"/>
      <c r="J60" s="3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.75" customHeight="1">
      <c r="A61" s="19">
        <v>19</v>
      </c>
      <c r="B61" s="23">
        <v>10076</v>
      </c>
      <c r="C61" s="29" t="s">
        <v>148</v>
      </c>
      <c r="D61" s="22" t="s">
        <v>149</v>
      </c>
      <c r="E61" s="19" t="s">
        <v>25</v>
      </c>
      <c r="F61" s="49" t="s">
        <v>106</v>
      </c>
      <c r="G61" s="77" t="s">
        <v>110</v>
      </c>
      <c r="H61" s="39"/>
      <c r="I61" s="39"/>
      <c r="J61" s="3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.75" customHeight="1">
      <c r="A62" s="19">
        <v>20</v>
      </c>
      <c r="B62" s="23">
        <v>10077</v>
      </c>
      <c r="C62" s="29" t="s">
        <v>150</v>
      </c>
      <c r="D62" s="22" t="s">
        <v>151</v>
      </c>
      <c r="E62" s="19" t="s">
        <v>20</v>
      </c>
      <c r="F62" s="49" t="s">
        <v>68</v>
      </c>
      <c r="G62" s="77" t="s">
        <v>110</v>
      </c>
      <c r="H62" s="39"/>
      <c r="I62" s="39"/>
      <c r="J62" s="3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.75" customHeight="1">
      <c r="A63" s="19">
        <v>21</v>
      </c>
      <c r="B63" s="23">
        <v>10078</v>
      </c>
      <c r="C63" s="29" t="s">
        <v>152</v>
      </c>
      <c r="D63" s="22" t="s">
        <v>153</v>
      </c>
      <c r="E63" s="19" t="s">
        <v>20</v>
      </c>
      <c r="F63" s="49" t="s">
        <v>32</v>
      </c>
      <c r="G63" s="77" t="s">
        <v>110</v>
      </c>
      <c r="H63" s="39"/>
      <c r="I63" s="39"/>
      <c r="J63" s="3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.75" customHeight="1">
      <c r="A64" s="19">
        <v>22</v>
      </c>
      <c r="B64" s="23">
        <v>10079</v>
      </c>
      <c r="C64" s="29" t="s">
        <v>154</v>
      </c>
      <c r="D64" s="22" t="s">
        <v>155</v>
      </c>
      <c r="E64" s="19" t="s">
        <v>20</v>
      </c>
      <c r="F64" s="49" t="s">
        <v>106</v>
      </c>
      <c r="G64" s="77" t="s">
        <v>110</v>
      </c>
      <c r="H64" s="39"/>
      <c r="I64" s="39"/>
      <c r="J64" s="3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.75" customHeight="1">
      <c r="A65" s="19">
        <v>23</v>
      </c>
      <c r="B65" s="23">
        <v>10080</v>
      </c>
      <c r="C65" s="29" t="s">
        <v>156</v>
      </c>
      <c r="D65" s="22" t="s">
        <v>157</v>
      </c>
      <c r="E65" s="19" t="s">
        <v>20</v>
      </c>
      <c r="F65" s="49" t="s">
        <v>119</v>
      </c>
      <c r="G65" s="77" t="s">
        <v>110</v>
      </c>
      <c r="H65" s="39"/>
      <c r="I65" s="39"/>
      <c r="J65" s="3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.75" customHeight="1">
      <c r="A66" s="19">
        <v>24</v>
      </c>
      <c r="B66" s="23">
        <v>10081</v>
      </c>
      <c r="C66" s="29" t="s">
        <v>158</v>
      </c>
      <c r="D66" s="22" t="s">
        <v>159</v>
      </c>
      <c r="E66" s="19" t="s">
        <v>25</v>
      </c>
      <c r="F66" s="49" t="s">
        <v>29</v>
      </c>
      <c r="G66" s="77" t="s">
        <v>110</v>
      </c>
      <c r="H66" s="39"/>
      <c r="I66" s="39"/>
      <c r="J66" s="3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.75" customHeight="1">
      <c r="A67" s="19">
        <v>25</v>
      </c>
      <c r="B67" s="23">
        <v>10082</v>
      </c>
      <c r="C67" s="29" t="s">
        <v>160</v>
      </c>
      <c r="D67" s="22" t="s">
        <v>161</v>
      </c>
      <c r="E67" s="19" t="s">
        <v>25</v>
      </c>
      <c r="F67" s="49" t="s">
        <v>68</v>
      </c>
      <c r="G67" s="77" t="s">
        <v>110</v>
      </c>
      <c r="H67" s="39"/>
      <c r="I67" s="39"/>
      <c r="J67" s="3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.75" customHeight="1">
      <c r="A68" s="19">
        <v>26</v>
      </c>
      <c r="B68" s="23">
        <v>10083</v>
      </c>
      <c r="C68" s="29" t="s">
        <v>162</v>
      </c>
      <c r="D68" s="22" t="s">
        <v>163</v>
      </c>
      <c r="E68" s="19" t="s">
        <v>20</v>
      </c>
      <c r="F68" s="49" t="s">
        <v>21</v>
      </c>
      <c r="G68" s="77" t="s">
        <v>110</v>
      </c>
      <c r="H68" s="39"/>
      <c r="I68" s="39"/>
      <c r="J68" s="3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.75" customHeight="1">
      <c r="A69" s="19">
        <v>27</v>
      </c>
      <c r="B69" s="23">
        <v>10084</v>
      </c>
      <c r="C69" s="29" t="s">
        <v>164</v>
      </c>
      <c r="D69" s="22" t="s">
        <v>165</v>
      </c>
      <c r="E69" s="19" t="s">
        <v>25</v>
      </c>
      <c r="F69" s="49" t="s">
        <v>166</v>
      </c>
      <c r="G69" s="77" t="s">
        <v>110</v>
      </c>
      <c r="H69" s="39"/>
      <c r="I69" s="39"/>
      <c r="J69" s="3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.75" customHeight="1">
      <c r="A70" s="19">
        <v>28</v>
      </c>
      <c r="B70" s="23">
        <v>10085</v>
      </c>
      <c r="C70" s="29" t="s">
        <v>167</v>
      </c>
      <c r="D70" s="22" t="s">
        <v>168</v>
      </c>
      <c r="E70" s="19" t="s">
        <v>25</v>
      </c>
      <c r="F70" s="49" t="s">
        <v>29</v>
      </c>
      <c r="G70" s="77" t="s">
        <v>110</v>
      </c>
      <c r="H70" s="39"/>
      <c r="I70" s="39"/>
      <c r="J70" s="3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.75" customHeight="1">
      <c r="A71" s="19">
        <v>29</v>
      </c>
      <c r="B71" s="23">
        <v>10086</v>
      </c>
      <c r="C71" s="29" t="s">
        <v>169</v>
      </c>
      <c r="D71" s="22" t="s">
        <v>170</v>
      </c>
      <c r="E71" s="19" t="s">
        <v>20</v>
      </c>
      <c r="F71" s="49" t="s">
        <v>171</v>
      </c>
      <c r="G71" s="77" t="s">
        <v>110</v>
      </c>
      <c r="H71" s="39"/>
      <c r="I71" s="39"/>
      <c r="J71" s="3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.75" customHeight="1">
      <c r="A72" s="19">
        <v>30</v>
      </c>
      <c r="B72" s="23">
        <v>10087</v>
      </c>
      <c r="C72" s="29" t="s">
        <v>172</v>
      </c>
      <c r="D72" s="22" t="s">
        <v>173</v>
      </c>
      <c r="E72" s="19" t="s">
        <v>25</v>
      </c>
      <c r="F72" s="49" t="s">
        <v>86</v>
      </c>
      <c r="G72" s="77" t="s">
        <v>110</v>
      </c>
      <c r="H72" s="39"/>
      <c r="I72" s="39"/>
      <c r="J72" s="3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.75" customHeight="1">
      <c r="A73" s="19">
        <v>31</v>
      </c>
      <c r="B73" s="23">
        <v>10088</v>
      </c>
      <c r="C73" s="29" t="s">
        <v>174</v>
      </c>
      <c r="D73" s="22" t="s">
        <v>175</v>
      </c>
      <c r="E73" s="19" t="s">
        <v>20</v>
      </c>
      <c r="F73" s="49" t="s">
        <v>26</v>
      </c>
      <c r="G73" s="77" t="s">
        <v>110</v>
      </c>
      <c r="H73" s="39"/>
      <c r="I73" s="39"/>
      <c r="J73" s="3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.75" customHeight="1">
      <c r="A74" s="19">
        <v>32</v>
      </c>
      <c r="B74" s="23">
        <v>10089</v>
      </c>
      <c r="C74" s="29" t="s">
        <v>176</v>
      </c>
      <c r="D74" s="22" t="s">
        <v>177</v>
      </c>
      <c r="E74" s="19" t="s">
        <v>20</v>
      </c>
      <c r="F74" s="49" t="s">
        <v>103</v>
      </c>
      <c r="G74" s="77" t="s">
        <v>110</v>
      </c>
      <c r="H74" s="39"/>
      <c r="I74" s="39"/>
      <c r="J74" s="3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.75" customHeight="1">
      <c r="A75" s="19">
        <v>1</v>
      </c>
      <c r="B75" s="34">
        <v>10122</v>
      </c>
      <c r="C75" s="29" t="s">
        <v>180</v>
      </c>
      <c r="D75" s="22" t="s">
        <v>181</v>
      </c>
      <c r="E75" s="19" t="s">
        <v>25</v>
      </c>
      <c r="F75" s="49" t="s">
        <v>86</v>
      </c>
      <c r="G75" s="77" t="s">
        <v>22</v>
      </c>
      <c r="H75" s="39"/>
      <c r="I75" s="39"/>
      <c r="J75" s="3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.75" customHeight="1">
      <c r="A76" s="19">
        <v>2</v>
      </c>
      <c r="B76" s="35">
        <v>10123</v>
      </c>
      <c r="C76" s="29" t="s">
        <v>182</v>
      </c>
      <c r="D76" s="22" t="s">
        <v>183</v>
      </c>
      <c r="E76" s="19" t="s">
        <v>20</v>
      </c>
      <c r="F76" s="49" t="s">
        <v>26</v>
      </c>
      <c r="G76" s="77" t="s">
        <v>22</v>
      </c>
      <c r="H76" s="39"/>
      <c r="I76" s="39"/>
      <c r="J76" s="3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.75" customHeight="1">
      <c r="A77" s="19">
        <v>3</v>
      </c>
      <c r="B77" s="35">
        <v>10124</v>
      </c>
      <c r="C77" s="29" t="s">
        <v>184</v>
      </c>
      <c r="D77" s="22" t="s">
        <v>185</v>
      </c>
      <c r="E77" s="19" t="s">
        <v>25</v>
      </c>
      <c r="F77" s="49" t="s">
        <v>29</v>
      </c>
      <c r="G77" s="77" t="s">
        <v>22</v>
      </c>
      <c r="H77" s="39"/>
      <c r="I77" s="39"/>
      <c r="J77" s="3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.75" customHeight="1">
      <c r="A78" s="19">
        <v>4</v>
      </c>
      <c r="B78" s="35">
        <v>10125</v>
      </c>
      <c r="C78" s="29" t="s">
        <v>186</v>
      </c>
      <c r="D78" s="22" t="s">
        <v>187</v>
      </c>
      <c r="E78" s="19" t="s">
        <v>20</v>
      </c>
      <c r="F78" s="49" t="s">
        <v>39</v>
      </c>
      <c r="G78" s="77" t="s">
        <v>22</v>
      </c>
      <c r="H78" s="39"/>
      <c r="I78" s="39"/>
      <c r="J78" s="3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.75" customHeight="1">
      <c r="A79" s="19">
        <v>5</v>
      </c>
      <c r="B79" s="35">
        <v>10126</v>
      </c>
      <c r="C79" s="29" t="s">
        <v>188</v>
      </c>
      <c r="D79" s="22" t="s">
        <v>189</v>
      </c>
      <c r="E79" s="19" t="s">
        <v>20</v>
      </c>
      <c r="F79" s="49" t="s">
        <v>21</v>
      </c>
      <c r="G79" s="77" t="s">
        <v>22</v>
      </c>
      <c r="H79" s="39"/>
      <c r="I79" s="39"/>
      <c r="J79" s="3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.75" customHeight="1">
      <c r="A80" s="19">
        <v>6</v>
      </c>
      <c r="B80" s="35">
        <v>10127</v>
      </c>
      <c r="C80" s="29" t="s">
        <v>190</v>
      </c>
      <c r="D80" s="22" t="s">
        <v>191</v>
      </c>
      <c r="E80" s="19" t="s">
        <v>20</v>
      </c>
      <c r="F80" s="49" t="s">
        <v>60</v>
      </c>
      <c r="G80" s="77" t="s">
        <v>22</v>
      </c>
      <c r="H80" s="39"/>
      <c r="I80" s="39"/>
      <c r="J80" s="3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.75" customHeight="1">
      <c r="A81" s="19">
        <v>7</v>
      </c>
      <c r="B81" s="35">
        <v>10128</v>
      </c>
      <c r="C81" s="29" t="s">
        <v>192</v>
      </c>
      <c r="D81" s="22" t="s">
        <v>193</v>
      </c>
      <c r="E81" s="19" t="s">
        <v>25</v>
      </c>
      <c r="F81" s="49" t="s">
        <v>32</v>
      </c>
      <c r="G81" s="77" t="s">
        <v>22</v>
      </c>
      <c r="H81" s="39"/>
      <c r="I81" s="39"/>
      <c r="J81" s="3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.75" customHeight="1">
      <c r="A82" s="19">
        <v>8</v>
      </c>
      <c r="B82" s="35">
        <v>10129</v>
      </c>
      <c r="C82" s="29" t="s">
        <v>194</v>
      </c>
      <c r="D82" s="22" t="s">
        <v>195</v>
      </c>
      <c r="E82" s="19" t="s">
        <v>25</v>
      </c>
      <c r="F82" s="49" t="s">
        <v>171</v>
      </c>
      <c r="G82" s="77" t="s">
        <v>22</v>
      </c>
      <c r="I82" s="39"/>
      <c r="J82" s="3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.75" customHeight="1">
      <c r="A83" s="19">
        <v>9</v>
      </c>
      <c r="B83" s="35">
        <v>10130</v>
      </c>
      <c r="C83" s="29" t="s">
        <v>196</v>
      </c>
      <c r="D83" s="22" t="s">
        <v>197</v>
      </c>
      <c r="E83" s="19" t="s">
        <v>20</v>
      </c>
      <c r="F83" s="49" t="s">
        <v>60</v>
      </c>
      <c r="G83" s="77" t="s">
        <v>22</v>
      </c>
      <c r="H83" s="39"/>
      <c r="I83" s="39"/>
      <c r="J83" s="3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.75" customHeight="1">
      <c r="A84" s="19">
        <v>10</v>
      </c>
      <c r="B84" s="35">
        <v>10131</v>
      </c>
      <c r="C84" s="29" t="s">
        <v>198</v>
      </c>
      <c r="D84" s="22" t="s">
        <v>199</v>
      </c>
      <c r="E84" s="19" t="s">
        <v>25</v>
      </c>
      <c r="F84" s="49" t="s">
        <v>26</v>
      </c>
      <c r="G84" s="77" t="s">
        <v>22</v>
      </c>
      <c r="H84" s="39"/>
      <c r="I84" s="39"/>
      <c r="J84" s="3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.75" customHeight="1">
      <c r="A85" s="19">
        <v>11</v>
      </c>
      <c r="B85" s="35">
        <v>10132</v>
      </c>
      <c r="C85" s="29" t="s">
        <v>200</v>
      </c>
      <c r="D85" s="22" t="s">
        <v>201</v>
      </c>
      <c r="E85" s="19" t="s">
        <v>20</v>
      </c>
      <c r="F85" s="49" t="s">
        <v>119</v>
      </c>
      <c r="G85" s="77" t="s">
        <v>22</v>
      </c>
      <c r="I85" s="39"/>
      <c r="J85" s="3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.75" customHeight="1">
      <c r="A86" s="19">
        <v>12</v>
      </c>
      <c r="B86" s="35">
        <v>10133</v>
      </c>
      <c r="C86" s="29" t="s">
        <v>202</v>
      </c>
      <c r="D86" s="22" t="s">
        <v>203</v>
      </c>
      <c r="E86" s="19" t="s">
        <v>20</v>
      </c>
      <c r="F86" s="49" t="s">
        <v>103</v>
      </c>
      <c r="G86" s="77" t="s">
        <v>22</v>
      </c>
      <c r="H86" s="39"/>
      <c r="I86" s="39"/>
      <c r="J86" s="3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.75" customHeight="1">
      <c r="A87" s="19">
        <v>13</v>
      </c>
      <c r="B87" s="35">
        <v>10134</v>
      </c>
      <c r="C87" s="29" t="s">
        <v>204</v>
      </c>
      <c r="D87" s="22" t="s">
        <v>205</v>
      </c>
      <c r="E87" s="19" t="s">
        <v>20</v>
      </c>
      <c r="F87" s="49" t="s">
        <v>39</v>
      </c>
      <c r="G87" s="77" t="s">
        <v>22</v>
      </c>
      <c r="I87" s="39"/>
      <c r="J87" s="3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.75" customHeight="1">
      <c r="A88" s="19">
        <v>14</v>
      </c>
      <c r="B88" s="35">
        <v>10135</v>
      </c>
      <c r="C88" s="29" t="s">
        <v>206</v>
      </c>
      <c r="D88" s="22" t="s">
        <v>207</v>
      </c>
      <c r="E88" s="19" t="s">
        <v>25</v>
      </c>
      <c r="F88" s="49" t="s">
        <v>68</v>
      </c>
      <c r="G88" s="77" t="s">
        <v>22</v>
      </c>
      <c r="H88" s="39"/>
      <c r="I88" s="39"/>
      <c r="J88" s="3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.75" customHeight="1">
      <c r="A89" s="19">
        <v>15</v>
      </c>
      <c r="B89" s="35">
        <v>10136</v>
      </c>
      <c r="C89" s="29" t="s">
        <v>208</v>
      </c>
      <c r="D89" s="22" t="s">
        <v>209</v>
      </c>
      <c r="E89" s="19" t="s">
        <v>25</v>
      </c>
      <c r="F89" s="49" t="s">
        <v>51</v>
      </c>
      <c r="G89" s="77" t="s">
        <v>22</v>
      </c>
      <c r="H89" s="39"/>
      <c r="I89" s="39"/>
      <c r="J89" s="3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.75" customHeight="1">
      <c r="A90" s="19">
        <v>16</v>
      </c>
      <c r="B90" s="35">
        <v>10137</v>
      </c>
      <c r="C90" s="29" t="s">
        <v>210</v>
      </c>
      <c r="D90" s="22" t="s">
        <v>211</v>
      </c>
      <c r="E90" s="19" t="s">
        <v>20</v>
      </c>
      <c r="F90" s="49" t="s">
        <v>178</v>
      </c>
      <c r="G90" s="77" t="s">
        <v>22</v>
      </c>
      <c r="H90" s="39"/>
      <c r="I90" s="39"/>
      <c r="J90" s="3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.75" customHeight="1">
      <c r="A91" s="19">
        <v>17</v>
      </c>
      <c r="B91" s="35">
        <v>10138</v>
      </c>
      <c r="C91" s="29" t="s">
        <v>212</v>
      </c>
      <c r="D91" s="22" t="s">
        <v>213</v>
      </c>
      <c r="E91" s="19" t="s">
        <v>20</v>
      </c>
      <c r="F91" s="49" t="s">
        <v>68</v>
      </c>
      <c r="G91" s="77" t="s">
        <v>22</v>
      </c>
      <c r="H91" s="39"/>
      <c r="I91" s="39"/>
      <c r="J91" s="3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.75" customHeight="1">
      <c r="A92" s="19">
        <v>18</v>
      </c>
      <c r="B92" s="35">
        <v>10139</v>
      </c>
      <c r="C92" s="29" t="s">
        <v>214</v>
      </c>
      <c r="D92" s="22" t="s">
        <v>215</v>
      </c>
      <c r="E92" s="19" t="s">
        <v>25</v>
      </c>
      <c r="F92" s="49" t="s">
        <v>29</v>
      </c>
      <c r="G92" s="77" t="s">
        <v>22</v>
      </c>
      <c r="H92" s="39"/>
      <c r="I92" s="39"/>
      <c r="J92" s="3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.75" customHeight="1">
      <c r="A93" s="19">
        <v>19</v>
      </c>
      <c r="B93" s="35">
        <v>10140</v>
      </c>
      <c r="C93" s="29" t="s">
        <v>216</v>
      </c>
      <c r="D93" s="22" t="s">
        <v>217</v>
      </c>
      <c r="E93" s="19" t="s">
        <v>25</v>
      </c>
      <c r="F93" s="49" t="s">
        <v>218</v>
      </c>
      <c r="G93" s="77" t="s">
        <v>22</v>
      </c>
      <c r="H93" s="39"/>
      <c r="I93" s="39"/>
      <c r="J93" s="3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.75" customHeight="1">
      <c r="A94" s="19">
        <v>20</v>
      </c>
      <c r="B94" s="35">
        <v>10141</v>
      </c>
      <c r="C94" s="29" t="s">
        <v>219</v>
      </c>
      <c r="D94" s="22" t="s">
        <v>220</v>
      </c>
      <c r="E94" s="19" t="s">
        <v>20</v>
      </c>
      <c r="F94" s="49" t="s">
        <v>106</v>
      </c>
      <c r="G94" s="77" t="s">
        <v>22</v>
      </c>
      <c r="H94" s="39"/>
      <c r="I94" s="39"/>
      <c r="J94" s="3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.75" customHeight="1">
      <c r="A95" s="19">
        <v>21</v>
      </c>
      <c r="B95" s="35">
        <v>10142</v>
      </c>
      <c r="C95" s="29" t="s">
        <v>221</v>
      </c>
      <c r="D95" s="22" t="s">
        <v>222</v>
      </c>
      <c r="E95" s="19" t="s">
        <v>20</v>
      </c>
      <c r="F95" s="49" t="s">
        <v>60</v>
      </c>
      <c r="G95" s="77" t="s">
        <v>22</v>
      </c>
      <c r="H95" s="39"/>
      <c r="I95" s="39"/>
      <c r="J95" s="3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.75" customHeight="1">
      <c r="A96" s="19">
        <v>22</v>
      </c>
      <c r="B96" s="35">
        <v>10143</v>
      </c>
      <c r="C96" s="29" t="s">
        <v>223</v>
      </c>
      <c r="D96" s="22" t="s">
        <v>224</v>
      </c>
      <c r="E96" s="19" t="s">
        <v>20</v>
      </c>
      <c r="F96" s="49" t="s">
        <v>39</v>
      </c>
      <c r="G96" s="77" t="s">
        <v>22</v>
      </c>
      <c r="H96" s="39"/>
      <c r="I96" s="39"/>
      <c r="J96" s="3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.75" customHeight="1">
      <c r="A97" s="19">
        <v>23</v>
      </c>
      <c r="B97" s="35">
        <v>10144</v>
      </c>
      <c r="C97" s="29" t="s">
        <v>225</v>
      </c>
      <c r="D97" s="22" t="s">
        <v>226</v>
      </c>
      <c r="E97" s="19" t="s">
        <v>20</v>
      </c>
      <c r="F97" s="49" t="s">
        <v>57</v>
      </c>
      <c r="G97" s="77" t="s">
        <v>22</v>
      </c>
      <c r="H97" s="39"/>
      <c r="I97" s="39"/>
      <c r="J97" s="3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.75" customHeight="1">
      <c r="A98" s="19">
        <v>24</v>
      </c>
      <c r="B98" s="35">
        <v>10145</v>
      </c>
      <c r="C98" s="29" t="s">
        <v>227</v>
      </c>
      <c r="D98" s="22" t="s">
        <v>228</v>
      </c>
      <c r="E98" s="19" t="s">
        <v>25</v>
      </c>
      <c r="F98" s="49" t="s">
        <v>229</v>
      </c>
      <c r="G98" s="77" t="s">
        <v>22</v>
      </c>
      <c r="H98" s="39"/>
      <c r="I98" s="39"/>
      <c r="J98" s="3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.75" customHeight="1">
      <c r="A99" s="19">
        <v>25</v>
      </c>
      <c r="B99" s="35">
        <v>10146</v>
      </c>
      <c r="C99" s="29" t="s">
        <v>230</v>
      </c>
      <c r="D99" s="22" t="s">
        <v>231</v>
      </c>
      <c r="E99" s="19" t="s">
        <v>25</v>
      </c>
      <c r="F99" s="49" t="s">
        <v>68</v>
      </c>
      <c r="G99" s="77" t="s">
        <v>22</v>
      </c>
      <c r="H99" s="39"/>
      <c r="I99" s="39"/>
      <c r="J99" s="3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.75" customHeight="1">
      <c r="A100" s="19">
        <v>26</v>
      </c>
      <c r="B100" s="35">
        <v>10147</v>
      </c>
      <c r="C100" s="29" t="s">
        <v>232</v>
      </c>
      <c r="D100" s="22" t="s">
        <v>233</v>
      </c>
      <c r="E100" s="19" t="s">
        <v>25</v>
      </c>
      <c r="F100" s="49" t="s">
        <v>166</v>
      </c>
      <c r="G100" s="77" t="s">
        <v>22</v>
      </c>
      <c r="H100" s="39"/>
      <c r="I100" s="39"/>
      <c r="J100" s="3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.75" customHeight="1">
      <c r="A101" s="19">
        <v>27</v>
      </c>
      <c r="B101" s="35">
        <v>10148</v>
      </c>
      <c r="C101" s="29" t="s">
        <v>234</v>
      </c>
      <c r="D101" s="22" t="s">
        <v>235</v>
      </c>
      <c r="E101" s="19" t="s">
        <v>20</v>
      </c>
      <c r="F101" s="49" t="s">
        <v>45</v>
      </c>
      <c r="G101" s="77" t="s">
        <v>22</v>
      </c>
      <c r="H101" s="39"/>
      <c r="I101" s="39"/>
      <c r="J101" s="3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.75" customHeight="1">
      <c r="A102" s="19">
        <v>28</v>
      </c>
      <c r="B102" s="35">
        <v>10149</v>
      </c>
      <c r="C102" s="29" t="s">
        <v>236</v>
      </c>
      <c r="D102" s="22" t="s">
        <v>237</v>
      </c>
      <c r="E102" s="19" t="s">
        <v>25</v>
      </c>
      <c r="F102" s="49" t="s">
        <v>39</v>
      </c>
      <c r="G102" s="77" t="s">
        <v>22</v>
      </c>
      <c r="H102" s="39"/>
      <c r="I102" s="39"/>
      <c r="J102" s="3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.75" customHeight="1">
      <c r="A103" s="19">
        <v>29</v>
      </c>
      <c r="B103" s="35">
        <v>10150</v>
      </c>
      <c r="C103" s="29" t="s">
        <v>238</v>
      </c>
      <c r="D103" s="22" t="s">
        <v>239</v>
      </c>
      <c r="E103" s="19" t="s">
        <v>20</v>
      </c>
      <c r="F103" s="49" t="s">
        <v>65</v>
      </c>
      <c r="G103" s="77" t="s">
        <v>22</v>
      </c>
      <c r="H103" s="39"/>
      <c r="I103" s="39"/>
      <c r="J103" s="3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.75" customHeight="1">
      <c r="A104" s="19">
        <v>30</v>
      </c>
      <c r="B104" s="35">
        <v>10151</v>
      </c>
      <c r="C104" s="29" t="s">
        <v>240</v>
      </c>
      <c r="D104" s="22" t="s">
        <v>241</v>
      </c>
      <c r="E104" s="19" t="s">
        <v>20</v>
      </c>
      <c r="F104" s="49" t="s">
        <v>242</v>
      </c>
      <c r="G104" s="77" t="s">
        <v>22</v>
      </c>
      <c r="H104" s="39"/>
      <c r="I104" s="39"/>
      <c r="J104" s="3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.75" customHeight="1">
      <c r="A105" s="19">
        <v>31</v>
      </c>
      <c r="B105" s="35">
        <v>10152</v>
      </c>
      <c r="C105" s="29" t="s">
        <v>243</v>
      </c>
      <c r="D105" s="22" t="s">
        <v>244</v>
      </c>
      <c r="E105" s="19" t="s">
        <v>25</v>
      </c>
      <c r="F105" s="49" t="s">
        <v>86</v>
      </c>
      <c r="G105" s="77" t="s">
        <v>22</v>
      </c>
      <c r="H105" s="39"/>
      <c r="I105" s="39"/>
      <c r="J105" s="3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.75" customHeight="1">
      <c r="A106" s="19">
        <v>32</v>
      </c>
      <c r="B106" s="35">
        <v>10153</v>
      </c>
      <c r="C106" s="29" t="s">
        <v>245</v>
      </c>
      <c r="D106" s="22" t="s">
        <v>246</v>
      </c>
      <c r="E106" s="19" t="s">
        <v>20</v>
      </c>
      <c r="F106" s="49" t="s">
        <v>29</v>
      </c>
      <c r="G106" s="77" t="s">
        <v>22</v>
      </c>
      <c r="H106" s="39"/>
      <c r="I106" s="39"/>
      <c r="J106" s="3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.75" customHeight="1">
      <c r="A107" s="19">
        <v>1</v>
      </c>
      <c r="B107" s="34">
        <v>10154</v>
      </c>
      <c r="C107" s="29" t="s">
        <v>248</v>
      </c>
      <c r="D107" s="22" t="s">
        <v>249</v>
      </c>
      <c r="E107" s="19" t="s">
        <v>25</v>
      </c>
      <c r="F107" s="49" t="s">
        <v>29</v>
      </c>
      <c r="G107" s="78" t="s">
        <v>110</v>
      </c>
      <c r="H107" s="39"/>
      <c r="I107" s="39"/>
      <c r="J107" s="3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.75" customHeight="1">
      <c r="A108" s="19">
        <v>2</v>
      </c>
      <c r="B108" s="35">
        <v>10155</v>
      </c>
      <c r="C108" s="21" t="s">
        <v>250</v>
      </c>
      <c r="D108" s="22" t="s">
        <v>251</v>
      </c>
      <c r="E108" s="19" t="s">
        <v>20</v>
      </c>
      <c r="F108" s="49" t="s">
        <v>29</v>
      </c>
      <c r="G108" s="78" t="s">
        <v>110</v>
      </c>
      <c r="H108" s="39"/>
      <c r="I108" s="39"/>
      <c r="J108" s="3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.75" customHeight="1">
      <c r="A109" s="19">
        <v>3</v>
      </c>
      <c r="B109" s="35">
        <v>10156</v>
      </c>
      <c r="C109" s="21" t="s">
        <v>252</v>
      </c>
      <c r="D109" s="22" t="s">
        <v>253</v>
      </c>
      <c r="E109" s="19" t="s">
        <v>25</v>
      </c>
      <c r="F109" s="49" t="s">
        <v>29</v>
      </c>
      <c r="G109" s="78" t="s">
        <v>110</v>
      </c>
      <c r="H109" s="39"/>
      <c r="I109" s="39"/>
      <c r="J109" s="3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.75" customHeight="1">
      <c r="A110" s="19">
        <v>4</v>
      </c>
      <c r="B110" s="35">
        <v>10157</v>
      </c>
      <c r="C110" s="21" t="s">
        <v>254</v>
      </c>
      <c r="D110" s="22" t="s">
        <v>255</v>
      </c>
      <c r="E110" s="19" t="s">
        <v>20</v>
      </c>
      <c r="F110" s="49" t="s">
        <v>32</v>
      </c>
      <c r="G110" s="78" t="s">
        <v>110</v>
      </c>
      <c r="H110" s="39"/>
      <c r="I110" s="39"/>
      <c r="J110" s="3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.75" customHeight="1">
      <c r="A111" s="19">
        <v>5</v>
      </c>
      <c r="B111" s="35">
        <v>10158</v>
      </c>
      <c r="C111" s="21" t="s">
        <v>256</v>
      </c>
      <c r="D111" s="22" t="s">
        <v>257</v>
      </c>
      <c r="E111" s="19" t="s">
        <v>20</v>
      </c>
      <c r="F111" s="49" t="s">
        <v>258</v>
      </c>
      <c r="G111" s="78" t="s">
        <v>110</v>
      </c>
      <c r="H111" s="39"/>
      <c r="I111" s="39"/>
      <c r="J111" s="3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.75" customHeight="1">
      <c r="A112" s="19">
        <v>6</v>
      </c>
      <c r="B112" s="35">
        <v>10159</v>
      </c>
      <c r="C112" s="21" t="s">
        <v>259</v>
      </c>
      <c r="D112" s="22" t="s">
        <v>260</v>
      </c>
      <c r="E112" s="19" t="s">
        <v>25</v>
      </c>
      <c r="F112" s="49" t="s">
        <v>57</v>
      </c>
      <c r="G112" s="78" t="s">
        <v>110</v>
      </c>
      <c r="H112" s="39"/>
      <c r="I112" s="39"/>
      <c r="J112" s="3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.75" customHeight="1">
      <c r="A113" s="19">
        <v>7</v>
      </c>
      <c r="B113" s="35">
        <v>10160</v>
      </c>
      <c r="C113" s="21" t="s">
        <v>261</v>
      </c>
      <c r="D113" s="22" t="s">
        <v>262</v>
      </c>
      <c r="E113" s="19" t="s">
        <v>20</v>
      </c>
      <c r="F113" s="49" t="s">
        <v>21</v>
      </c>
      <c r="G113" s="78" t="s">
        <v>110</v>
      </c>
      <c r="H113" s="39"/>
      <c r="I113" s="39"/>
      <c r="J113" s="3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.75" customHeight="1">
      <c r="A114" s="19">
        <v>8</v>
      </c>
      <c r="B114" s="35">
        <v>10161</v>
      </c>
      <c r="C114" s="21" t="s">
        <v>263</v>
      </c>
      <c r="D114" s="22" t="s">
        <v>264</v>
      </c>
      <c r="E114" s="19" t="s">
        <v>20</v>
      </c>
      <c r="F114" s="49" t="s">
        <v>119</v>
      </c>
      <c r="G114" s="78" t="s">
        <v>110</v>
      </c>
      <c r="H114" s="39"/>
      <c r="I114" s="39"/>
      <c r="J114" s="3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.75" customHeight="1">
      <c r="A115" s="19">
        <v>9</v>
      </c>
      <c r="B115" s="35">
        <v>10162</v>
      </c>
      <c r="C115" s="21" t="s">
        <v>265</v>
      </c>
      <c r="D115" s="22" t="s">
        <v>266</v>
      </c>
      <c r="E115" s="19" t="s">
        <v>25</v>
      </c>
      <c r="F115" s="49" t="s">
        <v>68</v>
      </c>
      <c r="G115" s="78" t="s">
        <v>110</v>
      </c>
      <c r="H115" s="39"/>
      <c r="I115" s="39"/>
      <c r="J115" s="3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.75" customHeight="1">
      <c r="A116" s="19">
        <v>10</v>
      </c>
      <c r="B116" s="35">
        <v>10163</v>
      </c>
      <c r="C116" s="21" t="s">
        <v>267</v>
      </c>
      <c r="D116" s="22" t="s">
        <v>268</v>
      </c>
      <c r="E116" s="19" t="s">
        <v>25</v>
      </c>
      <c r="F116" s="49" t="s">
        <v>51</v>
      </c>
      <c r="G116" s="78" t="s">
        <v>110</v>
      </c>
      <c r="H116" s="39"/>
      <c r="I116" s="39"/>
      <c r="J116" s="3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.75" customHeight="1">
      <c r="A117" s="19">
        <v>11</v>
      </c>
      <c r="B117" s="35">
        <v>10164</v>
      </c>
      <c r="C117" s="21" t="s">
        <v>269</v>
      </c>
      <c r="D117" s="22" t="s">
        <v>270</v>
      </c>
      <c r="E117" s="19" t="s">
        <v>20</v>
      </c>
      <c r="F117" s="49" t="s">
        <v>21</v>
      </c>
      <c r="G117" s="78" t="s">
        <v>110</v>
      </c>
      <c r="H117" s="39"/>
      <c r="I117" s="39"/>
      <c r="J117" s="3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.75" customHeight="1">
      <c r="A118" s="19">
        <v>12</v>
      </c>
      <c r="B118" s="35">
        <v>10165</v>
      </c>
      <c r="C118" s="21" t="s">
        <v>271</v>
      </c>
      <c r="D118" s="22" t="s">
        <v>272</v>
      </c>
      <c r="E118" s="19" t="s">
        <v>25</v>
      </c>
      <c r="F118" s="49" t="s">
        <v>171</v>
      </c>
      <c r="G118" s="78" t="s">
        <v>110</v>
      </c>
      <c r="I118" s="39"/>
      <c r="J118" s="3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.75" customHeight="1">
      <c r="A119" s="19">
        <v>13</v>
      </c>
      <c r="B119" s="35">
        <v>10166</v>
      </c>
      <c r="C119" s="21" t="s">
        <v>273</v>
      </c>
      <c r="D119" s="22" t="s">
        <v>274</v>
      </c>
      <c r="E119" s="19" t="s">
        <v>20</v>
      </c>
      <c r="F119" s="49" t="s">
        <v>106</v>
      </c>
      <c r="G119" s="78" t="s">
        <v>110</v>
      </c>
      <c r="H119" s="39"/>
      <c r="I119" s="39"/>
      <c r="J119" s="3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.75" customHeight="1">
      <c r="A120" s="19">
        <v>14</v>
      </c>
      <c r="B120" s="35">
        <v>10167</v>
      </c>
      <c r="C120" s="21" t="s">
        <v>275</v>
      </c>
      <c r="D120" s="22" t="s">
        <v>276</v>
      </c>
      <c r="E120" s="19" t="s">
        <v>20</v>
      </c>
      <c r="F120" s="49" t="s">
        <v>29</v>
      </c>
      <c r="G120" s="78" t="s">
        <v>110</v>
      </c>
      <c r="I120" s="39"/>
      <c r="J120" s="3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.75" customHeight="1">
      <c r="A121" s="19">
        <v>15</v>
      </c>
      <c r="B121" s="35">
        <v>10168</v>
      </c>
      <c r="C121" s="21" t="s">
        <v>277</v>
      </c>
      <c r="D121" s="22" t="s">
        <v>278</v>
      </c>
      <c r="E121" s="19" t="s">
        <v>25</v>
      </c>
      <c r="F121" s="49" t="s">
        <v>86</v>
      </c>
      <c r="G121" s="78" t="s">
        <v>110</v>
      </c>
      <c r="H121" s="39"/>
      <c r="I121" s="39"/>
      <c r="J121" s="3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.75" customHeight="1">
      <c r="A122" s="19">
        <v>16</v>
      </c>
      <c r="B122" s="35">
        <v>10169</v>
      </c>
      <c r="C122" s="21" t="s">
        <v>279</v>
      </c>
      <c r="D122" s="22" t="s">
        <v>280</v>
      </c>
      <c r="E122" s="19" t="s">
        <v>20</v>
      </c>
      <c r="F122" s="49" t="s">
        <v>178</v>
      </c>
      <c r="G122" s="78" t="s">
        <v>110</v>
      </c>
      <c r="H122" s="39"/>
      <c r="I122" s="39"/>
      <c r="J122" s="3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.75" customHeight="1">
      <c r="A123" s="19">
        <v>17</v>
      </c>
      <c r="B123" s="35">
        <v>10170</v>
      </c>
      <c r="C123" s="21" t="s">
        <v>281</v>
      </c>
      <c r="D123" s="22" t="s">
        <v>282</v>
      </c>
      <c r="E123" s="19" t="s">
        <v>20</v>
      </c>
      <c r="F123" s="49" t="s">
        <v>26</v>
      </c>
      <c r="G123" s="78" t="s">
        <v>110</v>
      </c>
      <c r="H123" s="39"/>
      <c r="I123" s="39"/>
      <c r="J123" s="3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.75" customHeight="1">
      <c r="A124" s="19">
        <v>18</v>
      </c>
      <c r="B124" s="35">
        <v>10171</v>
      </c>
      <c r="C124" s="21" t="s">
        <v>283</v>
      </c>
      <c r="D124" s="22" t="s">
        <v>284</v>
      </c>
      <c r="E124" s="19" t="s">
        <v>25</v>
      </c>
      <c r="F124" s="49" t="s">
        <v>42</v>
      </c>
      <c r="G124" s="78" t="s">
        <v>110</v>
      </c>
      <c r="H124" s="39"/>
      <c r="I124" s="39"/>
      <c r="J124" s="3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.75" customHeight="1">
      <c r="A125" s="19">
        <v>19</v>
      </c>
      <c r="B125" s="35">
        <v>10172</v>
      </c>
      <c r="C125" s="21" t="s">
        <v>285</v>
      </c>
      <c r="D125" s="22" t="s">
        <v>286</v>
      </c>
      <c r="E125" s="19" t="s">
        <v>25</v>
      </c>
      <c r="F125" s="49" t="s">
        <v>32</v>
      </c>
      <c r="G125" s="78" t="s">
        <v>110</v>
      </c>
      <c r="H125" s="39"/>
      <c r="I125" s="39"/>
      <c r="J125" s="3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.75" customHeight="1">
      <c r="A126" s="19">
        <v>20</v>
      </c>
      <c r="B126" s="35">
        <v>10173</v>
      </c>
      <c r="C126" s="21" t="s">
        <v>287</v>
      </c>
      <c r="D126" s="22" t="s">
        <v>288</v>
      </c>
      <c r="E126" s="19" t="s">
        <v>20</v>
      </c>
      <c r="F126" s="49" t="s">
        <v>26</v>
      </c>
      <c r="G126" s="78" t="s">
        <v>110</v>
      </c>
      <c r="H126" s="39"/>
      <c r="I126" s="39"/>
      <c r="J126" s="3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.75" customHeight="1">
      <c r="A127" s="19">
        <v>21</v>
      </c>
      <c r="B127" s="35">
        <v>10174</v>
      </c>
      <c r="C127" s="21" t="s">
        <v>289</v>
      </c>
      <c r="D127" s="22" t="s">
        <v>290</v>
      </c>
      <c r="E127" s="19" t="s">
        <v>20</v>
      </c>
      <c r="F127" s="49" t="s">
        <v>73</v>
      </c>
      <c r="G127" s="78" t="s">
        <v>110</v>
      </c>
      <c r="H127" s="39"/>
      <c r="I127" s="39"/>
      <c r="J127" s="3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.75" customHeight="1">
      <c r="A128" s="19">
        <v>22</v>
      </c>
      <c r="B128" s="35">
        <v>10175</v>
      </c>
      <c r="C128" s="21" t="s">
        <v>291</v>
      </c>
      <c r="D128" s="22" t="s">
        <v>292</v>
      </c>
      <c r="E128" s="19" t="s">
        <v>20</v>
      </c>
      <c r="F128" s="49" t="s">
        <v>166</v>
      </c>
      <c r="G128" s="78" t="s">
        <v>110</v>
      </c>
      <c r="H128" s="39"/>
      <c r="I128" s="39"/>
      <c r="J128" s="3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.75" customHeight="1">
      <c r="A129" s="19">
        <v>23</v>
      </c>
      <c r="B129" s="35">
        <v>10176</v>
      </c>
      <c r="C129" s="21" t="s">
        <v>293</v>
      </c>
      <c r="D129" s="22" t="s">
        <v>294</v>
      </c>
      <c r="E129" s="19" t="s">
        <v>20</v>
      </c>
      <c r="F129" s="49" t="s">
        <v>29</v>
      </c>
      <c r="G129" s="78" t="s">
        <v>110</v>
      </c>
      <c r="H129" s="39"/>
      <c r="I129" s="39"/>
      <c r="J129" s="3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.75" customHeight="1">
      <c r="A130" s="19">
        <v>24</v>
      </c>
      <c r="B130" s="35">
        <v>10177</v>
      </c>
      <c r="C130" s="21" t="s">
        <v>295</v>
      </c>
      <c r="D130" s="22" t="s">
        <v>296</v>
      </c>
      <c r="E130" s="19" t="s">
        <v>25</v>
      </c>
      <c r="F130" s="49" t="s">
        <v>42</v>
      </c>
      <c r="G130" s="78" t="s">
        <v>110</v>
      </c>
      <c r="I130" s="39"/>
      <c r="J130" s="3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.75" customHeight="1">
      <c r="A131" s="19">
        <v>25</v>
      </c>
      <c r="B131" s="35">
        <v>10178</v>
      </c>
      <c r="C131" s="21" t="s">
        <v>297</v>
      </c>
      <c r="D131" s="22" t="s">
        <v>298</v>
      </c>
      <c r="E131" s="19" t="s">
        <v>25</v>
      </c>
      <c r="F131" s="49" t="s">
        <v>68</v>
      </c>
      <c r="G131" s="78" t="s">
        <v>110</v>
      </c>
      <c r="I131" s="39"/>
      <c r="J131" s="3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.75" customHeight="1">
      <c r="A132" s="19">
        <v>26</v>
      </c>
      <c r="B132" s="35">
        <v>10179</v>
      </c>
      <c r="C132" s="21" t="s">
        <v>299</v>
      </c>
      <c r="D132" s="22" t="s">
        <v>300</v>
      </c>
      <c r="E132" s="19" t="s">
        <v>25</v>
      </c>
      <c r="F132" s="49" t="s">
        <v>178</v>
      </c>
      <c r="G132" s="78" t="s">
        <v>110</v>
      </c>
      <c r="I132" s="39"/>
      <c r="J132" s="3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.75" customHeight="1">
      <c r="A133" s="19">
        <v>27</v>
      </c>
      <c r="B133" s="35">
        <v>10180</v>
      </c>
      <c r="C133" s="21" t="s">
        <v>301</v>
      </c>
      <c r="D133" s="22" t="s">
        <v>302</v>
      </c>
      <c r="E133" s="19" t="s">
        <v>20</v>
      </c>
      <c r="F133" s="49" t="s">
        <v>86</v>
      </c>
      <c r="G133" s="78" t="s">
        <v>110</v>
      </c>
      <c r="I133" s="39"/>
      <c r="J133" s="3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.75" customHeight="1">
      <c r="A134" s="19">
        <v>28</v>
      </c>
      <c r="B134" s="35">
        <v>10181</v>
      </c>
      <c r="C134" s="21" t="s">
        <v>303</v>
      </c>
      <c r="D134" s="22" t="s">
        <v>304</v>
      </c>
      <c r="E134" s="19" t="s">
        <v>25</v>
      </c>
      <c r="F134" s="49" t="s">
        <v>103</v>
      </c>
      <c r="G134" s="78" t="s">
        <v>110</v>
      </c>
      <c r="H134" s="39"/>
      <c r="I134" s="39"/>
      <c r="J134" s="3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.75" customHeight="1">
      <c r="A135" s="19">
        <v>29</v>
      </c>
      <c r="B135" s="35">
        <v>10182</v>
      </c>
      <c r="C135" s="21" t="s">
        <v>305</v>
      </c>
      <c r="D135" s="22" t="s">
        <v>306</v>
      </c>
      <c r="E135" s="19" t="s">
        <v>20</v>
      </c>
      <c r="F135" s="49" t="s">
        <v>166</v>
      </c>
      <c r="G135" s="78" t="s">
        <v>110</v>
      </c>
      <c r="H135" s="39"/>
      <c r="I135" s="39"/>
      <c r="J135" s="3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.75" customHeight="1">
      <c r="A136" s="19">
        <v>30</v>
      </c>
      <c r="B136" s="35">
        <v>10183</v>
      </c>
      <c r="C136" s="21" t="s">
        <v>307</v>
      </c>
      <c r="D136" s="22" t="s">
        <v>308</v>
      </c>
      <c r="E136" s="19" t="s">
        <v>20</v>
      </c>
      <c r="F136" s="49" t="s">
        <v>86</v>
      </c>
      <c r="G136" s="78" t="s">
        <v>110</v>
      </c>
      <c r="H136" s="39"/>
      <c r="I136" s="39"/>
      <c r="J136" s="3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.75" customHeight="1">
      <c r="A137" s="19">
        <v>31</v>
      </c>
      <c r="B137" s="35">
        <v>10184</v>
      </c>
      <c r="C137" s="21" t="s">
        <v>309</v>
      </c>
      <c r="D137" s="22" t="s">
        <v>310</v>
      </c>
      <c r="E137" s="19" t="s">
        <v>25</v>
      </c>
      <c r="F137" s="49" t="s">
        <v>26</v>
      </c>
      <c r="G137" s="78" t="s">
        <v>110</v>
      </c>
      <c r="H137" s="39"/>
      <c r="I137" s="39"/>
      <c r="J137" s="3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.75" customHeight="1">
      <c r="A138" s="19">
        <v>32</v>
      </c>
      <c r="B138" s="35">
        <v>10185</v>
      </c>
      <c r="C138" s="21" t="s">
        <v>311</v>
      </c>
      <c r="D138" s="22" t="s">
        <v>312</v>
      </c>
      <c r="E138" s="19" t="s">
        <v>20</v>
      </c>
      <c r="F138" s="49" t="s">
        <v>57</v>
      </c>
      <c r="G138" s="78" t="s">
        <v>110</v>
      </c>
      <c r="H138" s="39"/>
      <c r="I138" s="39"/>
      <c r="J138" s="3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.75" customHeight="1">
      <c r="A139" s="19">
        <v>1</v>
      </c>
      <c r="B139" s="34">
        <v>10218</v>
      </c>
      <c r="C139" s="29" t="s">
        <v>315</v>
      </c>
      <c r="D139" s="22" t="s">
        <v>316</v>
      </c>
      <c r="E139" s="19" t="s">
        <v>25</v>
      </c>
      <c r="F139" s="49" t="s">
        <v>68</v>
      </c>
      <c r="G139" s="77" t="s">
        <v>22</v>
      </c>
      <c r="H139" s="39"/>
      <c r="I139" s="39"/>
      <c r="J139" s="3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.75" customHeight="1">
      <c r="A140" s="19">
        <v>2</v>
      </c>
      <c r="B140" s="35">
        <v>10219</v>
      </c>
      <c r="C140" s="21" t="s">
        <v>317</v>
      </c>
      <c r="D140" s="22" t="s">
        <v>318</v>
      </c>
      <c r="E140" s="19" t="s">
        <v>20</v>
      </c>
      <c r="F140" s="49" t="s">
        <v>68</v>
      </c>
      <c r="G140" s="77" t="s">
        <v>22</v>
      </c>
      <c r="H140" s="39"/>
      <c r="I140" s="39"/>
      <c r="J140" s="3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.75" customHeight="1">
      <c r="A141" s="19">
        <v>3</v>
      </c>
      <c r="B141" s="35">
        <v>10220</v>
      </c>
      <c r="C141" s="21" t="s">
        <v>319</v>
      </c>
      <c r="D141" s="22" t="s">
        <v>320</v>
      </c>
      <c r="E141" s="19" t="s">
        <v>25</v>
      </c>
      <c r="F141" s="49" t="s">
        <v>229</v>
      </c>
      <c r="G141" s="77" t="s">
        <v>22</v>
      </c>
      <c r="H141" s="39"/>
      <c r="I141" s="39"/>
      <c r="J141" s="3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.75" customHeight="1">
      <c r="A142" s="19">
        <v>4</v>
      </c>
      <c r="B142" s="35">
        <v>10221</v>
      </c>
      <c r="C142" s="21" t="s">
        <v>321</v>
      </c>
      <c r="D142" s="22" t="s">
        <v>322</v>
      </c>
      <c r="E142" s="19" t="s">
        <v>20</v>
      </c>
      <c r="F142" s="49" t="s">
        <v>218</v>
      </c>
      <c r="G142" s="77" t="s">
        <v>22</v>
      </c>
      <c r="H142" s="39"/>
      <c r="I142" s="39"/>
      <c r="J142" s="3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.75" customHeight="1">
      <c r="A143" s="19">
        <v>5</v>
      </c>
      <c r="B143" s="35">
        <v>10222</v>
      </c>
      <c r="C143" s="21" t="s">
        <v>323</v>
      </c>
      <c r="D143" s="22" t="s">
        <v>324</v>
      </c>
      <c r="E143" s="19" t="s">
        <v>20</v>
      </c>
      <c r="F143" s="49" t="s">
        <v>86</v>
      </c>
      <c r="G143" s="77" t="s">
        <v>22</v>
      </c>
      <c r="H143" s="39"/>
      <c r="I143" s="39"/>
      <c r="J143" s="3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.75" customHeight="1">
      <c r="A144" s="19">
        <v>6</v>
      </c>
      <c r="B144" s="35">
        <v>10223</v>
      </c>
      <c r="C144" s="21" t="s">
        <v>325</v>
      </c>
      <c r="D144" s="22" t="s">
        <v>326</v>
      </c>
      <c r="E144" s="19" t="s">
        <v>25</v>
      </c>
      <c r="F144" s="49" t="s">
        <v>103</v>
      </c>
      <c r="G144" s="77" t="s">
        <v>22</v>
      </c>
      <c r="H144" s="39"/>
      <c r="I144" s="39"/>
      <c r="J144" s="3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.75" customHeight="1">
      <c r="A145" s="19">
        <v>7</v>
      </c>
      <c r="B145" s="35">
        <v>10224</v>
      </c>
      <c r="C145" s="21" t="s">
        <v>327</v>
      </c>
      <c r="D145" s="22" t="s">
        <v>328</v>
      </c>
      <c r="E145" s="19" t="s">
        <v>25</v>
      </c>
      <c r="F145" s="49" t="s">
        <v>26</v>
      </c>
      <c r="G145" s="77" t="s">
        <v>22</v>
      </c>
      <c r="H145" s="39"/>
      <c r="I145" s="39"/>
      <c r="J145" s="3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.75" customHeight="1">
      <c r="A146" s="19">
        <v>8</v>
      </c>
      <c r="B146" s="35">
        <v>10225</v>
      </c>
      <c r="C146" s="21" t="s">
        <v>329</v>
      </c>
      <c r="D146" s="22" t="s">
        <v>330</v>
      </c>
      <c r="E146" s="19" t="s">
        <v>20</v>
      </c>
      <c r="F146" s="49" t="s">
        <v>73</v>
      </c>
      <c r="G146" s="77" t="s">
        <v>22</v>
      </c>
      <c r="H146" s="39"/>
      <c r="I146" s="39"/>
      <c r="J146" s="3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.75" customHeight="1">
      <c r="A147" s="19">
        <v>9</v>
      </c>
      <c r="B147" s="35">
        <v>10226</v>
      </c>
      <c r="C147" s="21" t="s">
        <v>331</v>
      </c>
      <c r="D147" s="22" t="s">
        <v>332</v>
      </c>
      <c r="E147" s="19" t="s">
        <v>25</v>
      </c>
      <c r="F147" s="49" t="s">
        <v>60</v>
      </c>
      <c r="G147" s="77" t="s">
        <v>22</v>
      </c>
      <c r="H147" s="39"/>
      <c r="I147" s="39"/>
      <c r="J147" s="3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.75" customHeight="1">
      <c r="A148" s="19">
        <v>10</v>
      </c>
      <c r="B148" s="35">
        <v>10227</v>
      </c>
      <c r="C148" s="21" t="s">
        <v>333</v>
      </c>
      <c r="D148" s="22" t="s">
        <v>334</v>
      </c>
      <c r="E148" s="19" t="s">
        <v>20</v>
      </c>
      <c r="F148" s="49" t="s">
        <v>21</v>
      </c>
      <c r="G148" s="77" t="s">
        <v>22</v>
      </c>
      <c r="H148" s="39"/>
      <c r="I148" s="39"/>
      <c r="J148" s="3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.75" customHeight="1">
      <c r="A149" s="19">
        <v>11</v>
      </c>
      <c r="B149" s="35">
        <v>10228</v>
      </c>
      <c r="C149" s="21" t="s">
        <v>335</v>
      </c>
      <c r="D149" s="22" t="s">
        <v>336</v>
      </c>
      <c r="E149" s="19" t="s">
        <v>20</v>
      </c>
      <c r="F149" s="49" t="s">
        <v>57</v>
      </c>
      <c r="G149" s="77" t="s">
        <v>22</v>
      </c>
      <c r="H149" s="39"/>
      <c r="I149" s="39"/>
      <c r="J149" s="3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.75" customHeight="1">
      <c r="A150" s="19">
        <v>12</v>
      </c>
      <c r="B150" s="35">
        <v>10229</v>
      </c>
      <c r="C150" s="21" t="s">
        <v>337</v>
      </c>
      <c r="D150" s="22" t="s">
        <v>338</v>
      </c>
      <c r="E150" s="19" t="s">
        <v>25</v>
      </c>
      <c r="F150" s="49" t="s">
        <v>21</v>
      </c>
      <c r="G150" s="77" t="s">
        <v>22</v>
      </c>
      <c r="I150" s="39"/>
      <c r="J150" s="3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.75" customHeight="1">
      <c r="A151" s="19">
        <v>13</v>
      </c>
      <c r="B151" s="35">
        <v>10230</v>
      </c>
      <c r="C151" s="21" t="s">
        <v>339</v>
      </c>
      <c r="D151" s="22" t="s">
        <v>340</v>
      </c>
      <c r="E151" s="19" t="s">
        <v>20</v>
      </c>
      <c r="F151" s="49" t="s">
        <v>57</v>
      </c>
      <c r="G151" s="77" t="s">
        <v>22</v>
      </c>
      <c r="H151" s="39"/>
      <c r="I151" s="39"/>
      <c r="J151" s="3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.75" customHeight="1">
      <c r="A152" s="19">
        <v>14</v>
      </c>
      <c r="B152" s="35">
        <v>10231</v>
      </c>
      <c r="C152" s="21" t="s">
        <v>341</v>
      </c>
      <c r="D152" s="22" t="s">
        <v>342</v>
      </c>
      <c r="E152" s="19" t="s">
        <v>20</v>
      </c>
      <c r="F152" s="49" t="s">
        <v>57</v>
      </c>
      <c r="G152" s="77" t="s">
        <v>22</v>
      </c>
      <c r="I152" s="39"/>
      <c r="J152" s="3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.75" customHeight="1">
      <c r="A153" s="19">
        <v>15</v>
      </c>
      <c r="B153" s="35">
        <v>10232</v>
      </c>
      <c r="C153" s="21" t="s">
        <v>343</v>
      </c>
      <c r="D153" s="22" t="s">
        <v>344</v>
      </c>
      <c r="E153" s="19" t="s">
        <v>25</v>
      </c>
      <c r="F153" s="49" t="s">
        <v>29</v>
      </c>
      <c r="G153" s="77" t="s">
        <v>22</v>
      </c>
      <c r="H153" s="39"/>
      <c r="I153" s="39"/>
      <c r="J153" s="3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.75" customHeight="1">
      <c r="A154" s="19">
        <v>16</v>
      </c>
      <c r="B154" s="35">
        <v>10233</v>
      </c>
      <c r="C154" s="21" t="s">
        <v>345</v>
      </c>
      <c r="D154" s="22" t="s">
        <v>346</v>
      </c>
      <c r="E154" s="19" t="s">
        <v>20</v>
      </c>
      <c r="F154" s="49" t="s">
        <v>21</v>
      </c>
      <c r="G154" s="77" t="s">
        <v>22</v>
      </c>
      <c r="H154" s="39"/>
      <c r="I154" s="39"/>
      <c r="J154" s="3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.75" customHeight="1">
      <c r="A155" s="19">
        <v>17</v>
      </c>
      <c r="B155" s="35">
        <v>10234</v>
      </c>
      <c r="C155" s="21" t="s">
        <v>347</v>
      </c>
      <c r="D155" s="22" t="s">
        <v>348</v>
      </c>
      <c r="E155" s="19" t="s">
        <v>20</v>
      </c>
      <c r="F155" s="49" t="s">
        <v>39</v>
      </c>
      <c r="G155" s="77" t="s">
        <v>22</v>
      </c>
      <c r="H155" s="39"/>
      <c r="I155" s="39"/>
      <c r="J155" s="3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.75" customHeight="1">
      <c r="A156" s="19">
        <v>18</v>
      </c>
      <c r="B156" s="35">
        <v>10235</v>
      </c>
      <c r="C156" s="21" t="s">
        <v>349</v>
      </c>
      <c r="D156" s="22" t="s">
        <v>350</v>
      </c>
      <c r="E156" s="19" t="s">
        <v>20</v>
      </c>
      <c r="F156" s="49" t="s">
        <v>45</v>
      </c>
      <c r="G156" s="77" t="s">
        <v>22</v>
      </c>
      <c r="H156" s="39"/>
      <c r="I156" s="39"/>
      <c r="J156" s="3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.75" customHeight="1">
      <c r="A157" s="19">
        <v>19</v>
      </c>
      <c r="B157" s="35">
        <v>10236</v>
      </c>
      <c r="C157" s="21" t="s">
        <v>351</v>
      </c>
      <c r="D157" s="22" t="s">
        <v>352</v>
      </c>
      <c r="E157" s="19" t="s">
        <v>25</v>
      </c>
      <c r="F157" s="49" t="s">
        <v>65</v>
      </c>
      <c r="G157" s="77" t="s">
        <v>22</v>
      </c>
      <c r="H157" s="39"/>
      <c r="I157" s="39"/>
      <c r="J157" s="3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.75" customHeight="1">
      <c r="A158" s="19">
        <v>20</v>
      </c>
      <c r="B158" s="35">
        <v>10237</v>
      </c>
      <c r="C158" s="21" t="s">
        <v>353</v>
      </c>
      <c r="D158" s="22" t="s">
        <v>354</v>
      </c>
      <c r="E158" s="19" t="s">
        <v>20</v>
      </c>
      <c r="F158" s="49" t="s">
        <v>103</v>
      </c>
      <c r="G158" s="77" t="s">
        <v>22</v>
      </c>
      <c r="H158" s="39"/>
      <c r="I158" s="39"/>
      <c r="J158" s="3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.75" customHeight="1">
      <c r="A159" s="19">
        <v>21</v>
      </c>
      <c r="B159" s="35">
        <v>10238</v>
      </c>
      <c r="C159" s="21" t="s">
        <v>355</v>
      </c>
      <c r="D159" s="22" t="s">
        <v>356</v>
      </c>
      <c r="E159" s="19" t="s">
        <v>25</v>
      </c>
      <c r="F159" s="49" t="s">
        <v>32</v>
      </c>
      <c r="G159" s="77" t="s">
        <v>22</v>
      </c>
      <c r="H159" s="39"/>
      <c r="I159" s="39"/>
      <c r="J159" s="3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.75" customHeight="1">
      <c r="A160" s="19">
        <v>22</v>
      </c>
      <c r="B160" s="35">
        <v>10239</v>
      </c>
      <c r="C160" s="21" t="s">
        <v>357</v>
      </c>
      <c r="D160" s="22" t="s">
        <v>358</v>
      </c>
      <c r="E160" s="19" t="s">
        <v>20</v>
      </c>
      <c r="F160" s="49" t="s">
        <v>21</v>
      </c>
      <c r="G160" s="77" t="s">
        <v>22</v>
      </c>
      <c r="H160" s="39"/>
      <c r="I160" s="39"/>
      <c r="J160" s="3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.75" customHeight="1">
      <c r="A161" s="19">
        <v>23</v>
      </c>
      <c r="B161" s="35">
        <v>10240</v>
      </c>
      <c r="C161" s="21" t="s">
        <v>359</v>
      </c>
      <c r="D161" s="22" t="s">
        <v>360</v>
      </c>
      <c r="E161" s="19" t="s">
        <v>20</v>
      </c>
      <c r="F161" s="49" t="s">
        <v>313</v>
      </c>
      <c r="G161" s="77" t="s">
        <v>22</v>
      </c>
      <c r="H161" s="39"/>
      <c r="I161" s="39"/>
      <c r="J161" s="3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.75" customHeight="1">
      <c r="A162" s="19">
        <v>24</v>
      </c>
      <c r="B162" s="35">
        <v>10241</v>
      </c>
      <c r="C162" s="21" t="s">
        <v>361</v>
      </c>
      <c r="D162" s="22" t="s">
        <v>362</v>
      </c>
      <c r="E162" s="19" t="s">
        <v>25</v>
      </c>
      <c r="F162" s="49" t="s">
        <v>103</v>
      </c>
      <c r="G162" s="77" t="s">
        <v>22</v>
      </c>
      <c r="I162" s="39"/>
      <c r="J162" s="3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.75" customHeight="1">
      <c r="A163" s="19">
        <v>25</v>
      </c>
      <c r="B163" s="35">
        <v>10242</v>
      </c>
      <c r="C163" s="21" t="s">
        <v>363</v>
      </c>
      <c r="D163" s="22" t="s">
        <v>364</v>
      </c>
      <c r="E163" s="19" t="s">
        <v>25</v>
      </c>
      <c r="F163" s="49" t="s">
        <v>229</v>
      </c>
      <c r="G163" s="77" t="s">
        <v>22</v>
      </c>
      <c r="I163" s="39"/>
      <c r="J163" s="3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.75" customHeight="1">
      <c r="A164" s="19">
        <v>26</v>
      </c>
      <c r="B164" s="35">
        <v>10243</v>
      </c>
      <c r="C164" s="21" t="s">
        <v>365</v>
      </c>
      <c r="D164" s="22" t="s">
        <v>366</v>
      </c>
      <c r="E164" s="19" t="s">
        <v>20</v>
      </c>
      <c r="F164" s="49" t="s">
        <v>39</v>
      </c>
      <c r="G164" s="77" t="s">
        <v>22</v>
      </c>
      <c r="I164" s="39"/>
      <c r="J164" s="3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.75" customHeight="1">
      <c r="A165" s="19">
        <v>27</v>
      </c>
      <c r="B165" s="35">
        <v>10244</v>
      </c>
      <c r="C165" s="21" t="s">
        <v>367</v>
      </c>
      <c r="D165" s="22" t="s">
        <v>368</v>
      </c>
      <c r="E165" s="19" t="s">
        <v>20</v>
      </c>
      <c r="F165" s="49" t="s">
        <v>171</v>
      </c>
      <c r="G165" s="77" t="s">
        <v>22</v>
      </c>
      <c r="I165" s="39"/>
      <c r="J165" s="3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.75" customHeight="1">
      <c r="A166" s="19">
        <v>28</v>
      </c>
      <c r="B166" s="35">
        <v>10245</v>
      </c>
      <c r="C166" s="21" t="s">
        <v>369</v>
      </c>
      <c r="D166" s="22" t="s">
        <v>370</v>
      </c>
      <c r="E166" s="19" t="s">
        <v>25</v>
      </c>
      <c r="F166" s="49" t="s">
        <v>103</v>
      </c>
      <c r="G166" s="77" t="s">
        <v>22</v>
      </c>
      <c r="H166" s="39"/>
      <c r="I166" s="39"/>
      <c r="J166" s="3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.75" customHeight="1">
      <c r="A167" s="19">
        <v>29</v>
      </c>
      <c r="B167" s="35">
        <v>10246</v>
      </c>
      <c r="C167" s="21" t="s">
        <v>371</v>
      </c>
      <c r="D167" s="22" t="s">
        <v>372</v>
      </c>
      <c r="E167" s="19" t="s">
        <v>20</v>
      </c>
      <c r="F167" s="49" t="s">
        <v>313</v>
      </c>
      <c r="G167" s="77" t="s">
        <v>22</v>
      </c>
      <c r="H167" s="39"/>
      <c r="I167" s="39"/>
      <c r="J167" s="3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.75" customHeight="1">
      <c r="A168" s="19">
        <v>30</v>
      </c>
      <c r="B168" s="35">
        <v>10247</v>
      </c>
      <c r="C168" s="21" t="s">
        <v>373</v>
      </c>
      <c r="D168" s="22" t="s">
        <v>374</v>
      </c>
      <c r="E168" s="19" t="s">
        <v>25</v>
      </c>
      <c r="F168" s="49" t="s">
        <v>21</v>
      </c>
      <c r="G168" s="77" t="s">
        <v>22</v>
      </c>
      <c r="H168" s="39"/>
      <c r="I168" s="39"/>
      <c r="J168" s="3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.75" customHeight="1">
      <c r="A169" s="19">
        <v>31</v>
      </c>
      <c r="B169" s="35">
        <v>10248</v>
      </c>
      <c r="C169" s="21" t="s">
        <v>375</v>
      </c>
      <c r="D169" s="22" t="s">
        <v>376</v>
      </c>
      <c r="E169" s="19" t="s">
        <v>25</v>
      </c>
      <c r="F169" s="49" t="s">
        <v>86</v>
      </c>
      <c r="G169" s="77" t="s">
        <v>22</v>
      </c>
      <c r="H169" s="39"/>
      <c r="I169" s="39"/>
      <c r="J169" s="3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.75" customHeight="1">
      <c r="A170" s="19">
        <v>32</v>
      </c>
      <c r="B170" s="35">
        <v>10249</v>
      </c>
      <c r="C170" s="21" t="s">
        <v>377</v>
      </c>
      <c r="D170" s="22" t="s">
        <v>378</v>
      </c>
      <c r="E170" s="19" t="s">
        <v>20</v>
      </c>
      <c r="F170" s="49" t="s">
        <v>57</v>
      </c>
      <c r="G170" s="77" t="s">
        <v>22</v>
      </c>
      <c r="H170" s="39"/>
      <c r="I170" s="39"/>
      <c r="J170" s="3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.75" customHeight="1">
      <c r="A171" s="19">
        <v>1</v>
      </c>
      <c r="B171" s="34">
        <v>10250</v>
      </c>
      <c r="C171" s="29" t="s">
        <v>380</v>
      </c>
      <c r="D171" s="22" t="s">
        <v>381</v>
      </c>
      <c r="E171" s="19" t="s">
        <v>25</v>
      </c>
      <c r="F171" s="49" t="s">
        <v>57</v>
      </c>
      <c r="G171" s="77" t="s">
        <v>110</v>
      </c>
      <c r="H171" s="39"/>
      <c r="I171" s="39"/>
      <c r="J171" s="3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.75" customHeight="1">
      <c r="A172" s="19">
        <v>2</v>
      </c>
      <c r="B172" s="35">
        <v>10251</v>
      </c>
      <c r="C172" s="21" t="s">
        <v>382</v>
      </c>
      <c r="D172" s="22" t="s">
        <v>383</v>
      </c>
      <c r="E172" s="19" t="s">
        <v>20</v>
      </c>
      <c r="F172" s="49" t="s">
        <v>32</v>
      </c>
      <c r="G172" s="77" t="s">
        <v>110</v>
      </c>
      <c r="H172" s="39"/>
      <c r="I172" s="39"/>
      <c r="J172" s="3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.75" customHeight="1">
      <c r="A173" s="19">
        <v>3</v>
      </c>
      <c r="B173" s="35">
        <v>10252</v>
      </c>
      <c r="C173" s="21" t="s">
        <v>384</v>
      </c>
      <c r="D173" s="22" t="s">
        <v>385</v>
      </c>
      <c r="E173" s="19" t="s">
        <v>25</v>
      </c>
      <c r="F173" s="49" t="s">
        <v>32</v>
      </c>
      <c r="G173" s="77" t="s">
        <v>110</v>
      </c>
      <c r="H173" s="39"/>
      <c r="I173" s="39"/>
      <c r="J173" s="3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.75" customHeight="1">
      <c r="A174" s="19">
        <v>4</v>
      </c>
      <c r="B174" s="35">
        <v>10253</v>
      </c>
      <c r="C174" s="21" t="s">
        <v>386</v>
      </c>
      <c r="D174" s="22" t="s">
        <v>387</v>
      </c>
      <c r="E174" s="19" t="s">
        <v>20</v>
      </c>
      <c r="F174" s="49" t="s">
        <v>32</v>
      </c>
      <c r="G174" s="77" t="s">
        <v>110</v>
      </c>
      <c r="H174" s="39"/>
      <c r="I174" s="39"/>
      <c r="J174" s="3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.75" customHeight="1">
      <c r="A175" s="19">
        <v>5</v>
      </c>
      <c r="B175" s="35">
        <v>10254</v>
      </c>
      <c r="C175" s="21" t="s">
        <v>388</v>
      </c>
      <c r="D175" s="22" t="s">
        <v>389</v>
      </c>
      <c r="E175" s="19" t="s">
        <v>20</v>
      </c>
      <c r="F175" s="49" t="s">
        <v>60</v>
      </c>
      <c r="G175" s="77" t="s">
        <v>110</v>
      </c>
      <c r="H175" s="39"/>
      <c r="I175" s="39"/>
      <c r="J175" s="3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.75" customHeight="1">
      <c r="A176" s="19">
        <v>6</v>
      </c>
      <c r="B176" s="35">
        <v>10255</v>
      </c>
      <c r="C176" s="21" t="s">
        <v>390</v>
      </c>
      <c r="D176" s="22" t="s">
        <v>391</v>
      </c>
      <c r="E176" s="19" t="s">
        <v>25</v>
      </c>
      <c r="F176" s="49" t="s">
        <v>57</v>
      </c>
      <c r="G176" s="77" t="s">
        <v>110</v>
      </c>
      <c r="H176" s="39"/>
      <c r="I176" s="39"/>
      <c r="J176" s="3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.75" customHeight="1">
      <c r="A177" s="19">
        <v>7</v>
      </c>
      <c r="B177" s="35">
        <v>10256</v>
      </c>
      <c r="C177" s="21" t="s">
        <v>392</v>
      </c>
      <c r="D177" s="22" t="s">
        <v>393</v>
      </c>
      <c r="E177" s="19" t="s">
        <v>20</v>
      </c>
      <c r="F177" s="49" t="s">
        <v>26</v>
      </c>
      <c r="G177" s="77" t="s">
        <v>110</v>
      </c>
      <c r="H177" s="39"/>
      <c r="I177" s="39"/>
      <c r="J177" s="3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.75" customHeight="1">
      <c r="A178" s="19">
        <v>8</v>
      </c>
      <c r="B178" s="35">
        <v>10257</v>
      </c>
      <c r="C178" s="21" t="s">
        <v>394</v>
      </c>
      <c r="D178" s="22" t="s">
        <v>395</v>
      </c>
      <c r="E178" s="19" t="s">
        <v>25</v>
      </c>
      <c r="F178" s="49" t="s">
        <v>32</v>
      </c>
      <c r="G178" s="77" t="s">
        <v>110</v>
      </c>
      <c r="H178" s="39"/>
      <c r="I178" s="39"/>
      <c r="J178" s="3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.75" customHeight="1">
      <c r="A179" s="19">
        <v>9</v>
      </c>
      <c r="B179" s="35">
        <v>10258</v>
      </c>
      <c r="C179" s="21" t="s">
        <v>396</v>
      </c>
      <c r="D179" s="22" t="s">
        <v>397</v>
      </c>
      <c r="E179" s="19" t="s">
        <v>20</v>
      </c>
      <c r="F179" s="49" t="s">
        <v>48</v>
      </c>
      <c r="G179" s="77" t="s">
        <v>110</v>
      </c>
      <c r="H179" s="39"/>
      <c r="I179" s="39"/>
      <c r="J179" s="3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.75" customHeight="1">
      <c r="A180" s="19">
        <v>10</v>
      </c>
      <c r="B180" s="35">
        <v>10259</v>
      </c>
      <c r="C180" s="21" t="s">
        <v>398</v>
      </c>
      <c r="D180" s="22" t="s">
        <v>399</v>
      </c>
      <c r="E180" s="19" t="s">
        <v>20</v>
      </c>
      <c r="F180" s="49" t="s">
        <v>229</v>
      </c>
      <c r="G180" s="77" t="s">
        <v>110</v>
      </c>
      <c r="H180" s="39"/>
      <c r="I180" s="39"/>
      <c r="J180" s="3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.75" customHeight="1">
      <c r="A181" s="19">
        <v>11</v>
      </c>
      <c r="B181" s="35">
        <v>10260</v>
      </c>
      <c r="C181" s="21" t="s">
        <v>400</v>
      </c>
      <c r="D181" s="22" t="s">
        <v>401</v>
      </c>
      <c r="E181" s="19" t="s">
        <v>25</v>
      </c>
      <c r="F181" s="49" t="s">
        <v>103</v>
      </c>
      <c r="G181" s="77" t="s">
        <v>110</v>
      </c>
      <c r="H181" s="39"/>
      <c r="I181" s="39"/>
      <c r="J181" s="3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.75" customHeight="1">
      <c r="A182" s="19">
        <v>12</v>
      </c>
      <c r="B182" s="35">
        <v>10261</v>
      </c>
      <c r="C182" s="21" t="s">
        <v>402</v>
      </c>
      <c r="D182" s="22" t="s">
        <v>403</v>
      </c>
      <c r="E182" s="19" t="s">
        <v>25</v>
      </c>
      <c r="F182" s="49" t="s">
        <v>32</v>
      </c>
      <c r="G182" s="77" t="s">
        <v>110</v>
      </c>
      <c r="I182" s="39"/>
      <c r="J182" s="3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.75" customHeight="1">
      <c r="A183" s="19">
        <v>13</v>
      </c>
      <c r="B183" s="35">
        <v>10262</v>
      </c>
      <c r="C183" s="21" t="s">
        <v>404</v>
      </c>
      <c r="D183" s="22" t="s">
        <v>405</v>
      </c>
      <c r="E183" s="19" t="s">
        <v>20</v>
      </c>
      <c r="F183" s="49" t="s">
        <v>73</v>
      </c>
      <c r="G183" s="77" t="s">
        <v>110</v>
      </c>
      <c r="H183" s="39"/>
      <c r="I183" s="39"/>
      <c r="J183" s="3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.75" customHeight="1">
      <c r="A184" s="19">
        <v>14</v>
      </c>
      <c r="B184" s="35">
        <v>10263</v>
      </c>
      <c r="C184" s="21" t="s">
        <v>406</v>
      </c>
      <c r="D184" s="22" t="s">
        <v>407</v>
      </c>
      <c r="E184" s="19" t="s">
        <v>20</v>
      </c>
      <c r="F184" s="49" t="s">
        <v>29</v>
      </c>
      <c r="G184" s="77" t="s">
        <v>110</v>
      </c>
      <c r="H184" s="39"/>
      <c r="I184" s="39"/>
      <c r="J184" s="3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.75" customHeight="1">
      <c r="A185" s="19">
        <v>15</v>
      </c>
      <c r="B185" s="35">
        <v>10264</v>
      </c>
      <c r="C185" s="21" t="s">
        <v>408</v>
      </c>
      <c r="D185" s="22" t="s">
        <v>409</v>
      </c>
      <c r="E185" s="19" t="s">
        <v>25</v>
      </c>
      <c r="F185" s="49" t="s">
        <v>119</v>
      </c>
      <c r="G185" s="77" t="s">
        <v>110</v>
      </c>
      <c r="H185" s="39"/>
      <c r="I185" s="39"/>
      <c r="J185" s="3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.75" customHeight="1">
      <c r="A186" s="19">
        <v>16</v>
      </c>
      <c r="B186" s="35">
        <v>10265</v>
      </c>
      <c r="C186" s="21" t="s">
        <v>410</v>
      </c>
      <c r="D186" s="22" t="s">
        <v>411</v>
      </c>
      <c r="E186" s="19" t="s">
        <v>20</v>
      </c>
      <c r="F186" s="49" t="s">
        <v>86</v>
      </c>
      <c r="G186" s="77" t="s">
        <v>110</v>
      </c>
      <c r="H186" s="39"/>
      <c r="I186" s="39"/>
      <c r="J186" s="3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.75" customHeight="1">
      <c r="A187" s="19">
        <v>17</v>
      </c>
      <c r="B187" s="35">
        <v>10266</v>
      </c>
      <c r="C187" s="21" t="s">
        <v>412</v>
      </c>
      <c r="D187" s="22" t="s">
        <v>413</v>
      </c>
      <c r="E187" s="19" t="s">
        <v>20</v>
      </c>
      <c r="F187" s="49" t="s">
        <v>42</v>
      </c>
      <c r="G187" s="77" t="s">
        <v>110</v>
      </c>
      <c r="H187" s="39"/>
      <c r="I187" s="39"/>
      <c r="J187" s="3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.75" customHeight="1">
      <c r="A188" s="19">
        <v>18</v>
      </c>
      <c r="B188" s="35">
        <v>10267</v>
      </c>
      <c r="C188" s="21" t="s">
        <v>414</v>
      </c>
      <c r="D188" s="22" t="s">
        <v>415</v>
      </c>
      <c r="E188" s="19" t="s">
        <v>20</v>
      </c>
      <c r="F188" s="49" t="s">
        <v>29</v>
      </c>
      <c r="G188" s="77" t="s">
        <v>110</v>
      </c>
      <c r="H188" s="39"/>
      <c r="I188" s="39"/>
      <c r="J188" s="3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.75" customHeight="1">
      <c r="A189" s="19">
        <v>19</v>
      </c>
      <c r="B189" s="35">
        <v>10268</v>
      </c>
      <c r="C189" s="21" t="s">
        <v>416</v>
      </c>
      <c r="D189" s="22" t="s">
        <v>417</v>
      </c>
      <c r="E189" s="19" t="s">
        <v>25</v>
      </c>
      <c r="F189" s="49" t="s">
        <v>218</v>
      </c>
      <c r="G189" s="77" t="s">
        <v>110</v>
      </c>
      <c r="H189" s="39"/>
      <c r="I189" s="39"/>
      <c r="J189" s="3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.75" customHeight="1">
      <c r="A190" s="19">
        <v>20</v>
      </c>
      <c r="B190" s="35">
        <v>10269</v>
      </c>
      <c r="C190" s="21" t="s">
        <v>418</v>
      </c>
      <c r="D190" s="22" t="s">
        <v>419</v>
      </c>
      <c r="E190" s="19" t="s">
        <v>25</v>
      </c>
      <c r="F190" s="49" t="s">
        <v>119</v>
      </c>
      <c r="G190" s="77" t="s">
        <v>110</v>
      </c>
      <c r="H190" s="39"/>
      <c r="I190" s="39"/>
      <c r="J190" s="3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.75" customHeight="1">
      <c r="A191" s="19">
        <v>21</v>
      </c>
      <c r="B191" s="35">
        <v>10270</v>
      </c>
      <c r="C191" s="21" t="s">
        <v>420</v>
      </c>
      <c r="D191" s="22" t="s">
        <v>421</v>
      </c>
      <c r="E191" s="19" t="s">
        <v>20</v>
      </c>
      <c r="F191" s="49" t="s">
        <v>422</v>
      </c>
      <c r="G191" s="77" t="s">
        <v>110</v>
      </c>
      <c r="H191" s="39"/>
      <c r="I191" s="39"/>
      <c r="J191" s="3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.75" customHeight="1">
      <c r="A192" s="19">
        <v>22</v>
      </c>
      <c r="B192" s="35">
        <v>10271</v>
      </c>
      <c r="C192" s="21" t="s">
        <v>423</v>
      </c>
      <c r="D192" s="22" t="s">
        <v>424</v>
      </c>
      <c r="E192" s="19" t="s">
        <v>20</v>
      </c>
      <c r="F192" s="49" t="s">
        <v>32</v>
      </c>
      <c r="G192" s="77" t="s">
        <v>110</v>
      </c>
      <c r="H192" s="39"/>
      <c r="I192" s="39"/>
      <c r="J192" s="3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.75" customHeight="1">
      <c r="A193" s="19">
        <v>23</v>
      </c>
      <c r="B193" s="35">
        <v>10272</v>
      </c>
      <c r="C193" s="21" t="s">
        <v>425</v>
      </c>
      <c r="D193" s="22" t="s">
        <v>426</v>
      </c>
      <c r="E193" s="19" t="s">
        <v>25</v>
      </c>
      <c r="F193" s="49" t="s">
        <v>119</v>
      </c>
      <c r="G193" s="77" t="s">
        <v>110</v>
      </c>
      <c r="H193" s="39"/>
      <c r="I193" s="39"/>
      <c r="J193" s="3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.75" customHeight="1">
      <c r="A194" s="19">
        <v>24</v>
      </c>
      <c r="B194" s="35">
        <v>10273</v>
      </c>
      <c r="C194" s="21" t="s">
        <v>427</v>
      </c>
      <c r="D194" s="22" t="s">
        <v>428</v>
      </c>
      <c r="E194" s="19" t="s">
        <v>25</v>
      </c>
      <c r="F194" s="49" t="s">
        <v>229</v>
      </c>
      <c r="G194" s="77" t="s">
        <v>110</v>
      </c>
      <c r="H194" s="39"/>
      <c r="I194" s="39"/>
      <c r="J194" s="3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.75" customHeight="1">
      <c r="A195" s="19">
        <v>25</v>
      </c>
      <c r="B195" s="35">
        <v>10274</v>
      </c>
      <c r="C195" s="21" t="s">
        <v>429</v>
      </c>
      <c r="D195" s="22" t="s">
        <v>430</v>
      </c>
      <c r="E195" s="19" t="s">
        <v>20</v>
      </c>
      <c r="F195" s="49" t="s">
        <v>57</v>
      </c>
      <c r="G195" s="77" t="s">
        <v>110</v>
      </c>
      <c r="H195" s="39"/>
      <c r="I195" s="39"/>
      <c r="J195" s="3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.75" customHeight="1">
      <c r="A196" s="19">
        <v>26</v>
      </c>
      <c r="B196" s="35">
        <v>10275</v>
      </c>
      <c r="C196" s="21" t="s">
        <v>431</v>
      </c>
      <c r="D196" s="22" t="s">
        <v>432</v>
      </c>
      <c r="E196" s="19" t="s">
        <v>25</v>
      </c>
      <c r="F196" s="49" t="s">
        <v>39</v>
      </c>
      <c r="G196" s="77" t="s">
        <v>110</v>
      </c>
      <c r="H196" s="39"/>
      <c r="I196" s="39"/>
      <c r="J196" s="3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.75" customHeight="1">
      <c r="A197" s="19">
        <v>27</v>
      </c>
      <c r="B197" s="35">
        <v>10276</v>
      </c>
      <c r="C197" s="21" t="s">
        <v>433</v>
      </c>
      <c r="D197" s="22" t="s">
        <v>434</v>
      </c>
      <c r="E197" s="19" t="s">
        <v>20</v>
      </c>
      <c r="F197" s="49" t="s">
        <v>26</v>
      </c>
      <c r="G197" s="77" t="s">
        <v>110</v>
      </c>
      <c r="H197" s="39"/>
      <c r="I197" s="39"/>
      <c r="J197" s="3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.75" customHeight="1">
      <c r="A198" s="19">
        <v>28</v>
      </c>
      <c r="B198" s="35">
        <v>10277</v>
      </c>
      <c r="C198" s="21" t="s">
        <v>435</v>
      </c>
      <c r="D198" s="22" t="s">
        <v>436</v>
      </c>
      <c r="E198" s="19" t="s">
        <v>20</v>
      </c>
      <c r="F198" s="49" t="s">
        <v>26</v>
      </c>
      <c r="G198" s="77" t="s">
        <v>110</v>
      </c>
      <c r="H198" s="39"/>
      <c r="I198" s="39"/>
      <c r="J198" s="39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.75" customHeight="1">
      <c r="A199" s="19">
        <v>29</v>
      </c>
      <c r="B199" s="35">
        <v>10278</v>
      </c>
      <c r="C199" s="21" t="s">
        <v>437</v>
      </c>
      <c r="D199" s="22" t="s">
        <v>438</v>
      </c>
      <c r="E199" s="19" t="s">
        <v>25</v>
      </c>
      <c r="F199" s="49" t="s">
        <v>39</v>
      </c>
      <c r="G199" s="77" t="s">
        <v>110</v>
      </c>
      <c r="H199" s="39"/>
      <c r="I199" s="39"/>
      <c r="J199" s="39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.75" customHeight="1">
      <c r="A200" s="19">
        <v>30</v>
      </c>
      <c r="B200" s="35">
        <v>10279</v>
      </c>
      <c r="C200" s="21" t="s">
        <v>439</v>
      </c>
      <c r="D200" s="22" t="s">
        <v>440</v>
      </c>
      <c r="E200" s="19" t="s">
        <v>20</v>
      </c>
      <c r="F200" s="49" t="s">
        <v>86</v>
      </c>
      <c r="G200" s="77" t="s">
        <v>110</v>
      </c>
      <c r="H200" s="39"/>
      <c r="I200" s="39"/>
      <c r="J200" s="39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.75" customHeight="1">
      <c r="A201" s="19">
        <v>31</v>
      </c>
      <c r="B201" s="34">
        <v>10280</v>
      </c>
      <c r="C201" s="21" t="s">
        <v>441</v>
      </c>
      <c r="D201" s="22" t="s">
        <v>442</v>
      </c>
      <c r="E201" s="19" t="s">
        <v>20</v>
      </c>
      <c r="F201" s="49" t="s">
        <v>65</v>
      </c>
      <c r="G201" s="77" t="s">
        <v>110</v>
      </c>
      <c r="H201" s="39"/>
      <c r="I201" s="39"/>
      <c r="J201" s="39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.75" customHeight="1">
      <c r="A202" s="70">
        <v>32</v>
      </c>
      <c r="B202" s="71">
        <v>10281</v>
      </c>
      <c r="C202" s="72" t="s">
        <v>443</v>
      </c>
      <c r="D202" s="73" t="s">
        <v>444</v>
      </c>
      <c r="E202" s="70" t="s">
        <v>25</v>
      </c>
      <c r="F202" s="74" t="s">
        <v>42</v>
      </c>
      <c r="G202" s="79" t="s">
        <v>110</v>
      </c>
      <c r="H202" s="39"/>
      <c r="I202" s="39"/>
      <c r="J202" s="39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.75" customHeight="1">
      <c r="A203" s="62"/>
      <c r="B203" s="63"/>
      <c r="C203" s="64"/>
      <c r="D203" s="65"/>
      <c r="E203" s="62"/>
      <c r="F203" s="66"/>
      <c r="G203" s="67"/>
      <c r="H203" s="39"/>
      <c r="I203" s="39"/>
      <c r="J203" s="39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.75" customHeight="1">
      <c r="A204" s="62"/>
      <c r="B204" s="63"/>
      <c r="C204" s="68"/>
      <c r="D204" s="65"/>
      <c r="E204" s="62"/>
      <c r="F204" s="66"/>
      <c r="G204" s="67"/>
      <c r="H204" s="39"/>
      <c r="I204" s="39"/>
      <c r="J204" s="39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.75" customHeight="1">
      <c r="A205" s="62"/>
      <c r="B205" s="63"/>
      <c r="C205" s="68"/>
      <c r="D205" s="65"/>
      <c r="E205" s="62"/>
      <c r="F205" s="66"/>
      <c r="G205" s="67"/>
      <c r="H205" s="39"/>
      <c r="I205" s="39"/>
      <c r="J205" s="39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.75" customHeight="1">
      <c r="A206" s="62"/>
      <c r="B206" s="63"/>
      <c r="C206" s="68"/>
      <c r="D206" s="65"/>
      <c r="E206" s="62"/>
      <c r="F206" s="66"/>
      <c r="G206" s="67"/>
      <c r="H206" s="39"/>
      <c r="I206" s="39"/>
      <c r="J206" s="39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.75" customHeight="1">
      <c r="A207" s="62"/>
      <c r="B207" s="63"/>
      <c r="C207" s="68"/>
      <c r="D207" s="65"/>
      <c r="E207" s="62"/>
      <c r="F207" s="66"/>
      <c r="G207" s="67"/>
      <c r="H207" s="39"/>
      <c r="I207" s="39"/>
      <c r="J207" s="39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.75" customHeight="1">
      <c r="A208" s="62"/>
      <c r="B208" s="63"/>
      <c r="C208" s="68"/>
      <c r="D208" s="65"/>
      <c r="E208" s="62"/>
      <c r="F208" s="66"/>
      <c r="G208" s="67"/>
      <c r="H208" s="39"/>
      <c r="I208" s="39"/>
      <c r="J208" s="39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.75" customHeight="1">
      <c r="A209" s="62"/>
      <c r="B209" s="63"/>
      <c r="C209" s="68"/>
      <c r="D209" s="65"/>
      <c r="E209" s="62"/>
      <c r="F209" s="66"/>
      <c r="G209" s="67"/>
      <c r="I209" s="39"/>
      <c r="J209" s="39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.75" customHeight="1">
      <c r="A210" s="62"/>
      <c r="B210" s="63"/>
      <c r="C210" s="68"/>
      <c r="D210" s="65"/>
      <c r="E210" s="62"/>
      <c r="F210" s="66"/>
      <c r="G210" s="67"/>
      <c r="H210" s="39"/>
      <c r="I210" s="39"/>
      <c r="J210" s="39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.75" customHeight="1">
      <c r="A211" s="62"/>
      <c r="B211" s="63"/>
      <c r="C211" s="68"/>
      <c r="D211" s="65"/>
      <c r="E211" s="62"/>
      <c r="F211" s="66"/>
      <c r="G211" s="67"/>
      <c r="H211" s="39"/>
      <c r="I211" s="39"/>
      <c r="J211" s="39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.75" customHeight="1">
      <c r="A212" s="62"/>
      <c r="B212" s="63"/>
      <c r="C212" s="68"/>
      <c r="D212" s="65"/>
      <c r="E212" s="62"/>
      <c r="F212" s="66"/>
      <c r="G212" s="67"/>
      <c r="I212" s="39"/>
      <c r="J212" s="39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.75" customHeight="1">
      <c r="A213" s="62"/>
      <c r="B213" s="63"/>
      <c r="C213" s="68"/>
      <c r="D213" s="65"/>
      <c r="E213" s="62"/>
      <c r="F213" s="66"/>
      <c r="G213" s="67"/>
      <c r="H213" s="39"/>
      <c r="I213" s="39"/>
      <c r="J213" s="39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.75" customHeight="1">
      <c r="A214" s="62"/>
      <c r="B214" s="63"/>
      <c r="C214" s="68"/>
      <c r="D214" s="65"/>
      <c r="E214" s="62"/>
      <c r="F214" s="66"/>
      <c r="G214" s="67"/>
      <c r="H214" s="39"/>
      <c r="I214" s="39"/>
      <c r="J214" s="39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.75" customHeight="1">
      <c r="A215" s="62"/>
      <c r="B215" s="63"/>
      <c r="C215" s="68"/>
      <c r="D215" s="65"/>
      <c r="E215" s="62"/>
      <c r="F215" s="66"/>
      <c r="G215" s="67"/>
      <c r="H215" s="39"/>
      <c r="I215" s="39"/>
      <c r="J215" s="39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.75" customHeight="1">
      <c r="A216" s="62"/>
      <c r="B216" s="63"/>
      <c r="C216" s="68"/>
      <c r="D216" s="65"/>
      <c r="E216" s="62"/>
      <c r="F216" s="66"/>
      <c r="G216" s="67"/>
      <c r="H216" s="39"/>
      <c r="I216" s="39"/>
      <c r="J216" s="39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.75" customHeight="1">
      <c r="A217" s="62"/>
      <c r="B217" s="63"/>
      <c r="C217" s="68"/>
      <c r="D217" s="65"/>
      <c r="E217" s="62"/>
      <c r="F217" s="66"/>
      <c r="G217" s="67"/>
      <c r="H217" s="39"/>
      <c r="I217" s="39"/>
      <c r="J217" s="39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.75" customHeight="1">
      <c r="A218" s="62"/>
      <c r="B218" s="63"/>
      <c r="C218" s="68"/>
      <c r="D218" s="65"/>
      <c r="E218" s="62"/>
      <c r="F218" s="66"/>
      <c r="G218" s="67"/>
      <c r="H218" s="39"/>
      <c r="I218" s="39"/>
      <c r="J218" s="39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.75" customHeight="1">
      <c r="A219" s="62"/>
      <c r="B219" s="63"/>
      <c r="C219" s="68"/>
      <c r="D219" s="65"/>
      <c r="E219" s="62"/>
      <c r="F219" s="66"/>
      <c r="G219" s="67"/>
      <c r="H219" s="39"/>
      <c r="I219" s="39"/>
      <c r="J219" s="39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.75" customHeight="1">
      <c r="A220" s="62"/>
      <c r="B220" s="63"/>
      <c r="C220" s="68"/>
      <c r="D220" s="65"/>
      <c r="E220" s="62"/>
      <c r="F220" s="66"/>
      <c r="G220" s="67"/>
      <c r="H220" s="39"/>
      <c r="I220" s="39"/>
      <c r="J220" s="39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8.75" customHeight="1">
      <c r="A221" s="62"/>
      <c r="B221" s="63"/>
      <c r="C221" s="68"/>
      <c r="D221" s="65"/>
      <c r="E221" s="62"/>
      <c r="F221" s="66"/>
      <c r="G221" s="67"/>
      <c r="I221" s="39"/>
      <c r="J221" s="39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8.75" customHeight="1">
      <c r="A222" s="62"/>
      <c r="B222" s="63"/>
      <c r="C222" s="68"/>
      <c r="D222" s="65"/>
      <c r="E222" s="62"/>
      <c r="F222" s="66"/>
      <c r="G222" s="67"/>
      <c r="H222" s="39"/>
      <c r="I222" s="39"/>
      <c r="J222" s="39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8.75" customHeight="1">
      <c r="A223" s="62"/>
      <c r="B223" s="63"/>
      <c r="C223" s="68"/>
      <c r="D223" s="65"/>
      <c r="E223" s="62"/>
      <c r="F223" s="66"/>
      <c r="G223" s="67"/>
      <c r="H223" s="39"/>
      <c r="I223" s="39"/>
      <c r="J223" s="39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8.75" customHeight="1">
      <c r="A224" s="62"/>
      <c r="B224" s="63"/>
      <c r="C224" s="68"/>
      <c r="D224" s="65"/>
      <c r="E224" s="62"/>
      <c r="F224" s="66"/>
      <c r="G224" s="67"/>
      <c r="H224" s="39"/>
      <c r="I224" s="39"/>
      <c r="J224" s="39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8.75" customHeight="1">
      <c r="A225" s="62"/>
      <c r="B225" s="63"/>
      <c r="C225" s="68"/>
      <c r="D225" s="65"/>
      <c r="E225" s="62"/>
      <c r="F225" s="66"/>
      <c r="G225" s="67"/>
      <c r="H225" s="39"/>
      <c r="I225" s="39"/>
      <c r="J225" s="39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8.75" customHeight="1">
      <c r="A226" s="62"/>
      <c r="B226" s="63"/>
      <c r="C226" s="68"/>
      <c r="D226" s="65"/>
      <c r="E226" s="62"/>
      <c r="F226" s="66"/>
      <c r="G226" s="67"/>
      <c r="H226" s="39"/>
      <c r="I226" s="39"/>
      <c r="J226" s="39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8.75" customHeight="1">
      <c r="A227" s="62"/>
      <c r="B227" s="63"/>
      <c r="C227" s="68"/>
      <c r="D227" s="65"/>
      <c r="E227" s="62"/>
      <c r="F227" s="66"/>
      <c r="G227" s="67"/>
      <c r="H227" s="39"/>
      <c r="I227" s="39"/>
      <c r="J227" s="39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8.75" customHeight="1">
      <c r="A228" s="62"/>
      <c r="B228" s="63"/>
      <c r="C228" s="68"/>
      <c r="D228" s="65"/>
      <c r="E228" s="62"/>
      <c r="F228" s="66"/>
      <c r="G228" s="67"/>
      <c r="H228" s="39"/>
      <c r="I228" s="39"/>
      <c r="J228" s="39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8.75" customHeight="1">
      <c r="A229" s="62"/>
      <c r="B229" s="63"/>
      <c r="C229" s="68"/>
      <c r="D229" s="65"/>
      <c r="E229" s="62"/>
      <c r="F229" s="66"/>
      <c r="G229" s="67"/>
      <c r="H229" s="39"/>
      <c r="I229" s="39"/>
      <c r="J229" s="39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8.75" customHeight="1">
      <c r="A230" s="62"/>
      <c r="B230" s="63"/>
      <c r="C230" s="68"/>
      <c r="D230" s="65"/>
      <c r="E230" s="62"/>
      <c r="F230" s="66"/>
      <c r="G230" s="67"/>
      <c r="H230" s="39"/>
      <c r="I230" s="39"/>
      <c r="J230" s="39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8.75" customHeight="1">
      <c r="A231" s="62"/>
      <c r="B231" s="63"/>
      <c r="C231" s="68"/>
      <c r="D231" s="65"/>
      <c r="E231" s="62"/>
      <c r="F231" s="66"/>
      <c r="G231" s="67"/>
      <c r="H231" s="39"/>
      <c r="I231" s="39"/>
      <c r="J231" s="39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8.75" customHeight="1">
      <c r="A232" s="62"/>
      <c r="B232" s="63"/>
      <c r="C232" s="68"/>
      <c r="D232" s="65"/>
      <c r="E232" s="62"/>
      <c r="F232" s="66"/>
      <c r="G232" s="67"/>
      <c r="H232" s="39"/>
      <c r="I232" s="39"/>
      <c r="J232" s="39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8.75" customHeight="1">
      <c r="A233" s="62"/>
      <c r="B233" s="63"/>
      <c r="C233" s="68"/>
      <c r="D233" s="65"/>
      <c r="E233" s="62"/>
      <c r="F233" s="66"/>
      <c r="G233" s="67"/>
      <c r="H233" s="39"/>
      <c r="I233" s="39"/>
      <c r="J233" s="39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8.75" customHeight="1">
      <c r="A234" s="62"/>
      <c r="B234" s="63"/>
      <c r="C234" s="68"/>
      <c r="D234" s="65"/>
      <c r="E234" s="62"/>
      <c r="F234" s="66"/>
      <c r="G234" s="67"/>
      <c r="H234" s="39"/>
      <c r="I234" s="39"/>
      <c r="J234" s="39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8.75" customHeight="1">
      <c r="A235" s="62"/>
      <c r="B235" s="63"/>
      <c r="C235" s="64"/>
      <c r="D235" s="65"/>
      <c r="E235" s="62"/>
      <c r="F235" s="66"/>
      <c r="G235" s="67"/>
      <c r="H235" s="39"/>
      <c r="I235" s="39"/>
      <c r="J235" s="39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8.75" customHeight="1">
      <c r="A236" s="62"/>
      <c r="B236" s="63"/>
      <c r="C236" s="68"/>
      <c r="D236" s="65"/>
      <c r="E236" s="62"/>
      <c r="F236" s="66"/>
      <c r="G236" s="67"/>
      <c r="H236" s="39"/>
      <c r="I236" s="39"/>
      <c r="J236" s="39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8.75" customHeight="1">
      <c r="A237" s="62"/>
      <c r="B237" s="63"/>
      <c r="C237" s="68"/>
      <c r="D237" s="65"/>
      <c r="E237" s="62"/>
      <c r="F237" s="66"/>
      <c r="G237" s="67"/>
      <c r="H237" s="39"/>
      <c r="I237" s="39"/>
      <c r="J237" s="39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8.75" customHeight="1">
      <c r="A238" s="62"/>
      <c r="B238" s="63"/>
      <c r="C238" s="68"/>
      <c r="D238" s="65"/>
      <c r="E238" s="62"/>
      <c r="F238" s="66"/>
      <c r="G238" s="67"/>
      <c r="H238" s="39"/>
      <c r="I238" s="39"/>
      <c r="J238" s="39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8.75" customHeight="1">
      <c r="A239" s="62"/>
      <c r="B239" s="63"/>
      <c r="C239" s="68"/>
      <c r="D239" s="65"/>
      <c r="E239" s="62"/>
      <c r="F239" s="66"/>
      <c r="G239" s="67"/>
      <c r="H239" s="39"/>
      <c r="I239" s="39"/>
      <c r="J239" s="39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8.75" customHeight="1">
      <c r="A240" s="62"/>
      <c r="B240" s="63"/>
      <c r="C240" s="68"/>
      <c r="D240" s="65"/>
      <c r="E240" s="62"/>
      <c r="F240" s="66"/>
      <c r="G240" s="67"/>
      <c r="H240" s="39"/>
      <c r="I240" s="39"/>
      <c r="J240" s="39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8.75" customHeight="1">
      <c r="A241" s="62"/>
      <c r="B241" s="63"/>
      <c r="C241" s="68"/>
      <c r="D241" s="65"/>
      <c r="E241" s="62"/>
      <c r="F241" s="66"/>
      <c r="G241" s="67"/>
      <c r="H241" s="39"/>
      <c r="I241" s="39"/>
      <c r="J241" s="39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8.75" customHeight="1">
      <c r="A242" s="62"/>
      <c r="B242" s="63"/>
      <c r="C242" s="68"/>
      <c r="D242" s="65"/>
      <c r="E242" s="62"/>
      <c r="F242" s="66"/>
      <c r="G242" s="67"/>
      <c r="H242" s="39"/>
      <c r="I242" s="39"/>
      <c r="J242" s="39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8.75" customHeight="1">
      <c r="A243" s="62"/>
      <c r="B243" s="63"/>
      <c r="C243" s="68"/>
      <c r="D243" s="65"/>
      <c r="E243" s="62"/>
      <c r="F243" s="66"/>
      <c r="G243" s="67"/>
      <c r="I243" s="39"/>
      <c r="J243" s="39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8.75" customHeight="1">
      <c r="A244" s="62"/>
      <c r="B244" s="63"/>
      <c r="C244" s="68"/>
      <c r="D244" s="65"/>
      <c r="E244" s="62"/>
      <c r="F244" s="66"/>
      <c r="G244" s="67"/>
      <c r="H244" s="39"/>
      <c r="I244" s="39"/>
      <c r="J244" s="39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8.75" customHeight="1">
      <c r="A245" s="62"/>
      <c r="B245" s="63"/>
      <c r="C245" s="68"/>
      <c r="D245" s="65"/>
      <c r="E245" s="62"/>
      <c r="F245" s="66"/>
      <c r="G245" s="67"/>
      <c r="H245" s="39"/>
      <c r="I245" s="39"/>
      <c r="J245" s="39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8.75" customHeight="1">
      <c r="A246" s="62"/>
      <c r="B246" s="63"/>
      <c r="C246" s="68"/>
      <c r="D246" s="65"/>
      <c r="E246" s="62"/>
      <c r="F246" s="66"/>
      <c r="G246" s="67"/>
      <c r="I246" s="39"/>
      <c r="J246" s="39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8.75" customHeight="1">
      <c r="A247" s="62"/>
      <c r="B247" s="63"/>
      <c r="C247" s="68"/>
      <c r="D247" s="65"/>
      <c r="E247" s="62"/>
      <c r="F247" s="66"/>
      <c r="G247" s="67"/>
      <c r="I247" s="39"/>
      <c r="J247" s="39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8.75" customHeight="1">
      <c r="A248" s="62"/>
      <c r="B248" s="63"/>
      <c r="C248" s="68"/>
      <c r="D248" s="65"/>
      <c r="E248" s="62"/>
      <c r="F248" s="66"/>
      <c r="G248" s="67"/>
      <c r="H248" s="39"/>
      <c r="I248" s="39"/>
      <c r="J248" s="39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8.75" customHeight="1">
      <c r="A249" s="62"/>
      <c r="B249" s="63"/>
      <c r="C249" s="68"/>
      <c r="D249" s="65"/>
      <c r="E249" s="62"/>
      <c r="F249" s="66"/>
      <c r="G249" s="67"/>
      <c r="H249" s="39"/>
      <c r="I249" s="39"/>
      <c r="J249" s="39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8.75" customHeight="1">
      <c r="A250" s="62"/>
      <c r="B250" s="63"/>
      <c r="C250" s="68"/>
      <c r="D250" s="65"/>
      <c r="E250" s="62"/>
      <c r="F250" s="66"/>
      <c r="G250" s="67"/>
      <c r="H250" s="39"/>
      <c r="I250" s="39"/>
      <c r="J250" s="39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8.75" customHeight="1">
      <c r="A251" s="62"/>
      <c r="B251" s="63"/>
      <c r="C251" s="68"/>
      <c r="D251" s="65"/>
      <c r="E251" s="62"/>
      <c r="F251" s="66"/>
      <c r="G251" s="67"/>
      <c r="H251" s="39"/>
      <c r="I251" s="39"/>
      <c r="J251" s="39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8.75" customHeight="1">
      <c r="A252" s="62"/>
      <c r="B252" s="63"/>
      <c r="C252" s="68"/>
      <c r="D252" s="65"/>
      <c r="E252" s="62"/>
      <c r="F252" s="66"/>
      <c r="G252" s="67"/>
      <c r="H252" s="39"/>
      <c r="I252" s="39"/>
      <c r="J252" s="39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8.75" customHeight="1">
      <c r="A253" s="62"/>
      <c r="B253" s="63"/>
      <c r="C253" s="68"/>
      <c r="D253" s="65"/>
      <c r="E253" s="62"/>
      <c r="F253" s="66"/>
      <c r="G253" s="67"/>
      <c r="H253" s="39"/>
      <c r="I253" s="39"/>
      <c r="J253" s="39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8.75" customHeight="1">
      <c r="A254" s="62"/>
      <c r="B254" s="63"/>
      <c r="C254" s="68"/>
      <c r="D254" s="65"/>
      <c r="E254" s="62"/>
      <c r="F254" s="66"/>
      <c r="G254" s="67"/>
      <c r="H254" s="39"/>
      <c r="I254" s="39"/>
      <c r="J254" s="39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8.75" customHeight="1">
      <c r="A255" s="62"/>
      <c r="B255" s="63"/>
      <c r="C255" s="68"/>
      <c r="D255" s="65"/>
      <c r="E255" s="62"/>
      <c r="F255" s="66"/>
      <c r="G255" s="67"/>
      <c r="H255" s="39"/>
      <c r="I255" s="39"/>
      <c r="J255" s="39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8.75" customHeight="1">
      <c r="A256" s="62"/>
      <c r="B256" s="63"/>
      <c r="C256" s="68"/>
      <c r="D256" s="65"/>
      <c r="E256" s="62"/>
      <c r="F256" s="66"/>
      <c r="G256" s="67"/>
      <c r="H256" s="39"/>
      <c r="I256" s="39"/>
      <c r="J256" s="39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8.75" customHeight="1">
      <c r="A257" s="62"/>
      <c r="B257" s="63"/>
      <c r="C257" s="68"/>
      <c r="D257" s="65"/>
      <c r="E257" s="62"/>
      <c r="F257" s="66"/>
      <c r="G257" s="67"/>
      <c r="I257" s="39"/>
      <c r="J257" s="39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8.75" customHeight="1">
      <c r="A258" s="62"/>
      <c r="B258" s="63"/>
      <c r="C258" s="68"/>
      <c r="D258" s="65"/>
      <c r="E258" s="62"/>
      <c r="F258" s="66"/>
      <c r="G258" s="67"/>
      <c r="H258" s="39"/>
      <c r="I258" s="39"/>
      <c r="J258" s="39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8.75" customHeight="1">
      <c r="A259" s="62"/>
      <c r="B259" s="63"/>
      <c r="C259" s="68"/>
      <c r="D259" s="65"/>
      <c r="E259" s="62"/>
      <c r="F259" s="66"/>
      <c r="G259" s="67"/>
      <c r="H259" s="39"/>
      <c r="I259" s="39"/>
      <c r="J259" s="3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8.75" customHeight="1">
      <c r="A260" s="62"/>
      <c r="B260" s="63"/>
      <c r="C260" s="68"/>
      <c r="D260" s="65"/>
      <c r="E260" s="62"/>
      <c r="F260" s="66"/>
      <c r="G260" s="67"/>
      <c r="I260" s="39"/>
      <c r="J260" s="39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8.75" customHeight="1">
      <c r="A261" s="62"/>
      <c r="B261" s="63"/>
      <c r="C261" s="68"/>
      <c r="D261" s="65"/>
      <c r="E261" s="62"/>
      <c r="F261" s="66"/>
      <c r="G261" s="67"/>
      <c r="H261" s="39"/>
      <c r="I261" s="39"/>
      <c r="J261" s="39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8.75" customHeight="1">
      <c r="A262" s="62"/>
      <c r="B262" s="63"/>
      <c r="C262" s="68"/>
      <c r="D262" s="65"/>
      <c r="E262" s="62"/>
      <c r="F262" s="66"/>
      <c r="G262" s="67"/>
      <c r="H262" s="39"/>
      <c r="I262" s="39"/>
      <c r="J262" s="39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8.75" customHeight="1">
      <c r="A263" s="62"/>
      <c r="B263" s="63"/>
      <c r="C263" s="68"/>
      <c r="D263" s="65"/>
      <c r="E263" s="62"/>
      <c r="F263" s="66"/>
      <c r="G263" s="67"/>
      <c r="I263" s="39"/>
      <c r="J263" s="39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8.75" customHeight="1">
      <c r="A264" s="62"/>
      <c r="B264" s="63"/>
      <c r="C264" s="68"/>
      <c r="D264" s="65"/>
      <c r="E264" s="62"/>
      <c r="F264" s="66"/>
      <c r="G264" s="67"/>
      <c r="H264" s="39"/>
      <c r="I264" s="39"/>
      <c r="J264" s="39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8.75" customHeight="1">
      <c r="A265" s="62"/>
      <c r="B265" s="63"/>
      <c r="C265" s="68"/>
      <c r="D265" s="65"/>
      <c r="E265" s="62"/>
      <c r="F265" s="66"/>
      <c r="G265" s="67"/>
      <c r="H265" s="39"/>
      <c r="I265" s="39"/>
      <c r="J265" s="39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8.75" customHeight="1">
      <c r="A266" s="62"/>
      <c r="B266" s="63"/>
      <c r="C266" s="64"/>
      <c r="D266" s="65"/>
      <c r="E266" s="62"/>
      <c r="F266" s="66"/>
      <c r="G266" s="67"/>
      <c r="H266" s="69"/>
      <c r="I266" s="39"/>
      <c r="J266" s="39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8.75" customHeight="1">
      <c r="A267" s="2"/>
      <c r="B267" s="42"/>
      <c r="C267" s="42"/>
      <c r="D267" s="2"/>
      <c r="E267" s="2"/>
      <c r="F267" s="4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42"/>
      <c r="C268" s="42"/>
      <c r="D268" s="2"/>
      <c r="E268" s="2"/>
      <c r="F268" s="4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42"/>
      <c r="C269" s="42"/>
      <c r="D269" s="2"/>
      <c r="E269" s="2"/>
      <c r="F269" s="4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42"/>
      <c r="C270" s="42"/>
      <c r="D270" s="2"/>
      <c r="E270" s="2"/>
      <c r="F270" s="4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42"/>
      <c r="C271" s="42"/>
      <c r="D271" s="2"/>
      <c r="E271" s="2"/>
      <c r="F271" s="4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42"/>
      <c r="C272" s="42"/>
      <c r="D272" s="2"/>
      <c r="E272" s="2"/>
      <c r="F272" s="4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42"/>
      <c r="C273" s="42"/>
      <c r="D273" s="2"/>
      <c r="E273" s="2"/>
      <c r="F273" s="4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42"/>
      <c r="C274" s="42"/>
      <c r="D274" s="2"/>
      <c r="E274" s="2"/>
      <c r="F274" s="4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42"/>
      <c r="C275" s="42"/>
      <c r="D275" s="2"/>
      <c r="E275" s="2"/>
      <c r="F275" s="4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42"/>
      <c r="C276" s="42"/>
      <c r="D276" s="2"/>
      <c r="E276" s="2"/>
      <c r="F276" s="4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42"/>
      <c r="C277" s="42"/>
      <c r="D277" s="2"/>
      <c r="E277" s="2"/>
      <c r="F277" s="4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42"/>
      <c r="C278" s="42"/>
      <c r="D278" s="2"/>
      <c r="E278" s="2"/>
      <c r="F278" s="4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42"/>
      <c r="C279" s="42"/>
      <c r="D279" s="2"/>
      <c r="E279" s="2"/>
      <c r="F279" s="4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42"/>
      <c r="C280" s="42"/>
      <c r="D280" s="2"/>
      <c r="E280" s="2"/>
      <c r="F280" s="4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42"/>
      <c r="C281" s="42"/>
      <c r="D281" s="2"/>
      <c r="E281" s="2"/>
      <c r="F281" s="4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42"/>
      <c r="C282" s="42"/>
      <c r="D282" s="2"/>
      <c r="E282" s="2"/>
      <c r="F282" s="4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42"/>
      <c r="C283" s="42"/>
      <c r="D283" s="2"/>
      <c r="E283" s="2"/>
      <c r="F283" s="4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42"/>
      <c r="C284" s="42"/>
      <c r="D284" s="2"/>
      <c r="E284" s="2"/>
      <c r="F284" s="4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42"/>
      <c r="C285" s="42"/>
      <c r="D285" s="2"/>
      <c r="E285" s="2"/>
      <c r="F285" s="4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42"/>
      <c r="C286" s="42"/>
      <c r="D286" s="2"/>
      <c r="E286" s="2"/>
      <c r="F286" s="4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42"/>
      <c r="C287" s="42"/>
      <c r="D287" s="2"/>
      <c r="E287" s="2"/>
      <c r="F287" s="4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42"/>
      <c r="C288" s="42"/>
      <c r="D288" s="2"/>
      <c r="E288" s="2"/>
      <c r="F288" s="4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42"/>
      <c r="C289" s="42"/>
      <c r="D289" s="2"/>
      <c r="E289" s="2"/>
      <c r="F289" s="4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42"/>
      <c r="C290" s="42"/>
      <c r="D290" s="2"/>
      <c r="E290" s="2"/>
      <c r="F290" s="4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42"/>
      <c r="C291" s="42"/>
      <c r="D291" s="2"/>
      <c r="E291" s="2"/>
      <c r="F291" s="4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42"/>
      <c r="C292" s="42"/>
      <c r="D292" s="2"/>
      <c r="E292" s="2"/>
      <c r="F292" s="4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42"/>
      <c r="C293" s="42"/>
      <c r="D293" s="2"/>
      <c r="E293" s="2"/>
      <c r="F293" s="4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42"/>
      <c r="C294" s="42"/>
      <c r="D294" s="2"/>
      <c r="E294" s="2"/>
      <c r="F294" s="4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42"/>
      <c r="C295" s="42"/>
      <c r="D295" s="2"/>
      <c r="E295" s="2"/>
      <c r="F295" s="4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42"/>
      <c r="C296" s="42"/>
      <c r="D296" s="2"/>
      <c r="E296" s="2"/>
      <c r="F296" s="4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42"/>
      <c r="C297" s="42"/>
      <c r="D297" s="2"/>
      <c r="E297" s="2"/>
      <c r="F297" s="4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42"/>
      <c r="C298" s="42"/>
      <c r="D298" s="2"/>
      <c r="E298" s="2"/>
      <c r="F298" s="4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42"/>
      <c r="C299" s="42"/>
      <c r="D299" s="2"/>
      <c r="E299" s="2"/>
      <c r="F299" s="4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42"/>
      <c r="C300" s="42"/>
      <c r="D300" s="2"/>
      <c r="E300" s="2"/>
      <c r="F300" s="4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42"/>
      <c r="C301" s="42"/>
      <c r="D301" s="2"/>
      <c r="E301" s="2"/>
      <c r="F301" s="4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42"/>
      <c r="C302" s="42"/>
      <c r="D302" s="2"/>
      <c r="E302" s="2"/>
      <c r="F302" s="4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42"/>
      <c r="C303" s="42"/>
      <c r="D303" s="2"/>
      <c r="E303" s="2"/>
      <c r="F303" s="4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42"/>
      <c r="C304" s="42"/>
      <c r="D304" s="2"/>
      <c r="E304" s="2"/>
      <c r="F304" s="4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42"/>
      <c r="C305" s="42"/>
      <c r="D305" s="2"/>
      <c r="E305" s="2"/>
      <c r="F305" s="4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42"/>
      <c r="C306" s="42"/>
      <c r="D306" s="2"/>
      <c r="E306" s="2"/>
      <c r="F306" s="4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42"/>
      <c r="C307" s="42"/>
      <c r="D307" s="2"/>
      <c r="E307" s="2"/>
      <c r="F307" s="4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42"/>
      <c r="C308" s="42"/>
      <c r="D308" s="2"/>
      <c r="E308" s="2"/>
      <c r="F308" s="4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42"/>
      <c r="C309" s="42"/>
      <c r="D309" s="2"/>
      <c r="E309" s="2"/>
      <c r="F309" s="4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42"/>
      <c r="C310" s="42"/>
      <c r="D310" s="2"/>
      <c r="E310" s="2"/>
      <c r="F310" s="4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42"/>
      <c r="C311" s="42"/>
      <c r="D311" s="2"/>
      <c r="E311" s="2"/>
      <c r="F311" s="4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42"/>
      <c r="C312" s="42"/>
      <c r="D312" s="2"/>
      <c r="E312" s="2"/>
      <c r="F312" s="4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42"/>
      <c r="C313" s="42"/>
      <c r="D313" s="2"/>
      <c r="E313" s="2"/>
      <c r="F313" s="4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42"/>
      <c r="C314" s="42"/>
      <c r="D314" s="2"/>
      <c r="E314" s="2"/>
      <c r="F314" s="4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42"/>
      <c r="C315" s="42"/>
      <c r="D315" s="2"/>
      <c r="E315" s="2"/>
      <c r="F315" s="4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42"/>
      <c r="C316" s="42"/>
      <c r="D316" s="2"/>
      <c r="E316" s="2"/>
      <c r="F316" s="4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42"/>
      <c r="C317" s="42"/>
      <c r="D317" s="2"/>
      <c r="E317" s="2"/>
      <c r="F317" s="4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42"/>
      <c r="C318" s="42"/>
      <c r="D318" s="2"/>
      <c r="E318" s="2"/>
      <c r="F318" s="4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42"/>
      <c r="C319" s="42"/>
      <c r="D319" s="2"/>
      <c r="E319" s="2"/>
      <c r="F319" s="4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42"/>
      <c r="C320" s="42"/>
      <c r="D320" s="2"/>
      <c r="E320" s="2"/>
      <c r="F320" s="4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42"/>
      <c r="C321" s="42"/>
      <c r="D321" s="2"/>
      <c r="E321" s="2"/>
      <c r="F321" s="4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42"/>
      <c r="C322" s="42"/>
      <c r="D322" s="2"/>
      <c r="E322" s="2"/>
      <c r="F322" s="4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42"/>
      <c r="C323" s="42"/>
      <c r="D323" s="2"/>
      <c r="E323" s="2"/>
      <c r="F323" s="4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42"/>
      <c r="C324" s="42"/>
      <c r="D324" s="2"/>
      <c r="E324" s="2"/>
      <c r="F324" s="4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42"/>
      <c r="C325" s="42"/>
      <c r="D325" s="2"/>
      <c r="E325" s="2"/>
      <c r="F325" s="4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42"/>
      <c r="C326" s="42"/>
      <c r="D326" s="2"/>
      <c r="E326" s="2"/>
      <c r="F326" s="4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42"/>
      <c r="C327" s="42"/>
      <c r="D327" s="2"/>
      <c r="E327" s="2"/>
      <c r="F327" s="4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42"/>
      <c r="C328" s="42"/>
      <c r="D328" s="2"/>
      <c r="E328" s="2"/>
      <c r="F328" s="4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42"/>
      <c r="C329" s="42"/>
      <c r="D329" s="2"/>
      <c r="E329" s="2"/>
      <c r="F329" s="4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42"/>
      <c r="C330" s="42"/>
      <c r="D330" s="2"/>
      <c r="E330" s="2"/>
      <c r="F330" s="4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42"/>
      <c r="C331" s="42"/>
      <c r="D331" s="2"/>
      <c r="E331" s="2"/>
      <c r="F331" s="4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42"/>
      <c r="C332" s="42"/>
      <c r="D332" s="2"/>
      <c r="E332" s="2"/>
      <c r="F332" s="4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42"/>
      <c r="C333" s="42"/>
      <c r="D333" s="2"/>
      <c r="E333" s="2"/>
      <c r="F333" s="4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42"/>
      <c r="C334" s="42"/>
      <c r="D334" s="2"/>
      <c r="E334" s="2"/>
      <c r="F334" s="4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42"/>
      <c r="C335" s="42"/>
      <c r="D335" s="2"/>
      <c r="E335" s="2"/>
      <c r="F335" s="4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42"/>
      <c r="C336" s="42"/>
      <c r="D336" s="2"/>
      <c r="E336" s="2"/>
      <c r="F336" s="4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42"/>
      <c r="C337" s="42"/>
      <c r="D337" s="2"/>
      <c r="E337" s="2"/>
      <c r="F337" s="4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42"/>
      <c r="C338" s="42"/>
      <c r="D338" s="2"/>
      <c r="E338" s="2"/>
      <c r="F338" s="4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42"/>
      <c r="C339" s="42"/>
      <c r="D339" s="2"/>
      <c r="E339" s="2"/>
      <c r="F339" s="4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42"/>
      <c r="C340" s="42"/>
      <c r="D340" s="2"/>
      <c r="E340" s="2"/>
      <c r="F340" s="4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42"/>
      <c r="C341" s="42"/>
      <c r="D341" s="2"/>
      <c r="E341" s="2"/>
      <c r="F341" s="4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42"/>
      <c r="C342" s="42"/>
      <c r="D342" s="2"/>
      <c r="E342" s="2"/>
      <c r="F342" s="4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42"/>
      <c r="C343" s="42"/>
      <c r="D343" s="2"/>
      <c r="E343" s="2"/>
      <c r="F343" s="4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42"/>
      <c r="C344" s="42"/>
      <c r="D344" s="2"/>
      <c r="E344" s="2"/>
      <c r="F344" s="4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42"/>
      <c r="C345" s="42"/>
      <c r="D345" s="2"/>
      <c r="E345" s="2"/>
      <c r="F345" s="4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42"/>
      <c r="C346" s="42"/>
      <c r="D346" s="2"/>
      <c r="E346" s="2"/>
      <c r="F346" s="4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42"/>
      <c r="C347" s="42"/>
      <c r="D347" s="2"/>
      <c r="E347" s="2"/>
      <c r="F347" s="4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42"/>
      <c r="C348" s="42"/>
      <c r="D348" s="2"/>
      <c r="E348" s="2"/>
      <c r="F348" s="4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42"/>
      <c r="C349" s="42"/>
      <c r="D349" s="2"/>
      <c r="E349" s="2"/>
      <c r="F349" s="4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42"/>
      <c r="C350" s="42"/>
      <c r="D350" s="2"/>
      <c r="E350" s="2"/>
      <c r="F350" s="4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42"/>
      <c r="C351" s="42"/>
      <c r="D351" s="2"/>
      <c r="E351" s="2"/>
      <c r="F351" s="4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42"/>
      <c r="C352" s="42"/>
      <c r="D352" s="2"/>
      <c r="E352" s="2"/>
      <c r="F352" s="4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42"/>
      <c r="C353" s="42"/>
      <c r="D353" s="2"/>
      <c r="E353" s="2"/>
      <c r="F353" s="4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42"/>
      <c r="C354" s="42"/>
      <c r="D354" s="2"/>
      <c r="E354" s="2"/>
      <c r="F354" s="4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42"/>
      <c r="C355" s="42"/>
      <c r="D355" s="2"/>
      <c r="E355" s="2"/>
      <c r="F355" s="4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42"/>
      <c r="C356" s="42"/>
      <c r="D356" s="2"/>
      <c r="E356" s="2"/>
      <c r="F356" s="4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42"/>
      <c r="C357" s="42"/>
      <c r="D357" s="2"/>
      <c r="E357" s="2"/>
      <c r="F357" s="4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42"/>
      <c r="C358" s="42"/>
      <c r="D358" s="2"/>
      <c r="E358" s="2"/>
      <c r="F358" s="4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42"/>
      <c r="C359" s="42"/>
      <c r="D359" s="2"/>
      <c r="E359" s="2"/>
      <c r="F359" s="4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42"/>
      <c r="C360" s="42"/>
      <c r="D360" s="2"/>
      <c r="E360" s="2"/>
      <c r="F360" s="4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42"/>
      <c r="C361" s="42"/>
      <c r="D361" s="2"/>
      <c r="E361" s="2"/>
      <c r="F361" s="4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42"/>
      <c r="C362" s="42"/>
      <c r="D362" s="2"/>
      <c r="E362" s="2"/>
      <c r="F362" s="4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42"/>
      <c r="C363" s="42"/>
      <c r="D363" s="2"/>
      <c r="E363" s="2"/>
      <c r="F363" s="4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42"/>
      <c r="C364" s="42"/>
      <c r="D364" s="2"/>
      <c r="E364" s="2"/>
      <c r="F364" s="4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42"/>
      <c r="C365" s="42"/>
      <c r="D365" s="2"/>
      <c r="E365" s="2"/>
      <c r="F365" s="4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42"/>
      <c r="C366" s="42"/>
      <c r="D366" s="2"/>
      <c r="E366" s="2"/>
      <c r="F366" s="4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42"/>
      <c r="C367" s="42"/>
      <c r="D367" s="2"/>
      <c r="E367" s="2"/>
      <c r="F367" s="4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42"/>
      <c r="C368" s="42"/>
      <c r="D368" s="2"/>
      <c r="E368" s="2"/>
      <c r="F368" s="4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42"/>
      <c r="C369" s="42"/>
      <c r="D369" s="2"/>
      <c r="E369" s="2"/>
      <c r="F369" s="4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42"/>
      <c r="C370" s="42"/>
      <c r="D370" s="2"/>
      <c r="E370" s="2"/>
      <c r="F370" s="4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42"/>
      <c r="C371" s="42"/>
      <c r="D371" s="2"/>
      <c r="E371" s="2"/>
      <c r="F371" s="4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42"/>
      <c r="C372" s="42"/>
      <c r="D372" s="2"/>
      <c r="E372" s="2"/>
      <c r="F372" s="4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42"/>
      <c r="C373" s="42"/>
      <c r="D373" s="2"/>
      <c r="E373" s="2"/>
      <c r="F373" s="4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42"/>
      <c r="C374" s="42"/>
      <c r="D374" s="2"/>
      <c r="E374" s="2"/>
      <c r="F374" s="4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42"/>
      <c r="C375" s="42"/>
      <c r="D375" s="2"/>
      <c r="E375" s="2"/>
      <c r="F375" s="4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42"/>
      <c r="C376" s="42"/>
      <c r="D376" s="2"/>
      <c r="E376" s="2"/>
      <c r="F376" s="4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42"/>
      <c r="C377" s="42"/>
      <c r="D377" s="2"/>
      <c r="E377" s="2"/>
      <c r="F377" s="4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42"/>
      <c r="C378" s="42"/>
      <c r="D378" s="2"/>
      <c r="E378" s="2"/>
      <c r="F378" s="4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42"/>
      <c r="C379" s="42"/>
      <c r="D379" s="2"/>
      <c r="E379" s="2"/>
      <c r="F379" s="4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42"/>
      <c r="C380" s="42"/>
      <c r="D380" s="2"/>
      <c r="E380" s="2"/>
      <c r="F380" s="4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42"/>
      <c r="C381" s="42"/>
      <c r="D381" s="2"/>
      <c r="E381" s="2"/>
      <c r="F381" s="4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42"/>
      <c r="C382" s="42"/>
      <c r="D382" s="2"/>
      <c r="E382" s="2"/>
      <c r="F382" s="4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42"/>
      <c r="C383" s="42"/>
      <c r="D383" s="2"/>
      <c r="E383" s="2"/>
      <c r="F383" s="4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42"/>
      <c r="C384" s="42"/>
      <c r="D384" s="2"/>
      <c r="E384" s="2"/>
      <c r="F384" s="4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42"/>
      <c r="C385" s="42"/>
      <c r="D385" s="2"/>
      <c r="E385" s="2"/>
      <c r="F385" s="4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42"/>
      <c r="C386" s="42"/>
      <c r="D386" s="2"/>
      <c r="E386" s="2"/>
      <c r="F386" s="4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42"/>
      <c r="C387" s="42"/>
      <c r="D387" s="2"/>
      <c r="E387" s="2"/>
      <c r="F387" s="4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42"/>
      <c r="C388" s="42"/>
      <c r="D388" s="2"/>
      <c r="E388" s="2"/>
      <c r="F388" s="4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42"/>
      <c r="C389" s="42"/>
      <c r="D389" s="2"/>
      <c r="E389" s="2"/>
      <c r="F389" s="4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42"/>
      <c r="C390" s="42"/>
      <c r="D390" s="2"/>
      <c r="E390" s="2"/>
      <c r="F390" s="4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42"/>
      <c r="C391" s="42"/>
      <c r="D391" s="2"/>
      <c r="E391" s="2"/>
      <c r="F391" s="4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42"/>
      <c r="C392" s="42"/>
      <c r="D392" s="2"/>
      <c r="E392" s="2"/>
      <c r="F392" s="4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42"/>
      <c r="C393" s="42"/>
      <c r="D393" s="2"/>
      <c r="E393" s="2"/>
      <c r="F393" s="4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42"/>
      <c r="C394" s="42"/>
      <c r="D394" s="2"/>
      <c r="E394" s="2"/>
      <c r="F394" s="4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42"/>
      <c r="C395" s="42"/>
      <c r="D395" s="2"/>
      <c r="E395" s="2"/>
      <c r="F395" s="4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42"/>
      <c r="C396" s="42"/>
      <c r="D396" s="2"/>
      <c r="E396" s="2"/>
      <c r="F396" s="4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42"/>
      <c r="C397" s="42"/>
      <c r="D397" s="2"/>
      <c r="E397" s="2"/>
      <c r="F397" s="4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42"/>
      <c r="C398" s="42"/>
      <c r="D398" s="2"/>
      <c r="E398" s="2"/>
      <c r="F398" s="4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42"/>
      <c r="C399" s="42"/>
      <c r="D399" s="2"/>
      <c r="E399" s="2"/>
      <c r="F399" s="4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42"/>
      <c r="C400" s="42"/>
      <c r="D400" s="2"/>
      <c r="E400" s="2"/>
      <c r="F400" s="4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42"/>
      <c r="C401" s="42"/>
      <c r="D401" s="2"/>
      <c r="E401" s="2"/>
      <c r="F401" s="4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42"/>
      <c r="C402" s="42"/>
      <c r="D402" s="2"/>
      <c r="E402" s="2"/>
      <c r="F402" s="4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42"/>
      <c r="C403" s="42"/>
      <c r="D403" s="2"/>
      <c r="E403" s="2"/>
      <c r="F403" s="4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42"/>
      <c r="C404" s="42"/>
      <c r="D404" s="2"/>
      <c r="E404" s="2"/>
      <c r="F404" s="4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42"/>
      <c r="C405" s="42"/>
      <c r="D405" s="2"/>
      <c r="E405" s="2"/>
      <c r="F405" s="4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42"/>
      <c r="C406" s="42"/>
      <c r="D406" s="2"/>
      <c r="E406" s="2"/>
      <c r="F406" s="4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42"/>
      <c r="C407" s="42"/>
      <c r="D407" s="2"/>
      <c r="E407" s="2"/>
      <c r="F407" s="4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42"/>
      <c r="C408" s="42"/>
      <c r="D408" s="2"/>
      <c r="E408" s="2"/>
      <c r="F408" s="4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42"/>
      <c r="C409" s="42"/>
      <c r="D409" s="2"/>
      <c r="E409" s="2"/>
      <c r="F409" s="4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42"/>
      <c r="C410" s="42"/>
      <c r="D410" s="2"/>
      <c r="E410" s="2"/>
      <c r="F410" s="4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42"/>
      <c r="C411" s="42"/>
      <c r="D411" s="2"/>
      <c r="E411" s="2"/>
      <c r="F411" s="4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42"/>
      <c r="C412" s="42"/>
      <c r="D412" s="2"/>
      <c r="E412" s="2"/>
      <c r="F412" s="4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42"/>
      <c r="C413" s="42"/>
      <c r="D413" s="2"/>
      <c r="E413" s="2"/>
      <c r="F413" s="4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42"/>
      <c r="C414" s="42"/>
      <c r="D414" s="2"/>
      <c r="E414" s="2"/>
      <c r="F414" s="4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42"/>
      <c r="C415" s="42"/>
      <c r="D415" s="2"/>
      <c r="E415" s="2"/>
      <c r="F415" s="4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42"/>
      <c r="C416" s="42"/>
      <c r="D416" s="2"/>
      <c r="E416" s="2"/>
      <c r="F416" s="4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42"/>
      <c r="C417" s="42"/>
      <c r="D417" s="2"/>
      <c r="E417" s="2"/>
      <c r="F417" s="4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42"/>
      <c r="C418" s="42"/>
      <c r="D418" s="2"/>
      <c r="E418" s="2"/>
      <c r="F418" s="4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42"/>
      <c r="C419" s="42"/>
      <c r="D419" s="2"/>
      <c r="E419" s="2"/>
      <c r="F419" s="4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42"/>
      <c r="C420" s="42"/>
      <c r="D420" s="2"/>
      <c r="E420" s="2"/>
      <c r="F420" s="4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42"/>
      <c r="C421" s="42"/>
      <c r="D421" s="2"/>
      <c r="E421" s="2"/>
      <c r="F421" s="4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42"/>
      <c r="C422" s="42"/>
      <c r="D422" s="2"/>
      <c r="E422" s="2"/>
      <c r="F422" s="4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42"/>
      <c r="C423" s="42"/>
      <c r="D423" s="2"/>
      <c r="E423" s="2"/>
      <c r="F423" s="4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42"/>
      <c r="C424" s="42"/>
      <c r="D424" s="2"/>
      <c r="E424" s="2"/>
      <c r="F424" s="4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42"/>
      <c r="C425" s="42"/>
      <c r="D425" s="2"/>
      <c r="E425" s="2"/>
      <c r="F425" s="4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42"/>
      <c r="C426" s="42"/>
      <c r="D426" s="2"/>
      <c r="E426" s="2"/>
      <c r="F426" s="4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42"/>
      <c r="C427" s="42"/>
      <c r="D427" s="2"/>
      <c r="E427" s="2"/>
      <c r="F427" s="4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42"/>
      <c r="C428" s="42"/>
      <c r="D428" s="2"/>
      <c r="E428" s="2"/>
      <c r="F428" s="4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42"/>
      <c r="C429" s="42"/>
      <c r="D429" s="2"/>
      <c r="E429" s="2"/>
      <c r="F429" s="4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42"/>
      <c r="C430" s="42"/>
      <c r="D430" s="2"/>
      <c r="E430" s="2"/>
      <c r="F430" s="4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42"/>
      <c r="C431" s="42"/>
      <c r="D431" s="2"/>
      <c r="E431" s="2"/>
      <c r="F431" s="4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42"/>
      <c r="C432" s="42"/>
      <c r="D432" s="2"/>
      <c r="E432" s="2"/>
      <c r="F432" s="4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42"/>
      <c r="C433" s="42"/>
      <c r="D433" s="2"/>
      <c r="E433" s="2"/>
      <c r="F433" s="4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42"/>
      <c r="C434" s="42"/>
      <c r="D434" s="2"/>
      <c r="E434" s="2"/>
      <c r="F434" s="4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42"/>
      <c r="C435" s="42"/>
      <c r="D435" s="2"/>
      <c r="E435" s="2"/>
      <c r="F435" s="4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42"/>
      <c r="C436" s="42"/>
      <c r="D436" s="2"/>
      <c r="E436" s="2"/>
      <c r="F436" s="4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42"/>
      <c r="C437" s="42"/>
      <c r="D437" s="2"/>
      <c r="E437" s="2"/>
      <c r="F437" s="4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42"/>
      <c r="C438" s="42"/>
      <c r="D438" s="2"/>
      <c r="E438" s="2"/>
      <c r="F438" s="4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42"/>
      <c r="C439" s="42"/>
      <c r="D439" s="2"/>
      <c r="E439" s="2"/>
      <c r="F439" s="4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42"/>
      <c r="C440" s="42"/>
      <c r="D440" s="2"/>
      <c r="E440" s="2"/>
      <c r="F440" s="4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42"/>
      <c r="C441" s="42"/>
      <c r="D441" s="2"/>
      <c r="E441" s="2"/>
      <c r="F441" s="4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42"/>
      <c r="C442" s="42"/>
      <c r="D442" s="2"/>
      <c r="E442" s="2"/>
      <c r="F442" s="4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42"/>
      <c r="C443" s="42"/>
      <c r="D443" s="2"/>
      <c r="E443" s="2"/>
      <c r="F443" s="4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42"/>
      <c r="C444" s="42"/>
      <c r="D444" s="2"/>
      <c r="E444" s="2"/>
      <c r="F444" s="4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42"/>
      <c r="C445" s="42"/>
      <c r="D445" s="2"/>
      <c r="E445" s="2"/>
      <c r="F445" s="4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42"/>
      <c r="C446" s="42"/>
      <c r="D446" s="2"/>
      <c r="E446" s="2"/>
      <c r="F446" s="4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42"/>
      <c r="C447" s="42"/>
      <c r="D447" s="2"/>
      <c r="E447" s="2"/>
      <c r="F447" s="4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42"/>
      <c r="C448" s="42"/>
      <c r="D448" s="2"/>
      <c r="E448" s="2"/>
      <c r="F448" s="4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42"/>
      <c r="C449" s="42"/>
      <c r="D449" s="2"/>
      <c r="E449" s="2"/>
      <c r="F449" s="4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42"/>
      <c r="C450" s="42"/>
      <c r="D450" s="2"/>
      <c r="E450" s="2"/>
      <c r="F450" s="4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42"/>
      <c r="C451" s="42"/>
      <c r="D451" s="2"/>
      <c r="E451" s="2"/>
      <c r="F451" s="4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42"/>
      <c r="C452" s="42"/>
      <c r="D452" s="2"/>
      <c r="E452" s="2"/>
      <c r="F452" s="4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42"/>
      <c r="C453" s="42"/>
      <c r="D453" s="2"/>
      <c r="E453" s="2"/>
      <c r="F453" s="4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42"/>
      <c r="C454" s="42"/>
      <c r="D454" s="2"/>
      <c r="E454" s="2"/>
      <c r="F454" s="4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42"/>
      <c r="C455" s="42"/>
      <c r="D455" s="2"/>
      <c r="E455" s="2"/>
      <c r="F455" s="4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42"/>
      <c r="C456" s="42"/>
      <c r="D456" s="2"/>
      <c r="E456" s="2"/>
      <c r="F456" s="4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42"/>
      <c r="C457" s="42"/>
      <c r="D457" s="2"/>
      <c r="E457" s="2"/>
      <c r="F457" s="4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42"/>
      <c r="C458" s="42"/>
      <c r="D458" s="2"/>
      <c r="E458" s="2"/>
      <c r="F458" s="4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42"/>
      <c r="C459" s="42"/>
      <c r="D459" s="2"/>
      <c r="E459" s="2"/>
      <c r="F459" s="4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42"/>
      <c r="C460" s="42"/>
      <c r="D460" s="2"/>
      <c r="E460" s="2"/>
      <c r="F460" s="4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42"/>
      <c r="C461" s="42"/>
      <c r="D461" s="2"/>
      <c r="E461" s="2"/>
      <c r="F461" s="4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42"/>
      <c r="C462" s="42"/>
      <c r="D462" s="2"/>
      <c r="E462" s="2"/>
      <c r="F462" s="4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42"/>
      <c r="C463" s="42"/>
      <c r="D463" s="2"/>
      <c r="E463" s="2"/>
      <c r="F463" s="4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42"/>
      <c r="C464" s="42"/>
      <c r="D464" s="2"/>
      <c r="E464" s="2"/>
      <c r="F464" s="4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42"/>
      <c r="C465" s="42"/>
      <c r="D465" s="2"/>
      <c r="E465" s="2"/>
      <c r="F465" s="4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42"/>
      <c r="C466" s="42"/>
      <c r="D466" s="2"/>
      <c r="E466" s="2"/>
      <c r="F466" s="4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42"/>
      <c r="C467" s="42"/>
      <c r="D467" s="2"/>
      <c r="E467" s="2"/>
      <c r="F467" s="4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42"/>
      <c r="C468" s="42"/>
      <c r="D468" s="2"/>
      <c r="E468" s="2"/>
      <c r="F468" s="4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42"/>
      <c r="C469" s="42"/>
      <c r="D469" s="2"/>
      <c r="E469" s="2"/>
      <c r="F469" s="4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42"/>
      <c r="C470" s="42"/>
      <c r="D470" s="2"/>
      <c r="E470" s="2"/>
      <c r="F470" s="4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42"/>
      <c r="C471" s="42"/>
      <c r="D471" s="2"/>
      <c r="E471" s="2"/>
      <c r="F471" s="4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42"/>
      <c r="C472" s="42"/>
      <c r="D472" s="2"/>
      <c r="E472" s="2"/>
      <c r="F472" s="4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42"/>
      <c r="C473" s="42"/>
      <c r="D473" s="2"/>
      <c r="E473" s="2"/>
      <c r="F473" s="4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42"/>
      <c r="C474" s="42"/>
      <c r="D474" s="2"/>
      <c r="E474" s="2"/>
      <c r="F474" s="4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42"/>
      <c r="C475" s="42"/>
      <c r="D475" s="2"/>
      <c r="E475" s="2"/>
      <c r="F475" s="4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42"/>
      <c r="C476" s="42"/>
      <c r="D476" s="2"/>
      <c r="E476" s="2"/>
      <c r="F476" s="4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42"/>
      <c r="C477" s="42"/>
      <c r="D477" s="2"/>
      <c r="E477" s="2"/>
      <c r="F477" s="4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42"/>
      <c r="C478" s="42"/>
      <c r="D478" s="2"/>
      <c r="E478" s="2"/>
      <c r="F478" s="4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42"/>
      <c r="C479" s="42"/>
      <c r="D479" s="2"/>
      <c r="E479" s="2"/>
      <c r="F479" s="4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42"/>
      <c r="C480" s="42"/>
      <c r="D480" s="2"/>
      <c r="E480" s="2"/>
      <c r="F480" s="4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42"/>
      <c r="C481" s="42"/>
      <c r="D481" s="2"/>
      <c r="E481" s="2"/>
      <c r="F481" s="4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42"/>
      <c r="C482" s="42"/>
      <c r="D482" s="2"/>
      <c r="E482" s="2"/>
      <c r="F482" s="4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42"/>
      <c r="C483" s="42"/>
      <c r="D483" s="2"/>
      <c r="E483" s="2"/>
      <c r="F483" s="4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42"/>
      <c r="C484" s="42"/>
      <c r="D484" s="2"/>
      <c r="E484" s="2"/>
      <c r="F484" s="4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42"/>
      <c r="C485" s="42"/>
      <c r="D485" s="2"/>
      <c r="E485" s="2"/>
      <c r="F485" s="4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42"/>
      <c r="C486" s="42"/>
      <c r="D486" s="2"/>
      <c r="E486" s="2"/>
      <c r="F486" s="4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42"/>
      <c r="C487" s="42"/>
      <c r="D487" s="2"/>
      <c r="E487" s="2"/>
      <c r="F487" s="4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42"/>
      <c r="C488" s="42"/>
      <c r="D488" s="2"/>
      <c r="E488" s="2"/>
      <c r="F488" s="4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42"/>
      <c r="C489" s="42"/>
      <c r="D489" s="2"/>
      <c r="E489" s="2"/>
      <c r="F489" s="4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42"/>
      <c r="C490" s="42"/>
      <c r="D490" s="2"/>
      <c r="E490" s="2"/>
      <c r="F490" s="4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42"/>
      <c r="C491" s="42"/>
      <c r="D491" s="2"/>
      <c r="E491" s="2"/>
      <c r="F491" s="4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42"/>
      <c r="C492" s="42"/>
      <c r="D492" s="2"/>
      <c r="E492" s="2"/>
      <c r="F492" s="4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42"/>
      <c r="C493" s="42"/>
      <c r="D493" s="2"/>
      <c r="E493" s="2"/>
      <c r="F493" s="4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42"/>
      <c r="C494" s="42"/>
      <c r="D494" s="2"/>
      <c r="E494" s="2"/>
      <c r="F494" s="4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42"/>
      <c r="C495" s="42"/>
      <c r="D495" s="2"/>
      <c r="E495" s="2"/>
      <c r="F495" s="4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42"/>
      <c r="C496" s="42"/>
      <c r="D496" s="2"/>
      <c r="E496" s="2"/>
      <c r="F496" s="4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42"/>
      <c r="C497" s="42"/>
      <c r="D497" s="2"/>
      <c r="E497" s="2"/>
      <c r="F497" s="4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42"/>
      <c r="C498" s="42"/>
      <c r="D498" s="2"/>
      <c r="E498" s="2"/>
      <c r="F498" s="4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42"/>
      <c r="C499" s="42"/>
      <c r="D499" s="2"/>
      <c r="E499" s="2"/>
      <c r="F499" s="4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42"/>
      <c r="C500" s="42"/>
      <c r="D500" s="2"/>
      <c r="E500" s="2"/>
      <c r="F500" s="4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42"/>
      <c r="C501" s="42"/>
      <c r="D501" s="2"/>
      <c r="E501" s="2"/>
      <c r="F501" s="4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42"/>
      <c r="C502" s="42"/>
      <c r="D502" s="2"/>
      <c r="E502" s="2"/>
      <c r="F502" s="4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42"/>
      <c r="C503" s="42"/>
      <c r="D503" s="2"/>
      <c r="E503" s="2"/>
      <c r="F503" s="4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42"/>
      <c r="C504" s="42"/>
      <c r="D504" s="2"/>
      <c r="E504" s="2"/>
      <c r="F504" s="4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42"/>
      <c r="C505" s="42"/>
      <c r="D505" s="2"/>
      <c r="E505" s="2"/>
      <c r="F505" s="4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42"/>
      <c r="C506" s="42"/>
      <c r="D506" s="2"/>
      <c r="E506" s="2"/>
      <c r="F506" s="4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42"/>
      <c r="C507" s="42"/>
      <c r="D507" s="2"/>
      <c r="E507" s="2"/>
      <c r="F507" s="4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42"/>
      <c r="C508" s="42"/>
      <c r="D508" s="2"/>
      <c r="E508" s="2"/>
      <c r="F508" s="4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42"/>
      <c r="C509" s="42"/>
      <c r="D509" s="2"/>
      <c r="E509" s="2"/>
      <c r="F509" s="4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42"/>
      <c r="C510" s="42"/>
      <c r="D510" s="2"/>
      <c r="E510" s="2"/>
      <c r="F510" s="4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42"/>
      <c r="C511" s="42"/>
      <c r="D511" s="2"/>
      <c r="E511" s="2"/>
      <c r="F511" s="4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42"/>
      <c r="C512" s="42"/>
      <c r="D512" s="2"/>
      <c r="E512" s="2"/>
      <c r="F512" s="4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42"/>
      <c r="C513" s="42"/>
      <c r="D513" s="2"/>
      <c r="E513" s="2"/>
      <c r="F513" s="4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42"/>
      <c r="C514" s="42"/>
      <c r="D514" s="2"/>
      <c r="E514" s="2"/>
      <c r="F514" s="4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42"/>
      <c r="C515" s="42"/>
      <c r="D515" s="2"/>
      <c r="E515" s="2"/>
      <c r="F515" s="4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42"/>
      <c r="C516" s="42"/>
      <c r="D516" s="2"/>
      <c r="E516" s="2"/>
      <c r="F516" s="4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42"/>
      <c r="C517" s="42"/>
      <c r="D517" s="2"/>
      <c r="E517" s="2"/>
      <c r="F517" s="4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42"/>
      <c r="C518" s="42"/>
      <c r="D518" s="2"/>
      <c r="E518" s="2"/>
      <c r="F518" s="4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42"/>
      <c r="C519" s="42"/>
      <c r="D519" s="2"/>
      <c r="E519" s="2"/>
      <c r="F519" s="4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42"/>
      <c r="C520" s="42"/>
      <c r="D520" s="2"/>
      <c r="E520" s="2"/>
      <c r="F520" s="4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42"/>
      <c r="C521" s="42"/>
      <c r="D521" s="2"/>
      <c r="E521" s="2"/>
      <c r="F521" s="4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42"/>
      <c r="C522" s="42"/>
      <c r="D522" s="2"/>
      <c r="E522" s="2"/>
      <c r="F522" s="4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42"/>
      <c r="C523" s="42"/>
      <c r="D523" s="2"/>
      <c r="E523" s="2"/>
      <c r="F523" s="4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42"/>
      <c r="C524" s="42"/>
      <c r="D524" s="2"/>
      <c r="E524" s="2"/>
      <c r="F524" s="4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42"/>
      <c r="C525" s="42"/>
      <c r="D525" s="2"/>
      <c r="E525" s="2"/>
      <c r="F525" s="4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42"/>
      <c r="C526" s="42"/>
      <c r="D526" s="2"/>
      <c r="E526" s="2"/>
      <c r="F526" s="4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42"/>
      <c r="C527" s="42"/>
      <c r="D527" s="2"/>
      <c r="E527" s="2"/>
      <c r="F527" s="4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42"/>
      <c r="C528" s="42"/>
      <c r="D528" s="2"/>
      <c r="E528" s="2"/>
      <c r="F528" s="4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42"/>
      <c r="C529" s="42"/>
      <c r="D529" s="2"/>
      <c r="E529" s="2"/>
      <c r="F529" s="4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42"/>
      <c r="C530" s="42"/>
      <c r="D530" s="2"/>
      <c r="E530" s="2"/>
      <c r="F530" s="4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42"/>
      <c r="C531" s="42"/>
      <c r="D531" s="2"/>
      <c r="E531" s="2"/>
      <c r="F531" s="4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42"/>
      <c r="C532" s="42"/>
      <c r="D532" s="2"/>
      <c r="E532" s="2"/>
      <c r="F532" s="4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42"/>
      <c r="C533" s="42"/>
      <c r="D533" s="2"/>
      <c r="E533" s="2"/>
      <c r="F533" s="4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42"/>
      <c r="C534" s="42"/>
      <c r="D534" s="2"/>
      <c r="E534" s="2"/>
      <c r="F534" s="4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42"/>
      <c r="C535" s="42"/>
      <c r="D535" s="2"/>
      <c r="E535" s="2"/>
      <c r="F535" s="4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42"/>
      <c r="C536" s="42"/>
      <c r="D536" s="2"/>
      <c r="E536" s="2"/>
      <c r="F536" s="4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42"/>
      <c r="C537" s="42"/>
      <c r="D537" s="2"/>
      <c r="E537" s="2"/>
      <c r="F537" s="4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42"/>
      <c r="C538" s="42"/>
      <c r="D538" s="2"/>
      <c r="E538" s="2"/>
      <c r="F538" s="4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42"/>
      <c r="C539" s="42"/>
      <c r="D539" s="2"/>
      <c r="E539" s="2"/>
      <c r="F539" s="4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42"/>
      <c r="C540" s="42"/>
      <c r="D540" s="2"/>
      <c r="E540" s="2"/>
      <c r="F540" s="4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42"/>
      <c r="C541" s="42"/>
      <c r="D541" s="2"/>
      <c r="E541" s="2"/>
      <c r="F541" s="4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42"/>
      <c r="C542" s="42"/>
      <c r="D542" s="2"/>
      <c r="E542" s="2"/>
      <c r="F542" s="4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42"/>
      <c r="C543" s="42"/>
      <c r="D543" s="2"/>
      <c r="E543" s="2"/>
      <c r="F543" s="4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42"/>
      <c r="C544" s="42"/>
      <c r="D544" s="2"/>
      <c r="E544" s="2"/>
      <c r="F544" s="4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42"/>
      <c r="C545" s="42"/>
      <c r="D545" s="2"/>
      <c r="E545" s="2"/>
      <c r="F545" s="4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42"/>
      <c r="C546" s="42"/>
      <c r="D546" s="2"/>
      <c r="E546" s="2"/>
      <c r="F546" s="4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42"/>
      <c r="C547" s="42"/>
      <c r="D547" s="2"/>
      <c r="E547" s="2"/>
      <c r="F547" s="4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42"/>
      <c r="C548" s="42"/>
      <c r="D548" s="2"/>
      <c r="E548" s="2"/>
      <c r="F548" s="4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42"/>
      <c r="C549" s="42"/>
      <c r="D549" s="2"/>
      <c r="E549" s="2"/>
      <c r="F549" s="4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42"/>
      <c r="C550" s="42"/>
      <c r="D550" s="2"/>
      <c r="E550" s="2"/>
      <c r="F550" s="4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42"/>
      <c r="C551" s="42"/>
      <c r="D551" s="2"/>
      <c r="E551" s="2"/>
      <c r="F551" s="4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42"/>
      <c r="C552" s="42"/>
      <c r="D552" s="2"/>
      <c r="E552" s="2"/>
      <c r="F552" s="4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42"/>
      <c r="C553" s="42"/>
      <c r="D553" s="2"/>
      <c r="E553" s="2"/>
      <c r="F553" s="4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42"/>
      <c r="C554" s="42"/>
      <c r="D554" s="2"/>
      <c r="E554" s="2"/>
      <c r="F554" s="4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42"/>
      <c r="C555" s="42"/>
      <c r="D555" s="2"/>
      <c r="E555" s="2"/>
      <c r="F555" s="4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42"/>
      <c r="C556" s="42"/>
      <c r="D556" s="2"/>
      <c r="E556" s="2"/>
      <c r="F556" s="4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42"/>
      <c r="C557" s="42"/>
      <c r="D557" s="2"/>
      <c r="E557" s="2"/>
      <c r="F557" s="4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42"/>
      <c r="C558" s="42"/>
      <c r="D558" s="2"/>
      <c r="E558" s="2"/>
      <c r="F558" s="4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42"/>
      <c r="C559" s="42"/>
      <c r="D559" s="2"/>
      <c r="E559" s="2"/>
      <c r="F559" s="4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42"/>
      <c r="C560" s="42"/>
      <c r="D560" s="2"/>
      <c r="E560" s="2"/>
      <c r="F560" s="4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42"/>
      <c r="C561" s="42"/>
      <c r="D561" s="2"/>
      <c r="E561" s="2"/>
      <c r="F561" s="4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42"/>
      <c r="C562" s="42"/>
      <c r="D562" s="2"/>
      <c r="E562" s="2"/>
      <c r="F562" s="4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42"/>
      <c r="C563" s="42"/>
      <c r="D563" s="2"/>
      <c r="E563" s="2"/>
      <c r="F563" s="4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42"/>
      <c r="C564" s="42"/>
      <c r="D564" s="2"/>
      <c r="E564" s="2"/>
      <c r="F564" s="4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42"/>
      <c r="C565" s="42"/>
      <c r="D565" s="2"/>
      <c r="E565" s="2"/>
      <c r="F565" s="4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42"/>
      <c r="C566" s="42"/>
      <c r="D566" s="2"/>
      <c r="E566" s="2"/>
      <c r="F566" s="4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42"/>
      <c r="C567" s="42"/>
      <c r="D567" s="2"/>
      <c r="E567" s="2"/>
      <c r="F567" s="4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42"/>
      <c r="C568" s="42"/>
      <c r="D568" s="2"/>
      <c r="E568" s="2"/>
      <c r="F568" s="4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42"/>
      <c r="C569" s="42"/>
      <c r="D569" s="2"/>
      <c r="E569" s="2"/>
      <c r="F569" s="4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42"/>
      <c r="C570" s="42"/>
      <c r="D570" s="2"/>
      <c r="E570" s="2"/>
      <c r="F570" s="4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42"/>
      <c r="C571" s="42"/>
      <c r="D571" s="2"/>
      <c r="E571" s="2"/>
      <c r="F571" s="4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42"/>
      <c r="C572" s="42"/>
      <c r="D572" s="2"/>
      <c r="E572" s="2"/>
      <c r="F572" s="4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42"/>
      <c r="C573" s="42"/>
      <c r="D573" s="2"/>
      <c r="E573" s="2"/>
      <c r="F573" s="4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42"/>
      <c r="C574" s="42"/>
      <c r="D574" s="2"/>
      <c r="E574" s="2"/>
      <c r="F574" s="4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42"/>
      <c r="C575" s="42"/>
      <c r="D575" s="2"/>
      <c r="E575" s="2"/>
      <c r="F575" s="4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42"/>
      <c r="C576" s="42"/>
      <c r="D576" s="2"/>
      <c r="E576" s="2"/>
      <c r="F576" s="4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42"/>
      <c r="C577" s="42"/>
      <c r="D577" s="2"/>
      <c r="E577" s="2"/>
      <c r="F577" s="4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42"/>
      <c r="C578" s="42"/>
      <c r="D578" s="2"/>
      <c r="E578" s="2"/>
      <c r="F578" s="4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42"/>
      <c r="C579" s="42"/>
      <c r="D579" s="2"/>
      <c r="E579" s="2"/>
      <c r="F579" s="4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42"/>
      <c r="C580" s="42"/>
      <c r="D580" s="2"/>
      <c r="E580" s="2"/>
      <c r="F580" s="4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42"/>
      <c r="C581" s="42"/>
      <c r="D581" s="2"/>
      <c r="E581" s="2"/>
      <c r="F581" s="4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42"/>
      <c r="C582" s="42"/>
      <c r="D582" s="2"/>
      <c r="E582" s="2"/>
      <c r="F582" s="4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42"/>
      <c r="C583" s="42"/>
      <c r="D583" s="2"/>
      <c r="E583" s="2"/>
      <c r="F583" s="4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42"/>
      <c r="C584" s="42"/>
      <c r="D584" s="2"/>
      <c r="E584" s="2"/>
      <c r="F584" s="4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42"/>
      <c r="C585" s="42"/>
      <c r="D585" s="2"/>
      <c r="E585" s="2"/>
      <c r="F585" s="4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42"/>
      <c r="C586" s="42"/>
      <c r="D586" s="2"/>
      <c r="E586" s="2"/>
      <c r="F586" s="4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42"/>
      <c r="C587" s="42"/>
      <c r="D587" s="2"/>
      <c r="E587" s="2"/>
      <c r="F587" s="4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42"/>
      <c r="C588" s="42"/>
      <c r="D588" s="2"/>
      <c r="E588" s="2"/>
      <c r="F588" s="4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42"/>
      <c r="C589" s="42"/>
      <c r="D589" s="2"/>
      <c r="E589" s="2"/>
      <c r="F589" s="4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42"/>
      <c r="C590" s="42"/>
      <c r="D590" s="2"/>
      <c r="E590" s="2"/>
      <c r="F590" s="4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42"/>
      <c r="C591" s="42"/>
      <c r="D591" s="2"/>
      <c r="E591" s="2"/>
      <c r="F591" s="4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42"/>
      <c r="C592" s="42"/>
      <c r="D592" s="2"/>
      <c r="E592" s="2"/>
      <c r="F592" s="4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42"/>
      <c r="C593" s="42"/>
      <c r="D593" s="2"/>
      <c r="E593" s="2"/>
      <c r="F593" s="4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42"/>
      <c r="C594" s="42"/>
      <c r="D594" s="2"/>
      <c r="E594" s="2"/>
      <c r="F594" s="4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42"/>
      <c r="C595" s="42"/>
      <c r="D595" s="2"/>
      <c r="E595" s="2"/>
      <c r="F595" s="4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42"/>
      <c r="C596" s="42"/>
      <c r="D596" s="2"/>
      <c r="E596" s="2"/>
      <c r="F596" s="4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42"/>
      <c r="C597" s="42"/>
      <c r="D597" s="2"/>
      <c r="E597" s="2"/>
      <c r="F597" s="4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42"/>
      <c r="C598" s="42"/>
      <c r="D598" s="2"/>
      <c r="E598" s="2"/>
      <c r="F598" s="4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42"/>
      <c r="C599" s="42"/>
      <c r="D599" s="2"/>
      <c r="E599" s="2"/>
      <c r="F599" s="4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42"/>
      <c r="C600" s="42"/>
      <c r="D600" s="2"/>
      <c r="E600" s="2"/>
      <c r="F600" s="4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42"/>
      <c r="C601" s="42"/>
      <c r="D601" s="2"/>
      <c r="E601" s="2"/>
      <c r="F601" s="4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42"/>
      <c r="C602" s="42"/>
      <c r="D602" s="2"/>
      <c r="E602" s="2"/>
      <c r="F602" s="4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42"/>
      <c r="C603" s="42"/>
      <c r="D603" s="2"/>
      <c r="E603" s="2"/>
      <c r="F603" s="4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42"/>
      <c r="C604" s="42"/>
      <c r="D604" s="2"/>
      <c r="E604" s="2"/>
      <c r="F604" s="4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42"/>
      <c r="C605" s="42"/>
      <c r="D605" s="2"/>
      <c r="E605" s="2"/>
      <c r="F605" s="4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42"/>
      <c r="C606" s="42"/>
      <c r="D606" s="2"/>
      <c r="E606" s="2"/>
      <c r="F606" s="4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42"/>
      <c r="C607" s="42"/>
      <c r="D607" s="2"/>
      <c r="E607" s="2"/>
      <c r="F607" s="4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42"/>
      <c r="C608" s="42"/>
      <c r="D608" s="2"/>
      <c r="E608" s="2"/>
      <c r="F608" s="4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42"/>
      <c r="C609" s="42"/>
      <c r="D609" s="2"/>
      <c r="E609" s="2"/>
      <c r="F609" s="4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42"/>
      <c r="C610" s="42"/>
      <c r="D610" s="2"/>
      <c r="E610" s="2"/>
      <c r="F610" s="4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42"/>
      <c r="C611" s="42"/>
      <c r="D611" s="2"/>
      <c r="E611" s="2"/>
      <c r="F611" s="4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42"/>
      <c r="C612" s="42"/>
      <c r="D612" s="2"/>
      <c r="E612" s="2"/>
      <c r="F612" s="4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42"/>
      <c r="C613" s="42"/>
      <c r="D613" s="2"/>
      <c r="E613" s="2"/>
      <c r="F613" s="4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42"/>
      <c r="C614" s="42"/>
      <c r="D614" s="2"/>
      <c r="E614" s="2"/>
      <c r="F614" s="4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42"/>
      <c r="C615" s="42"/>
      <c r="D615" s="2"/>
      <c r="E615" s="2"/>
      <c r="F615" s="4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42"/>
      <c r="C616" s="42"/>
      <c r="D616" s="2"/>
      <c r="E616" s="2"/>
      <c r="F616" s="4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42"/>
      <c r="C617" s="42"/>
      <c r="D617" s="2"/>
      <c r="E617" s="2"/>
      <c r="F617" s="4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42"/>
      <c r="C618" s="42"/>
      <c r="D618" s="2"/>
      <c r="E618" s="2"/>
      <c r="F618" s="4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42"/>
      <c r="C619" s="42"/>
      <c r="D619" s="2"/>
      <c r="E619" s="2"/>
      <c r="F619" s="4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42"/>
      <c r="C620" s="42"/>
      <c r="D620" s="2"/>
      <c r="E620" s="2"/>
      <c r="F620" s="4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42"/>
      <c r="C621" s="42"/>
      <c r="D621" s="2"/>
      <c r="E621" s="2"/>
      <c r="F621" s="4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42"/>
      <c r="C622" s="42"/>
      <c r="D622" s="2"/>
      <c r="E622" s="2"/>
      <c r="F622" s="4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42"/>
      <c r="C623" s="42"/>
      <c r="D623" s="2"/>
      <c r="E623" s="2"/>
      <c r="F623" s="4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42"/>
      <c r="C624" s="42"/>
      <c r="D624" s="2"/>
      <c r="E624" s="2"/>
      <c r="F624" s="4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42"/>
      <c r="C625" s="42"/>
      <c r="D625" s="2"/>
      <c r="E625" s="2"/>
      <c r="F625" s="4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42"/>
      <c r="C626" s="42"/>
      <c r="D626" s="2"/>
      <c r="E626" s="2"/>
      <c r="F626" s="4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42"/>
      <c r="C627" s="42"/>
      <c r="D627" s="2"/>
      <c r="E627" s="2"/>
      <c r="F627" s="4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42"/>
      <c r="C628" s="42"/>
      <c r="D628" s="2"/>
      <c r="E628" s="2"/>
      <c r="F628" s="4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42"/>
      <c r="C629" s="42"/>
      <c r="D629" s="2"/>
      <c r="E629" s="2"/>
      <c r="F629" s="4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42"/>
      <c r="C630" s="42"/>
      <c r="D630" s="2"/>
      <c r="E630" s="2"/>
      <c r="F630" s="4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42"/>
      <c r="C631" s="42"/>
      <c r="D631" s="2"/>
      <c r="E631" s="2"/>
      <c r="F631" s="4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42"/>
      <c r="C632" s="42"/>
      <c r="D632" s="2"/>
      <c r="E632" s="2"/>
      <c r="F632" s="4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42"/>
      <c r="C633" s="42"/>
      <c r="D633" s="2"/>
      <c r="E633" s="2"/>
      <c r="F633" s="4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42"/>
      <c r="C634" s="42"/>
      <c r="D634" s="2"/>
      <c r="E634" s="2"/>
      <c r="F634" s="4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42"/>
      <c r="C635" s="42"/>
      <c r="D635" s="2"/>
      <c r="E635" s="2"/>
      <c r="F635" s="4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42"/>
      <c r="C636" s="42"/>
      <c r="D636" s="2"/>
      <c r="E636" s="2"/>
      <c r="F636" s="4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42"/>
      <c r="C637" s="42"/>
      <c r="D637" s="2"/>
      <c r="E637" s="2"/>
      <c r="F637" s="4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42"/>
      <c r="C638" s="42"/>
      <c r="D638" s="2"/>
      <c r="E638" s="2"/>
      <c r="F638" s="4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42"/>
      <c r="C639" s="42"/>
      <c r="D639" s="2"/>
      <c r="E639" s="2"/>
      <c r="F639" s="4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42"/>
      <c r="C640" s="42"/>
      <c r="D640" s="2"/>
      <c r="E640" s="2"/>
      <c r="F640" s="4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42"/>
      <c r="C641" s="42"/>
      <c r="D641" s="2"/>
      <c r="E641" s="2"/>
      <c r="F641" s="4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42"/>
      <c r="C642" s="42"/>
      <c r="D642" s="2"/>
      <c r="E642" s="2"/>
      <c r="F642" s="4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42"/>
      <c r="C643" s="42"/>
      <c r="D643" s="2"/>
      <c r="E643" s="2"/>
      <c r="F643" s="4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42"/>
      <c r="C644" s="42"/>
      <c r="D644" s="2"/>
      <c r="E644" s="2"/>
      <c r="F644" s="4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42"/>
      <c r="C645" s="42"/>
      <c r="D645" s="2"/>
      <c r="E645" s="2"/>
      <c r="F645" s="4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42"/>
      <c r="C646" s="42"/>
      <c r="D646" s="2"/>
      <c r="E646" s="2"/>
      <c r="F646" s="4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42"/>
      <c r="C647" s="42"/>
      <c r="D647" s="2"/>
      <c r="E647" s="2"/>
      <c r="F647" s="4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42"/>
      <c r="C648" s="42"/>
      <c r="D648" s="2"/>
      <c r="E648" s="2"/>
      <c r="F648" s="4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42"/>
      <c r="C649" s="42"/>
      <c r="D649" s="2"/>
      <c r="E649" s="2"/>
      <c r="F649" s="4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42"/>
      <c r="C650" s="42"/>
      <c r="D650" s="2"/>
      <c r="E650" s="2"/>
      <c r="F650" s="4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42"/>
      <c r="C651" s="42"/>
      <c r="D651" s="2"/>
      <c r="E651" s="2"/>
      <c r="F651" s="4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42"/>
      <c r="C652" s="42"/>
      <c r="D652" s="2"/>
      <c r="E652" s="2"/>
      <c r="F652" s="4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42"/>
      <c r="C653" s="42"/>
      <c r="D653" s="2"/>
      <c r="E653" s="2"/>
      <c r="F653" s="4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42"/>
      <c r="C654" s="42"/>
      <c r="D654" s="2"/>
      <c r="E654" s="2"/>
      <c r="F654" s="4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42"/>
      <c r="C655" s="42"/>
      <c r="D655" s="2"/>
      <c r="E655" s="2"/>
      <c r="F655" s="4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42"/>
      <c r="C656" s="42"/>
      <c r="D656" s="2"/>
      <c r="E656" s="2"/>
      <c r="F656" s="4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42"/>
      <c r="C657" s="42"/>
      <c r="D657" s="2"/>
      <c r="E657" s="2"/>
      <c r="F657" s="4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42"/>
      <c r="C658" s="42"/>
      <c r="D658" s="2"/>
      <c r="E658" s="2"/>
      <c r="F658" s="4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42"/>
      <c r="C659" s="42"/>
      <c r="D659" s="2"/>
      <c r="E659" s="2"/>
      <c r="F659" s="4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42"/>
      <c r="C660" s="42"/>
      <c r="D660" s="2"/>
      <c r="E660" s="2"/>
      <c r="F660" s="4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42"/>
      <c r="C661" s="42"/>
      <c r="D661" s="2"/>
      <c r="E661" s="2"/>
      <c r="F661" s="4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42"/>
      <c r="C662" s="42"/>
      <c r="D662" s="2"/>
      <c r="E662" s="2"/>
      <c r="F662" s="4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42"/>
      <c r="C663" s="42"/>
      <c r="D663" s="2"/>
      <c r="E663" s="2"/>
      <c r="F663" s="4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42"/>
      <c r="C664" s="42"/>
      <c r="D664" s="2"/>
      <c r="E664" s="2"/>
      <c r="F664" s="4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42"/>
      <c r="C665" s="42"/>
      <c r="D665" s="2"/>
      <c r="E665" s="2"/>
      <c r="F665" s="4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42"/>
      <c r="C666" s="42"/>
      <c r="D666" s="2"/>
      <c r="E666" s="2"/>
      <c r="F666" s="4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42"/>
      <c r="C667" s="42"/>
      <c r="D667" s="2"/>
      <c r="E667" s="2"/>
      <c r="F667" s="4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42"/>
      <c r="C668" s="42"/>
      <c r="D668" s="2"/>
      <c r="E668" s="2"/>
      <c r="F668" s="4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42"/>
      <c r="C669" s="42"/>
      <c r="D669" s="2"/>
      <c r="E669" s="2"/>
      <c r="F669" s="4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42"/>
      <c r="C670" s="42"/>
      <c r="D670" s="2"/>
      <c r="E670" s="2"/>
      <c r="F670" s="4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42"/>
      <c r="C671" s="42"/>
      <c r="D671" s="2"/>
      <c r="E671" s="2"/>
      <c r="F671" s="4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42"/>
      <c r="C672" s="42"/>
      <c r="D672" s="2"/>
      <c r="E672" s="2"/>
      <c r="F672" s="4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42"/>
      <c r="C673" s="42"/>
      <c r="D673" s="2"/>
      <c r="E673" s="2"/>
      <c r="F673" s="4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42"/>
      <c r="C674" s="42"/>
      <c r="D674" s="2"/>
      <c r="E674" s="2"/>
      <c r="F674" s="4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42"/>
      <c r="C675" s="42"/>
      <c r="D675" s="2"/>
      <c r="E675" s="2"/>
      <c r="F675" s="4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42"/>
      <c r="C676" s="42"/>
      <c r="D676" s="2"/>
      <c r="E676" s="2"/>
      <c r="F676" s="4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42"/>
      <c r="C677" s="42"/>
      <c r="D677" s="2"/>
      <c r="E677" s="2"/>
      <c r="F677" s="4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42"/>
      <c r="C678" s="42"/>
      <c r="D678" s="2"/>
      <c r="E678" s="2"/>
      <c r="F678" s="4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42"/>
      <c r="C679" s="42"/>
      <c r="D679" s="2"/>
      <c r="E679" s="2"/>
      <c r="F679" s="4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42"/>
      <c r="C680" s="42"/>
      <c r="D680" s="2"/>
      <c r="E680" s="2"/>
      <c r="F680" s="4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42"/>
      <c r="C681" s="42"/>
      <c r="D681" s="2"/>
      <c r="E681" s="2"/>
      <c r="F681" s="4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42"/>
      <c r="C682" s="42"/>
      <c r="D682" s="2"/>
      <c r="E682" s="2"/>
      <c r="F682" s="4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42"/>
      <c r="C683" s="42"/>
      <c r="D683" s="2"/>
      <c r="E683" s="2"/>
      <c r="F683" s="4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42"/>
      <c r="C684" s="42"/>
      <c r="D684" s="2"/>
      <c r="E684" s="2"/>
      <c r="F684" s="4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42"/>
      <c r="C685" s="42"/>
      <c r="D685" s="2"/>
      <c r="E685" s="2"/>
      <c r="F685" s="4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42"/>
      <c r="C686" s="42"/>
      <c r="D686" s="2"/>
      <c r="E686" s="2"/>
      <c r="F686" s="4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42"/>
      <c r="C687" s="42"/>
      <c r="D687" s="2"/>
      <c r="E687" s="2"/>
      <c r="F687" s="4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42"/>
      <c r="C688" s="42"/>
      <c r="D688" s="2"/>
      <c r="E688" s="2"/>
      <c r="F688" s="4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42"/>
      <c r="C689" s="42"/>
      <c r="D689" s="2"/>
      <c r="E689" s="2"/>
      <c r="F689" s="4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42"/>
      <c r="C690" s="42"/>
      <c r="D690" s="2"/>
      <c r="E690" s="2"/>
      <c r="F690" s="4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42"/>
      <c r="C691" s="42"/>
      <c r="D691" s="2"/>
      <c r="E691" s="2"/>
      <c r="F691" s="4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42"/>
      <c r="C692" s="42"/>
      <c r="D692" s="2"/>
      <c r="E692" s="2"/>
      <c r="F692" s="4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42"/>
      <c r="C693" s="42"/>
      <c r="D693" s="2"/>
      <c r="E693" s="2"/>
      <c r="F693" s="4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42"/>
      <c r="C694" s="42"/>
      <c r="D694" s="2"/>
      <c r="E694" s="2"/>
      <c r="F694" s="4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42"/>
      <c r="C695" s="42"/>
      <c r="D695" s="2"/>
      <c r="E695" s="2"/>
      <c r="F695" s="4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42"/>
      <c r="C696" s="42"/>
      <c r="D696" s="2"/>
      <c r="E696" s="2"/>
      <c r="F696" s="4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42"/>
      <c r="C697" s="42"/>
      <c r="D697" s="2"/>
      <c r="E697" s="2"/>
      <c r="F697" s="4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42"/>
      <c r="C698" s="42"/>
      <c r="D698" s="2"/>
      <c r="E698" s="2"/>
      <c r="F698" s="4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42"/>
      <c r="C699" s="42"/>
      <c r="D699" s="2"/>
      <c r="E699" s="2"/>
      <c r="F699" s="4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42"/>
      <c r="C700" s="42"/>
      <c r="D700" s="2"/>
      <c r="E700" s="2"/>
      <c r="F700" s="4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42"/>
      <c r="C701" s="42"/>
      <c r="D701" s="2"/>
      <c r="E701" s="2"/>
      <c r="F701" s="4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42"/>
      <c r="C702" s="42"/>
      <c r="D702" s="2"/>
      <c r="E702" s="2"/>
      <c r="F702" s="4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42"/>
      <c r="C703" s="42"/>
      <c r="D703" s="2"/>
      <c r="E703" s="2"/>
      <c r="F703" s="4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42"/>
      <c r="C704" s="42"/>
      <c r="D704" s="2"/>
      <c r="E704" s="2"/>
      <c r="F704" s="4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42"/>
      <c r="C705" s="42"/>
      <c r="D705" s="2"/>
      <c r="E705" s="2"/>
      <c r="F705" s="4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42"/>
      <c r="C706" s="42"/>
      <c r="D706" s="2"/>
      <c r="E706" s="2"/>
      <c r="F706" s="4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42"/>
      <c r="C707" s="42"/>
      <c r="D707" s="2"/>
      <c r="E707" s="2"/>
      <c r="F707" s="4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42"/>
      <c r="C708" s="42"/>
      <c r="D708" s="2"/>
      <c r="E708" s="2"/>
      <c r="F708" s="4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42"/>
      <c r="C709" s="42"/>
      <c r="D709" s="2"/>
      <c r="E709" s="2"/>
      <c r="F709" s="4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42"/>
      <c r="C710" s="42"/>
      <c r="D710" s="2"/>
      <c r="E710" s="2"/>
      <c r="F710" s="4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42"/>
      <c r="C711" s="42"/>
      <c r="D711" s="2"/>
      <c r="E711" s="2"/>
      <c r="F711" s="4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42"/>
      <c r="C712" s="42"/>
      <c r="D712" s="2"/>
      <c r="E712" s="2"/>
      <c r="F712" s="4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42"/>
      <c r="C713" s="42"/>
      <c r="D713" s="2"/>
      <c r="E713" s="2"/>
      <c r="F713" s="4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42"/>
      <c r="C714" s="42"/>
      <c r="D714" s="2"/>
      <c r="E714" s="2"/>
      <c r="F714" s="4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42"/>
      <c r="C715" s="42"/>
      <c r="D715" s="2"/>
      <c r="E715" s="2"/>
      <c r="F715" s="4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42"/>
      <c r="C716" s="42"/>
      <c r="D716" s="2"/>
      <c r="E716" s="2"/>
      <c r="F716" s="4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42"/>
      <c r="C717" s="42"/>
      <c r="D717" s="2"/>
      <c r="E717" s="2"/>
      <c r="F717" s="4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42"/>
      <c r="C718" s="42"/>
      <c r="D718" s="2"/>
      <c r="E718" s="2"/>
      <c r="F718" s="4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42"/>
      <c r="C719" s="42"/>
      <c r="D719" s="2"/>
      <c r="E719" s="2"/>
      <c r="F719" s="4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42"/>
      <c r="C720" s="42"/>
      <c r="D720" s="2"/>
      <c r="E720" s="2"/>
      <c r="F720" s="4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42"/>
      <c r="C721" s="42"/>
      <c r="D721" s="2"/>
      <c r="E721" s="2"/>
      <c r="F721" s="4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42"/>
      <c r="C722" s="42"/>
      <c r="D722" s="2"/>
      <c r="E722" s="2"/>
      <c r="F722" s="4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42"/>
      <c r="C723" s="42"/>
      <c r="D723" s="2"/>
      <c r="E723" s="2"/>
      <c r="F723" s="4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42"/>
      <c r="C724" s="42"/>
      <c r="D724" s="2"/>
      <c r="E724" s="2"/>
      <c r="F724" s="4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42"/>
      <c r="C725" s="42"/>
      <c r="D725" s="2"/>
      <c r="E725" s="2"/>
      <c r="F725" s="4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42"/>
      <c r="C726" s="42"/>
      <c r="D726" s="2"/>
      <c r="E726" s="2"/>
      <c r="F726" s="4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42"/>
      <c r="C727" s="42"/>
      <c r="D727" s="2"/>
      <c r="E727" s="2"/>
      <c r="F727" s="4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42"/>
      <c r="C728" s="42"/>
      <c r="D728" s="2"/>
      <c r="E728" s="2"/>
      <c r="F728" s="4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42"/>
      <c r="C729" s="42"/>
      <c r="D729" s="2"/>
      <c r="E729" s="2"/>
      <c r="F729" s="4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42"/>
      <c r="C730" s="42"/>
      <c r="D730" s="2"/>
      <c r="E730" s="2"/>
      <c r="F730" s="4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42"/>
      <c r="C731" s="42"/>
      <c r="D731" s="2"/>
      <c r="E731" s="2"/>
      <c r="F731" s="4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42"/>
      <c r="C732" s="42"/>
      <c r="D732" s="2"/>
      <c r="E732" s="2"/>
      <c r="F732" s="4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42"/>
      <c r="C733" s="42"/>
      <c r="D733" s="2"/>
      <c r="E733" s="2"/>
      <c r="F733" s="4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42"/>
      <c r="C734" s="42"/>
      <c r="D734" s="2"/>
      <c r="E734" s="2"/>
      <c r="F734" s="4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42"/>
      <c r="C735" s="42"/>
      <c r="D735" s="2"/>
      <c r="E735" s="2"/>
      <c r="F735" s="4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42"/>
      <c r="C736" s="42"/>
      <c r="D736" s="2"/>
      <c r="E736" s="2"/>
      <c r="F736" s="4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42"/>
      <c r="C737" s="42"/>
      <c r="D737" s="2"/>
      <c r="E737" s="2"/>
      <c r="F737" s="4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42"/>
      <c r="C738" s="42"/>
      <c r="D738" s="2"/>
      <c r="E738" s="2"/>
      <c r="F738" s="4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42"/>
      <c r="C739" s="42"/>
      <c r="D739" s="2"/>
      <c r="E739" s="2"/>
      <c r="F739" s="4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42"/>
      <c r="C740" s="42"/>
      <c r="D740" s="2"/>
      <c r="E740" s="2"/>
      <c r="F740" s="4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42"/>
      <c r="C741" s="42"/>
      <c r="D741" s="2"/>
      <c r="E741" s="2"/>
      <c r="F741" s="4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42"/>
      <c r="C742" s="42"/>
      <c r="D742" s="2"/>
      <c r="E742" s="2"/>
      <c r="F742" s="4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42"/>
      <c r="C743" s="42"/>
      <c r="D743" s="2"/>
      <c r="E743" s="2"/>
      <c r="F743" s="4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42"/>
      <c r="C744" s="42"/>
      <c r="D744" s="2"/>
      <c r="E744" s="2"/>
      <c r="F744" s="4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42"/>
      <c r="C745" s="42"/>
      <c r="D745" s="2"/>
      <c r="E745" s="2"/>
      <c r="F745" s="4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42"/>
      <c r="C746" s="42"/>
      <c r="D746" s="2"/>
      <c r="E746" s="2"/>
      <c r="F746" s="4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42"/>
      <c r="C747" s="42"/>
      <c r="D747" s="2"/>
      <c r="E747" s="2"/>
      <c r="F747" s="4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42"/>
      <c r="C748" s="42"/>
      <c r="D748" s="2"/>
      <c r="E748" s="2"/>
      <c r="F748" s="4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42"/>
      <c r="C749" s="42"/>
      <c r="D749" s="2"/>
      <c r="E749" s="2"/>
      <c r="F749" s="4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42"/>
      <c r="C750" s="42"/>
      <c r="D750" s="2"/>
      <c r="E750" s="2"/>
      <c r="F750" s="4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42"/>
      <c r="C751" s="42"/>
      <c r="D751" s="2"/>
      <c r="E751" s="2"/>
      <c r="F751" s="4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42"/>
      <c r="C752" s="42"/>
      <c r="D752" s="2"/>
      <c r="E752" s="2"/>
      <c r="F752" s="4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42"/>
      <c r="C753" s="42"/>
      <c r="D753" s="2"/>
      <c r="E753" s="2"/>
      <c r="F753" s="4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42"/>
      <c r="C754" s="42"/>
      <c r="D754" s="2"/>
      <c r="E754" s="2"/>
      <c r="F754" s="4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42"/>
      <c r="C755" s="42"/>
      <c r="D755" s="2"/>
      <c r="E755" s="2"/>
      <c r="F755" s="4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42"/>
      <c r="C756" s="42"/>
      <c r="D756" s="2"/>
      <c r="E756" s="2"/>
      <c r="F756" s="4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42"/>
      <c r="C757" s="42"/>
      <c r="D757" s="2"/>
      <c r="E757" s="2"/>
      <c r="F757" s="4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42"/>
      <c r="C758" s="42"/>
      <c r="D758" s="2"/>
      <c r="E758" s="2"/>
      <c r="F758" s="4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42"/>
      <c r="C759" s="42"/>
      <c r="D759" s="2"/>
      <c r="E759" s="2"/>
      <c r="F759" s="4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42"/>
      <c r="C760" s="42"/>
      <c r="D760" s="2"/>
      <c r="E760" s="2"/>
      <c r="F760" s="4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42"/>
      <c r="C761" s="42"/>
      <c r="D761" s="2"/>
      <c r="E761" s="2"/>
      <c r="F761" s="4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42"/>
      <c r="C762" s="42"/>
      <c r="D762" s="2"/>
      <c r="E762" s="2"/>
      <c r="F762" s="4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42"/>
      <c r="C763" s="42"/>
      <c r="D763" s="2"/>
      <c r="E763" s="2"/>
      <c r="F763" s="4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42"/>
      <c r="C764" s="42"/>
      <c r="D764" s="2"/>
      <c r="E764" s="2"/>
      <c r="F764" s="4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42"/>
      <c r="C765" s="42"/>
      <c r="D765" s="2"/>
      <c r="E765" s="2"/>
      <c r="F765" s="4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42"/>
      <c r="C766" s="42"/>
      <c r="D766" s="2"/>
      <c r="E766" s="2"/>
      <c r="F766" s="4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42"/>
      <c r="C767" s="42"/>
      <c r="D767" s="2"/>
      <c r="E767" s="2"/>
      <c r="F767" s="4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42"/>
      <c r="C768" s="42"/>
      <c r="D768" s="2"/>
      <c r="E768" s="2"/>
      <c r="F768" s="4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42"/>
      <c r="C769" s="42"/>
      <c r="D769" s="2"/>
      <c r="E769" s="2"/>
      <c r="F769" s="4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42"/>
      <c r="C770" s="42"/>
      <c r="D770" s="2"/>
      <c r="E770" s="2"/>
      <c r="F770" s="4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42"/>
      <c r="C771" s="42"/>
      <c r="D771" s="2"/>
      <c r="E771" s="2"/>
      <c r="F771" s="4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42"/>
      <c r="C772" s="42"/>
      <c r="D772" s="2"/>
      <c r="E772" s="2"/>
      <c r="F772" s="4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42"/>
      <c r="C773" s="42"/>
      <c r="D773" s="2"/>
      <c r="E773" s="2"/>
      <c r="F773" s="4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42"/>
      <c r="C774" s="42"/>
      <c r="D774" s="2"/>
      <c r="E774" s="2"/>
      <c r="F774" s="4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42"/>
      <c r="C775" s="42"/>
      <c r="D775" s="2"/>
      <c r="E775" s="2"/>
      <c r="F775" s="4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42"/>
      <c r="C776" s="42"/>
      <c r="D776" s="2"/>
      <c r="E776" s="2"/>
      <c r="F776" s="4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42"/>
      <c r="C777" s="42"/>
      <c r="D777" s="2"/>
      <c r="E777" s="2"/>
      <c r="F777" s="4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42"/>
      <c r="C778" s="42"/>
      <c r="D778" s="2"/>
      <c r="E778" s="2"/>
      <c r="F778" s="4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42"/>
      <c r="C779" s="42"/>
      <c r="D779" s="2"/>
      <c r="E779" s="2"/>
      <c r="F779" s="4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42"/>
      <c r="C780" s="42"/>
      <c r="D780" s="2"/>
      <c r="E780" s="2"/>
      <c r="F780" s="4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42"/>
      <c r="C781" s="42"/>
      <c r="D781" s="2"/>
      <c r="E781" s="2"/>
      <c r="F781" s="4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42"/>
      <c r="C782" s="42"/>
      <c r="D782" s="2"/>
      <c r="E782" s="2"/>
      <c r="F782" s="4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42"/>
      <c r="C783" s="42"/>
      <c r="D783" s="2"/>
      <c r="E783" s="2"/>
      <c r="F783" s="4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42"/>
      <c r="C784" s="42"/>
      <c r="D784" s="2"/>
      <c r="E784" s="2"/>
      <c r="F784" s="4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42"/>
      <c r="C785" s="42"/>
      <c r="D785" s="2"/>
      <c r="E785" s="2"/>
      <c r="F785" s="4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42"/>
      <c r="C786" s="42"/>
      <c r="D786" s="2"/>
      <c r="E786" s="2"/>
      <c r="F786" s="4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42"/>
      <c r="C787" s="42"/>
      <c r="D787" s="2"/>
      <c r="E787" s="2"/>
      <c r="F787" s="4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42"/>
      <c r="C788" s="42"/>
      <c r="D788" s="2"/>
      <c r="E788" s="2"/>
      <c r="F788" s="4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42"/>
      <c r="C789" s="42"/>
      <c r="D789" s="2"/>
      <c r="E789" s="2"/>
      <c r="F789" s="4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42"/>
      <c r="C790" s="42"/>
      <c r="D790" s="2"/>
      <c r="E790" s="2"/>
      <c r="F790" s="4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42"/>
      <c r="C791" s="42"/>
      <c r="D791" s="2"/>
      <c r="E791" s="2"/>
      <c r="F791" s="4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42"/>
      <c r="C792" s="42"/>
      <c r="D792" s="2"/>
      <c r="E792" s="2"/>
      <c r="F792" s="4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42"/>
      <c r="C793" s="42"/>
      <c r="D793" s="2"/>
      <c r="E793" s="2"/>
      <c r="F793" s="4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42"/>
      <c r="C794" s="42"/>
      <c r="D794" s="2"/>
      <c r="E794" s="2"/>
      <c r="F794" s="4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42"/>
      <c r="C795" s="42"/>
      <c r="D795" s="2"/>
      <c r="E795" s="2"/>
      <c r="F795" s="4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42"/>
      <c r="C796" s="42"/>
      <c r="D796" s="2"/>
      <c r="E796" s="2"/>
      <c r="F796" s="4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42"/>
      <c r="C797" s="42"/>
      <c r="D797" s="2"/>
      <c r="E797" s="2"/>
      <c r="F797" s="4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42"/>
      <c r="C798" s="42"/>
      <c r="D798" s="2"/>
      <c r="E798" s="2"/>
      <c r="F798" s="4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42"/>
      <c r="C799" s="42"/>
      <c r="D799" s="2"/>
      <c r="E799" s="2"/>
      <c r="F799" s="4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42"/>
      <c r="C800" s="42"/>
      <c r="D800" s="2"/>
      <c r="E800" s="2"/>
      <c r="F800" s="4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42"/>
      <c r="C801" s="42"/>
      <c r="D801" s="2"/>
      <c r="E801" s="2"/>
      <c r="F801" s="4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42"/>
      <c r="C802" s="42"/>
      <c r="D802" s="2"/>
      <c r="E802" s="2"/>
      <c r="F802" s="4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42"/>
      <c r="C803" s="42"/>
      <c r="D803" s="2"/>
      <c r="E803" s="2"/>
      <c r="F803" s="4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42"/>
      <c r="C804" s="42"/>
      <c r="D804" s="2"/>
      <c r="E804" s="2"/>
      <c r="F804" s="4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42"/>
      <c r="C805" s="42"/>
      <c r="D805" s="2"/>
      <c r="E805" s="2"/>
      <c r="F805" s="4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42"/>
      <c r="C806" s="42"/>
      <c r="D806" s="2"/>
      <c r="E806" s="2"/>
      <c r="F806" s="4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42"/>
      <c r="C807" s="42"/>
      <c r="D807" s="2"/>
      <c r="E807" s="2"/>
      <c r="F807" s="4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42"/>
      <c r="C808" s="42"/>
      <c r="D808" s="2"/>
      <c r="E808" s="2"/>
      <c r="F808" s="4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42"/>
      <c r="C809" s="42"/>
      <c r="D809" s="2"/>
      <c r="E809" s="2"/>
      <c r="F809" s="4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42"/>
      <c r="C810" s="42"/>
      <c r="D810" s="2"/>
      <c r="E810" s="2"/>
      <c r="F810" s="4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42"/>
      <c r="C811" s="42"/>
      <c r="D811" s="2"/>
      <c r="E811" s="2"/>
      <c r="F811" s="4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42"/>
      <c r="C812" s="42"/>
      <c r="D812" s="2"/>
      <c r="E812" s="2"/>
      <c r="F812" s="4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42"/>
      <c r="C813" s="42"/>
      <c r="D813" s="2"/>
      <c r="E813" s="2"/>
      <c r="F813" s="4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42"/>
      <c r="C814" s="42"/>
      <c r="D814" s="2"/>
      <c r="E814" s="2"/>
      <c r="F814" s="4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42"/>
      <c r="C815" s="42"/>
      <c r="D815" s="2"/>
      <c r="E815" s="2"/>
      <c r="F815" s="4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42"/>
      <c r="C816" s="42"/>
      <c r="D816" s="2"/>
      <c r="E816" s="2"/>
      <c r="F816" s="4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42"/>
      <c r="C817" s="42"/>
      <c r="D817" s="2"/>
      <c r="E817" s="2"/>
      <c r="F817" s="4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42"/>
      <c r="C818" s="42"/>
      <c r="D818" s="2"/>
      <c r="E818" s="2"/>
      <c r="F818" s="4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42"/>
      <c r="C819" s="42"/>
      <c r="D819" s="2"/>
      <c r="E819" s="2"/>
      <c r="F819" s="4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42"/>
      <c r="C820" s="42"/>
      <c r="D820" s="2"/>
      <c r="E820" s="2"/>
      <c r="F820" s="4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42"/>
      <c r="C821" s="42"/>
      <c r="D821" s="2"/>
      <c r="E821" s="2"/>
      <c r="F821" s="4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42"/>
      <c r="C822" s="42"/>
      <c r="D822" s="2"/>
      <c r="E822" s="2"/>
      <c r="F822" s="4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42"/>
      <c r="C823" s="42"/>
      <c r="D823" s="2"/>
      <c r="E823" s="2"/>
      <c r="F823" s="4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42"/>
      <c r="C824" s="42"/>
      <c r="D824" s="2"/>
      <c r="E824" s="2"/>
      <c r="F824" s="4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42"/>
      <c r="C825" s="42"/>
      <c r="D825" s="2"/>
      <c r="E825" s="2"/>
      <c r="F825" s="4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42"/>
      <c r="C826" s="42"/>
      <c r="D826" s="2"/>
      <c r="E826" s="2"/>
      <c r="F826" s="4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42"/>
      <c r="C827" s="42"/>
      <c r="D827" s="2"/>
      <c r="E827" s="2"/>
      <c r="F827" s="4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42"/>
      <c r="C828" s="42"/>
      <c r="D828" s="2"/>
      <c r="E828" s="2"/>
      <c r="F828" s="4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42"/>
      <c r="C829" s="42"/>
      <c r="D829" s="2"/>
      <c r="E829" s="2"/>
      <c r="F829" s="4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42"/>
      <c r="C830" s="42"/>
      <c r="D830" s="2"/>
      <c r="E830" s="2"/>
      <c r="F830" s="4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42"/>
      <c r="C831" s="42"/>
      <c r="D831" s="2"/>
      <c r="E831" s="2"/>
      <c r="F831" s="4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42"/>
      <c r="C832" s="42"/>
      <c r="D832" s="2"/>
      <c r="E832" s="2"/>
      <c r="F832" s="4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42"/>
      <c r="C833" s="42"/>
      <c r="D833" s="2"/>
      <c r="E833" s="2"/>
      <c r="F833" s="4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42"/>
      <c r="C834" s="42"/>
      <c r="D834" s="2"/>
      <c r="E834" s="2"/>
      <c r="F834" s="4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42"/>
      <c r="C835" s="42"/>
      <c r="D835" s="2"/>
      <c r="E835" s="2"/>
      <c r="F835" s="4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42"/>
      <c r="C836" s="42"/>
      <c r="D836" s="2"/>
      <c r="E836" s="2"/>
      <c r="F836" s="4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42"/>
      <c r="C837" s="42"/>
      <c r="D837" s="2"/>
      <c r="E837" s="2"/>
      <c r="F837" s="4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42"/>
      <c r="C838" s="42"/>
      <c r="D838" s="2"/>
      <c r="E838" s="2"/>
      <c r="F838" s="4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42"/>
      <c r="C839" s="42"/>
      <c r="D839" s="2"/>
      <c r="E839" s="2"/>
      <c r="F839" s="4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42"/>
      <c r="C840" s="42"/>
      <c r="D840" s="2"/>
      <c r="E840" s="2"/>
      <c r="F840" s="4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42"/>
      <c r="C841" s="42"/>
      <c r="D841" s="2"/>
      <c r="E841" s="2"/>
      <c r="F841" s="4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42"/>
      <c r="C842" s="42"/>
      <c r="D842" s="2"/>
      <c r="E842" s="2"/>
      <c r="F842" s="4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42"/>
      <c r="C843" s="42"/>
      <c r="D843" s="2"/>
      <c r="E843" s="2"/>
      <c r="F843" s="4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42"/>
      <c r="C844" s="42"/>
      <c r="D844" s="2"/>
      <c r="E844" s="2"/>
      <c r="F844" s="4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42"/>
      <c r="C845" s="42"/>
      <c r="D845" s="2"/>
      <c r="E845" s="2"/>
      <c r="F845" s="4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42"/>
      <c r="C846" s="42"/>
      <c r="D846" s="2"/>
      <c r="E846" s="2"/>
      <c r="F846" s="4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42"/>
      <c r="C847" s="42"/>
      <c r="D847" s="2"/>
      <c r="E847" s="2"/>
      <c r="F847" s="4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42"/>
      <c r="C848" s="42"/>
      <c r="D848" s="2"/>
      <c r="E848" s="2"/>
      <c r="F848" s="4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42"/>
      <c r="C849" s="42"/>
      <c r="D849" s="2"/>
      <c r="E849" s="2"/>
      <c r="F849" s="4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42"/>
      <c r="C850" s="42"/>
      <c r="D850" s="2"/>
      <c r="E850" s="2"/>
      <c r="F850" s="4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42"/>
      <c r="C851" s="42"/>
      <c r="D851" s="2"/>
      <c r="E851" s="2"/>
      <c r="F851" s="4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42"/>
      <c r="C852" s="42"/>
      <c r="D852" s="2"/>
      <c r="E852" s="2"/>
      <c r="F852" s="4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42"/>
      <c r="C853" s="42"/>
      <c r="D853" s="2"/>
      <c r="E853" s="2"/>
      <c r="F853" s="4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42"/>
      <c r="C854" s="42"/>
      <c r="D854" s="2"/>
      <c r="E854" s="2"/>
      <c r="F854" s="4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42"/>
      <c r="C855" s="42"/>
      <c r="D855" s="2"/>
      <c r="E855" s="2"/>
      <c r="F855" s="4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42"/>
      <c r="C856" s="42"/>
      <c r="D856" s="2"/>
      <c r="E856" s="2"/>
      <c r="F856" s="4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42"/>
      <c r="C857" s="42"/>
      <c r="D857" s="2"/>
      <c r="E857" s="2"/>
      <c r="F857" s="4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42"/>
      <c r="C858" s="42"/>
      <c r="D858" s="2"/>
      <c r="E858" s="2"/>
      <c r="F858" s="4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42"/>
      <c r="C859" s="42"/>
      <c r="D859" s="2"/>
      <c r="E859" s="2"/>
      <c r="F859" s="4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42"/>
      <c r="C860" s="42"/>
      <c r="D860" s="2"/>
      <c r="E860" s="2"/>
      <c r="F860" s="4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42"/>
      <c r="C861" s="42"/>
      <c r="D861" s="2"/>
      <c r="E861" s="2"/>
      <c r="F861" s="4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42"/>
      <c r="C862" s="42"/>
      <c r="D862" s="2"/>
      <c r="E862" s="2"/>
      <c r="F862" s="4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42"/>
      <c r="C863" s="42"/>
      <c r="D863" s="2"/>
      <c r="E863" s="2"/>
      <c r="F863" s="4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42"/>
      <c r="C864" s="42"/>
      <c r="D864" s="2"/>
      <c r="E864" s="2"/>
      <c r="F864" s="4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42"/>
      <c r="C865" s="42"/>
      <c r="D865" s="2"/>
      <c r="E865" s="2"/>
      <c r="F865" s="4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42"/>
      <c r="C866" s="42"/>
      <c r="D866" s="2"/>
      <c r="E866" s="2"/>
      <c r="F866" s="4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42"/>
      <c r="C867" s="42"/>
      <c r="D867" s="2"/>
      <c r="E867" s="2"/>
      <c r="F867" s="4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42"/>
      <c r="C868" s="42"/>
      <c r="D868" s="2"/>
      <c r="E868" s="2"/>
      <c r="F868" s="4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42"/>
      <c r="C869" s="42"/>
      <c r="D869" s="2"/>
      <c r="E869" s="2"/>
      <c r="F869" s="4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42"/>
      <c r="C870" s="42"/>
      <c r="D870" s="2"/>
      <c r="E870" s="2"/>
      <c r="F870" s="4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42"/>
      <c r="C871" s="42"/>
      <c r="D871" s="2"/>
      <c r="E871" s="2"/>
      <c r="F871" s="4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42"/>
      <c r="C872" s="42"/>
      <c r="D872" s="2"/>
      <c r="E872" s="2"/>
      <c r="F872" s="4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42"/>
      <c r="C873" s="42"/>
      <c r="D873" s="2"/>
      <c r="E873" s="2"/>
      <c r="F873" s="4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42"/>
      <c r="C874" s="42"/>
      <c r="D874" s="2"/>
      <c r="E874" s="2"/>
      <c r="F874" s="4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42"/>
      <c r="C875" s="42"/>
      <c r="D875" s="2"/>
      <c r="E875" s="2"/>
      <c r="F875" s="4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42"/>
      <c r="C876" s="42"/>
      <c r="D876" s="2"/>
      <c r="E876" s="2"/>
      <c r="F876" s="4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42"/>
      <c r="C877" s="42"/>
      <c r="D877" s="2"/>
      <c r="E877" s="2"/>
      <c r="F877" s="4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42"/>
      <c r="C878" s="42"/>
      <c r="D878" s="2"/>
      <c r="E878" s="2"/>
      <c r="F878" s="4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42"/>
      <c r="C879" s="42"/>
      <c r="D879" s="2"/>
      <c r="E879" s="2"/>
      <c r="F879" s="4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42"/>
      <c r="C880" s="42"/>
      <c r="D880" s="2"/>
      <c r="E880" s="2"/>
      <c r="F880" s="4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42"/>
      <c r="C881" s="42"/>
      <c r="D881" s="2"/>
      <c r="E881" s="2"/>
      <c r="F881" s="4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42"/>
      <c r="C882" s="42"/>
      <c r="D882" s="2"/>
      <c r="E882" s="2"/>
      <c r="F882" s="4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42"/>
      <c r="C883" s="42"/>
      <c r="D883" s="2"/>
      <c r="E883" s="2"/>
      <c r="F883" s="4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42"/>
      <c r="C884" s="42"/>
      <c r="D884" s="2"/>
      <c r="E884" s="2"/>
      <c r="F884" s="4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42"/>
      <c r="C885" s="42"/>
      <c r="D885" s="2"/>
      <c r="E885" s="2"/>
      <c r="F885" s="4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42"/>
      <c r="C886" s="42"/>
      <c r="D886" s="2"/>
      <c r="E886" s="2"/>
      <c r="F886" s="4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42"/>
      <c r="C887" s="42"/>
      <c r="D887" s="2"/>
      <c r="E887" s="2"/>
      <c r="F887" s="4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42"/>
      <c r="C888" s="42"/>
      <c r="D888" s="2"/>
      <c r="E888" s="2"/>
      <c r="F888" s="4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42"/>
      <c r="C889" s="42"/>
      <c r="D889" s="2"/>
      <c r="E889" s="2"/>
      <c r="F889" s="4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42"/>
      <c r="C890" s="42"/>
      <c r="D890" s="2"/>
      <c r="E890" s="2"/>
      <c r="F890" s="4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42"/>
      <c r="C891" s="42"/>
      <c r="D891" s="2"/>
      <c r="E891" s="2"/>
      <c r="F891" s="4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42"/>
      <c r="C892" s="42"/>
      <c r="D892" s="2"/>
      <c r="E892" s="2"/>
      <c r="F892" s="4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42"/>
      <c r="C893" s="42"/>
      <c r="D893" s="2"/>
      <c r="E893" s="2"/>
      <c r="F893" s="4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42"/>
      <c r="C894" s="42"/>
      <c r="D894" s="2"/>
      <c r="E894" s="2"/>
      <c r="F894" s="4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42"/>
      <c r="C895" s="42"/>
      <c r="D895" s="2"/>
      <c r="E895" s="2"/>
      <c r="F895" s="4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42"/>
      <c r="C896" s="42"/>
      <c r="D896" s="2"/>
      <c r="E896" s="2"/>
      <c r="F896" s="4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42"/>
      <c r="C897" s="42"/>
      <c r="D897" s="2"/>
      <c r="E897" s="2"/>
      <c r="F897" s="4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42"/>
      <c r="C898" s="42"/>
      <c r="D898" s="2"/>
      <c r="E898" s="2"/>
      <c r="F898" s="4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42"/>
      <c r="C899" s="42"/>
      <c r="D899" s="2"/>
      <c r="E899" s="2"/>
      <c r="F899" s="4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42"/>
      <c r="C900" s="42"/>
      <c r="D900" s="2"/>
      <c r="E900" s="2"/>
      <c r="F900" s="4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42"/>
      <c r="C901" s="42"/>
      <c r="D901" s="2"/>
      <c r="E901" s="2"/>
      <c r="F901" s="4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42"/>
      <c r="C902" s="42"/>
      <c r="D902" s="2"/>
      <c r="E902" s="2"/>
      <c r="F902" s="4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42"/>
      <c r="C903" s="42"/>
      <c r="D903" s="2"/>
      <c r="E903" s="2"/>
      <c r="F903" s="4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42"/>
      <c r="C904" s="42"/>
      <c r="D904" s="2"/>
      <c r="E904" s="2"/>
      <c r="F904" s="4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42"/>
      <c r="C905" s="42"/>
      <c r="D905" s="2"/>
      <c r="E905" s="2"/>
      <c r="F905" s="4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42"/>
      <c r="C906" s="42"/>
      <c r="D906" s="2"/>
      <c r="E906" s="2"/>
      <c r="F906" s="4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42"/>
      <c r="C907" s="42"/>
      <c r="D907" s="2"/>
      <c r="E907" s="2"/>
      <c r="F907" s="4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42"/>
      <c r="C908" s="42"/>
      <c r="D908" s="2"/>
      <c r="E908" s="2"/>
      <c r="F908" s="4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42"/>
      <c r="C909" s="42"/>
      <c r="D909" s="2"/>
      <c r="E909" s="2"/>
      <c r="F909" s="4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42"/>
      <c r="C910" s="42"/>
      <c r="D910" s="2"/>
      <c r="E910" s="2"/>
      <c r="F910" s="4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42"/>
      <c r="C911" s="42"/>
      <c r="D911" s="2"/>
      <c r="E911" s="2"/>
      <c r="F911" s="4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42"/>
      <c r="C912" s="42"/>
      <c r="D912" s="2"/>
      <c r="E912" s="2"/>
      <c r="F912" s="4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42"/>
      <c r="C913" s="42"/>
      <c r="D913" s="2"/>
      <c r="E913" s="2"/>
      <c r="F913" s="4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42"/>
      <c r="C914" s="42"/>
      <c r="D914" s="2"/>
      <c r="E914" s="2"/>
      <c r="F914" s="4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42"/>
      <c r="C915" s="42"/>
      <c r="D915" s="2"/>
      <c r="E915" s="2"/>
      <c r="F915" s="4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42"/>
      <c r="C916" s="42"/>
      <c r="D916" s="2"/>
      <c r="E916" s="2"/>
      <c r="F916" s="4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42"/>
      <c r="C917" s="42"/>
      <c r="D917" s="2"/>
      <c r="E917" s="2"/>
      <c r="F917" s="4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42"/>
      <c r="C918" s="42"/>
      <c r="D918" s="2"/>
      <c r="E918" s="2"/>
      <c r="F918" s="4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42"/>
      <c r="C919" s="42"/>
      <c r="D919" s="2"/>
      <c r="E919" s="2"/>
      <c r="F919" s="4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42"/>
      <c r="C920" s="42"/>
      <c r="D920" s="2"/>
      <c r="E920" s="2"/>
      <c r="F920" s="4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42"/>
      <c r="C921" s="42"/>
      <c r="D921" s="2"/>
      <c r="E921" s="2"/>
      <c r="F921" s="4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42"/>
      <c r="C922" s="42"/>
      <c r="D922" s="2"/>
      <c r="E922" s="2"/>
      <c r="F922" s="4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42"/>
      <c r="C923" s="42"/>
      <c r="D923" s="2"/>
      <c r="E923" s="2"/>
      <c r="F923" s="4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42"/>
      <c r="C924" s="42"/>
      <c r="D924" s="2"/>
      <c r="E924" s="2"/>
      <c r="F924" s="4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42"/>
      <c r="C925" s="42"/>
      <c r="D925" s="2"/>
      <c r="E925" s="2"/>
      <c r="F925" s="4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42"/>
      <c r="C926" s="42"/>
      <c r="D926" s="2"/>
      <c r="E926" s="2"/>
      <c r="F926" s="4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42"/>
      <c r="C927" s="42"/>
      <c r="D927" s="2"/>
      <c r="E927" s="2"/>
      <c r="F927" s="4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42"/>
      <c r="C928" s="42"/>
      <c r="D928" s="2"/>
      <c r="E928" s="2"/>
      <c r="F928" s="4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42"/>
      <c r="C929" s="42"/>
      <c r="D929" s="2"/>
      <c r="E929" s="2"/>
      <c r="F929" s="4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42"/>
      <c r="C930" s="42"/>
      <c r="D930" s="2"/>
      <c r="E930" s="2"/>
      <c r="F930" s="4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42"/>
      <c r="C931" s="42"/>
      <c r="D931" s="2"/>
      <c r="E931" s="2"/>
      <c r="F931" s="4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42"/>
      <c r="C932" s="42"/>
      <c r="D932" s="2"/>
      <c r="E932" s="2"/>
      <c r="F932" s="4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42"/>
      <c r="C933" s="42"/>
      <c r="D933" s="2"/>
      <c r="E933" s="2"/>
      <c r="F933" s="4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42"/>
      <c r="C934" s="42"/>
      <c r="D934" s="2"/>
      <c r="E934" s="2"/>
      <c r="F934" s="4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42"/>
      <c r="C935" s="42"/>
      <c r="D935" s="2"/>
      <c r="E935" s="2"/>
      <c r="F935" s="4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42"/>
      <c r="C936" s="42"/>
      <c r="D936" s="2"/>
      <c r="E936" s="2"/>
      <c r="F936" s="4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42"/>
      <c r="C937" s="42"/>
      <c r="D937" s="2"/>
      <c r="E937" s="2"/>
      <c r="F937" s="4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42"/>
      <c r="C938" s="42"/>
      <c r="D938" s="2"/>
      <c r="E938" s="2"/>
      <c r="F938" s="4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42"/>
      <c r="C939" s="42"/>
      <c r="D939" s="2"/>
      <c r="E939" s="2"/>
      <c r="F939" s="4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42"/>
      <c r="C940" s="42"/>
      <c r="D940" s="2"/>
      <c r="E940" s="2"/>
      <c r="F940" s="4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42"/>
      <c r="C941" s="42"/>
      <c r="D941" s="2"/>
      <c r="E941" s="2"/>
      <c r="F941" s="4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42"/>
      <c r="C942" s="42"/>
      <c r="D942" s="2"/>
      <c r="E942" s="2"/>
      <c r="F942" s="4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42"/>
      <c r="C943" s="42"/>
      <c r="D943" s="2"/>
      <c r="E943" s="2"/>
      <c r="F943" s="4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42"/>
      <c r="C944" s="42"/>
      <c r="D944" s="2"/>
      <c r="E944" s="2"/>
      <c r="F944" s="4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42"/>
      <c r="C945" s="42"/>
      <c r="D945" s="2"/>
      <c r="E945" s="2"/>
      <c r="F945" s="4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42"/>
      <c r="C946" s="42"/>
      <c r="D946" s="2"/>
      <c r="E946" s="2"/>
      <c r="F946" s="4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42"/>
      <c r="C947" s="42"/>
      <c r="D947" s="2"/>
      <c r="E947" s="2"/>
      <c r="F947" s="4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42"/>
      <c r="C948" s="42"/>
      <c r="D948" s="2"/>
      <c r="E948" s="2"/>
      <c r="F948" s="4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42"/>
      <c r="C949" s="42"/>
      <c r="D949" s="2"/>
      <c r="E949" s="2"/>
      <c r="F949" s="4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42"/>
      <c r="C950" s="42"/>
      <c r="D950" s="2"/>
      <c r="E950" s="2"/>
      <c r="F950" s="4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42"/>
      <c r="C951" s="42"/>
      <c r="D951" s="2"/>
      <c r="E951" s="2"/>
      <c r="F951" s="4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42"/>
      <c r="C952" s="42"/>
      <c r="D952" s="2"/>
      <c r="E952" s="2"/>
      <c r="F952" s="4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42"/>
      <c r="C953" s="42"/>
      <c r="D953" s="2"/>
      <c r="E953" s="2"/>
      <c r="F953" s="4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42"/>
      <c r="C954" s="42"/>
      <c r="D954" s="2"/>
      <c r="E954" s="2"/>
      <c r="F954" s="4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42"/>
      <c r="C955" s="42"/>
      <c r="D955" s="2"/>
      <c r="E955" s="2"/>
      <c r="F955" s="4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42"/>
      <c r="C956" s="42"/>
      <c r="D956" s="2"/>
      <c r="E956" s="2"/>
      <c r="F956" s="4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42"/>
      <c r="C957" s="42"/>
      <c r="D957" s="2"/>
      <c r="E957" s="2"/>
      <c r="F957" s="4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42"/>
      <c r="C958" s="42"/>
      <c r="D958" s="2"/>
      <c r="E958" s="2"/>
      <c r="F958" s="4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42"/>
      <c r="C959" s="42"/>
      <c r="D959" s="2"/>
      <c r="E959" s="2"/>
      <c r="F959" s="4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42"/>
      <c r="C960" s="42"/>
      <c r="D960" s="2"/>
      <c r="E960" s="2"/>
      <c r="F960" s="4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42"/>
      <c r="C961" s="42"/>
      <c r="D961" s="2"/>
      <c r="E961" s="2"/>
      <c r="F961" s="4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42"/>
      <c r="C962" s="42"/>
      <c r="D962" s="2"/>
      <c r="E962" s="2"/>
      <c r="F962" s="4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42"/>
      <c r="C963" s="42"/>
      <c r="D963" s="2"/>
      <c r="E963" s="2"/>
      <c r="F963" s="4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42"/>
      <c r="C964" s="42"/>
      <c r="D964" s="2"/>
      <c r="E964" s="2"/>
      <c r="F964" s="4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42"/>
      <c r="C965" s="42"/>
      <c r="D965" s="2"/>
      <c r="E965" s="2"/>
      <c r="F965" s="4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42"/>
      <c r="C966" s="42"/>
      <c r="D966" s="2"/>
      <c r="E966" s="2"/>
      <c r="F966" s="4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42"/>
      <c r="C967" s="42"/>
      <c r="D967" s="2"/>
      <c r="E967" s="2"/>
      <c r="F967" s="4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42"/>
      <c r="C968" s="42"/>
      <c r="D968" s="2"/>
      <c r="E968" s="2"/>
      <c r="F968" s="4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42"/>
      <c r="C969" s="42"/>
      <c r="D969" s="2"/>
      <c r="E969" s="2"/>
      <c r="F969" s="4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42"/>
      <c r="C970" s="42"/>
      <c r="D970" s="2"/>
      <c r="E970" s="2"/>
      <c r="F970" s="4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42"/>
      <c r="C971" s="42"/>
      <c r="D971" s="2"/>
      <c r="E971" s="2"/>
      <c r="F971" s="4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42"/>
      <c r="C972" s="42"/>
      <c r="D972" s="2"/>
      <c r="E972" s="2"/>
      <c r="F972" s="4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42"/>
      <c r="C973" s="42"/>
      <c r="D973" s="2"/>
      <c r="E973" s="2"/>
      <c r="F973" s="4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42"/>
      <c r="C974" s="42"/>
      <c r="D974" s="2"/>
      <c r="E974" s="2"/>
      <c r="F974" s="4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42"/>
      <c r="C975" s="42"/>
      <c r="D975" s="2"/>
      <c r="E975" s="2"/>
      <c r="F975" s="4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42"/>
      <c r="C976" s="42"/>
      <c r="D976" s="2"/>
      <c r="E976" s="2"/>
      <c r="F976" s="4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42"/>
      <c r="C977" s="42"/>
      <c r="D977" s="2"/>
      <c r="E977" s="2"/>
      <c r="F977" s="4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42"/>
      <c r="C978" s="42"/>
      <c r="D978" s="2"/>
      <c r="E978" s="2"/>
      <c r="F978" s="4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42"/>
      <c r="C979" s="42"/>
      <c r="D979" s="2"/>
      <c r="E979" s="2"/>
      <c r="F979" s="4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42"/>
      <c r="C980" s="42"/>
      <c r="D980" s="2"/>
      <c r="E980" s="2"/>
      <c r="F980" s="4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42"/>
      <c r="C981" s="42"/>
      <c r="D981" s="2"/>
      <c r="E981" s="2"/>
      <c r="F981" s="4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42"/>
      <c r="C982" s="42"/>
      <c r="D982" s="2"/>
      <c r="E982" s="2"/>
      <c r="F982" s="4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42"/>
      <c r="C983" s="42"/>
      <c r="D983" s="2"/>
      <c r="E983" s="2"/>
      <c r="F983" s="4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42"/>
      <c r="C984" s="42"/>
      <c r="D984" s="2"/>
      <c r="E984" s="2"/>
      <c r="F984" s="4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42"/>
      <c r="C985" s="42"/>
      <c r="D985" s="2"/>
      <c r="E985" s="2"/>
      <c r="F985" s="4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42"/>
      <c r="C986" s="42"/>
      <c r="D986" s="2"/>
      <c r="E986" s="2"/>
      <c r="F986" s="4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42"/>
      <c r="C987" s="42"/>
      <c r="D987" s="2"/>
      <c r="E987" s="2"/>
      <c r="F987" s="4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42"/>
      <c r="C988" s="42"/>
      <c r="D988" s="2"/>
      <c r="E988" s="2"/>
      <c r="F988" s="4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42"/>
      <c r="C989" s="42"/>
      <c r="D989" s="2"/>
      <c r="E989" s="2"/>
      <c r="F989" s="4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42"/>
      <c r="C990" s="42"/>
      <c r="D990" s="2"/>
      <c r="E990" s="2"/>
      <c r="F990" s="4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42"/>
      <c r="C991" s="42"/>
      <c r="D991" s="2"/>
      <c r="E991" s="2"/>
      <c r="F991" s="4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42"/>
      <c r="C992" s="42"/>
      <c r="D992" s="2"/>
      <c r="E992" s="2"/>
      <c r="F992" s="4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42"/>
      <c r="C993" s="42"/>
      <c r="D993" s="2"/>
      <c r="E993" s="2"/>
      <c r="F993" s="4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42"/>
      <c r="C994" s="42"/>
      <c r="D994" s="2"/>
      <c r="E994" s="2"/>
      <c r="F994" s="4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42"/>
      <c r="C995" s="42"/>
      <c r="D995" s="2"/>
      <c r="E995" s="2"/>
      <c r="F995" s="4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42"/>
      <c r="C996" s="42"/>
      <c r="D996" s="2"/>
      <c r="E996" s="2"/>
      <c r="F996" s="4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42"/>
      <c r="C997" s="42"/>
      <c r="D997" s="2"/>
      <c r="E997" s="2"/>
      <c r="F997" s="4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42"/>
      <c r="C998" s="42"/>
      <c r="D998" s="2"/>
      <c r="E998" s="2"/>
      <c r="F998" s="4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42"/>
      <c r="C999" s="42"/>
      <c r="D999" s="2"/>
      <c r="E999" s="2"/>
      <c r="F999" s="4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42"/>
      <c r="C1000" s="42"/>
      <c r="D1000" s="2"/>
      <c r="E1000" s="2"/>
      <c r="F1000" s="4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I47:J47"/>
    <mergeCell ref="A1:J1"/>
    <mergeCell ref="A2:J2"/>
  </mergeCells>
  <conditionalFormatting sqref="F11:F266">
    <cfRule type="cellIs" dxfId="0" priority="1" operator="equal">
      <formula>D11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3D3-4682-4EDE-82CE-E31745DF0639}">
  <dimension ref="A2:E32"/>
  <sheetViews>
    <sheetView topLeftCell="B1" workbookViewId="0">
      <selection activeCell="E3" sqref="E3"/>
    </sheetView>
  </sheetViews>
  <sheetFormatPr defaultRowHeight="14.5"/>
  <cols>
    <col min="1" max="1" width="22.36328125" hidden="1" customWidth="1"/>
    <col min="2" max="2" width="3.90625" customWidth="1"/>
    <col min="3" max="3" width="35" customWidth="1"/>
    <col min="4" max="4" width="55.1796875" customWidth="1"/>
    <col min="6" max="7" width="8.7265625" customWidth="1"/>
  </cols>
  <sheetData>
    <row r="2" spans="1:5">
      <c r="A2" s="87" t="s">
        <v>529</v>
      </c>
      <c r="B2" s="87"/>
      <c r="C2" s="87" t="s">
        <v>529</v>
      </c>
      <c r="D2" s="87" t="s">
        <v>530</v>
      </c>
      <c r="E2" s="88" t="s">
        <v>531</v>
      </c>
    </row>
    <row r="3" spans="1:5">
      <c r="A3" s="89" t="s">
        <v>19</v>
      </c>
      <c r="B3" s="89" t="str">
        <f>IF(C3="","","A"&amp;1)</f>
        <v>A1</v>
      </c>
      <c r="C3" s="89" t="str">
        <f t="shared" ref="C3:C10" si="0">IF(A3=A2,"",A3)</f>
        <v>ADELIA OCTARISYA PUTRI</v>
      </c>
      <c r="D3" s="90" t="s">
        <v>488</v>
      </c>
      <c r="E3" s="91">
        <v>5</v>
      </c>
    </row>
    <row r="4" spans="1:5">
      <c r="A4" s="22" t="s">
        <v>19</v>
      </c>
      <c r="B4" s="22"/>
      <c r="C4" s="89" t="str">
        <f t="shared" si="0"/>
        <v/>
      </c>
      <c r="D4" s="92" t="s">
        <v>523</v>
      </c>
      <c r="E4" s="93">
        <v>2</v>
      </c>
    </row>
    <row r="5" spans="1:5">
      <c r="A5" s="89" t="s">
        <v>114</v>
      </c>
      <c r="B5" s="89" t="s">
        <v>540</v>
      </c>
      <c r="C5" s="89" t="str">
        <f t="shared" si="0"/>
        <v>ALIF PUTRA YUNANSYAH</v>
      </c>
      <c r="D5" s="90" t="s">
        <v>521</v>
      </c>
      <c r="E5" s="94">
        <v>1</v>
      </c>
    </row>
    <row r="6" spans="1:5">
      <c r="A6" s="22" t="s">
        <v>114</v>
      </c>
      <c r="B6" s="22"/>
      <c r="C6" s="89" t="str">
        <f t="shared" si="0"/>
        <v/>
      </c>
      <c r="D6" s="92" t="s">
        <v>493</v>
      </c>
      <c r="E6" s="93">
        <v>10</v>
      </c>
    </row>
    <row r="7" spans="1:5">
      <c r="A7" s="89" t="s">
        <v>31</v>
      </c>
      <c r="B7" s="89" t="s">
        <v>541</v>
      </c>
      <c r="C7" s="89" t="str">
        <f t="shared" si="0"/>
        <v>APRINZA SENJA ANTONI</v>
      </c>
      <c r="D7" s="90" t="s">
        <v>498</v>
      </c>
      <c r="E7" s="94">
        <v>15</v>
      </c>
    </row>
    <row r="8" spans="1:5">
      <c r="A8" s="22" t="s">
        <v>257</v>
      </c>
      <c r="B8" s="22" t="s">
        <v>542</v>
      </c>
      <c r="C8" s="89" t="str">
        <f t="shared" si="0"/>
        <v>AREINA NUR EKA DELLY</v>
      </c>
      <c r="D8" s="92" t="s">
        <v>514</v>
      </c>
      <c r="E8" s="93">
        <v>1</v>
      </c>
    </row>
    <row r="9" spans="1:5">
      <c r="A9" s="89" t="s">
        <v>326</v>
      </c>
      <c r="B9" s="89" t="s">
        <v>543</v>
      </c>
      <c r="C9" s="89" t="str">
        <f t="shared" si="0"/>
        <v>BAYU FEBRI HARIANTO</v>
      </c>
      <c r="D9" s="90" t="s">
        <v>488</v>
      </c>
      <c r="E9" s="91">
        <v>5</v>
      </c>
    </row>
    <row r="10" spans="1:5">
      <c r="A10" s="22" t="s">
        <v>395</v>
      </c>
      <c r="B10" s="22" t="s">
        <v>544</v>
      </c>
      <c r="C10" s="89" t="str">
        <f t="shared" si="0"/>
        <v>DAVA DWI ARIANDA</v>
      </c>
      <c r="D10" s="92" t="s">
        <v>514</v>
      </c>
      <c r="E10" s="95">
        <v>1</v>
      </c>
    </row>
    <row r="11" spans="1:5">
      <c r="A11" s="89" t="s">
        <v>38</v>
      </c>
      <c r="B11" s="89" t="s">
        <v>545</v>
      </c>
      <c r="C11" s="89" t="s">
        <v>591</v>
      </c>
      <c r="D11" s="90" t="s">
        <v>521</v>
      </c>
      <c r="E11" s="94">
        <v>1</v>
      </c>
    </row>
    <row r="12" spans="1:5">
      <c r="A12" s="22" t="s">
        <v>332</v>
      </c>
      <c r="B12" s="22" t="s">
        <v>546</v>
      </c>
      <c r="C12" s="89" t="str">
        <f t="shared" ref="C12:C32" si="1">IF(A12=A11,"",A12)</f>
        <v>EGGA DAFA PRAYOGA</v>
      </c>
      <c r="D12" s="92" t="s">
        <v>521</v>
      </c>
      <c r="E12" s="93">
        <v>1</v>
      </c>
    </row>
    <row r="13" spans="1:5">
      <c r="A13" s="89" t="s">
        <v>199</v>
      </c>
      <c r="B13" s="89" t="s">
        <v>547</v>
      </c>
      <c r="C13" s="89" t="str">
        <f t="shared" si="1"/>
        <v>FAREL JOAN PERMADI</v>
      </c>
      <c r="D13" s="90" t="s">
        <v>524</v>
      </c>
      <c r="E13" s="91">
        <v>2</v>
      </c>
    </row>
    <row r="14" spans="1:5">
      <c r="A14" s="22" t="s">
        <v>203</v>
      </c>
      <c r="B14" s="22" t="s">
        <v>548</v>
      </c>
      <c r="C14" s="89" t="str">
        <f t="shared" si="1"/>
        <v>ICHA MERY ANDANI</v>
      </c>
      <c r="D14" s="92" t="s">
        <v>521</v>
      </c>
      <c r="E14" s="95">
        <v>1</v>
      </c>
    </row>
    <row r="15" spans="1:5">
      <c r="A15" s="89" t="s">
        <v>278</v>
      </c>
      <c r="B15" s="89" t="s">
        <v>549</v>
      </c>
      <c r="C15" s="89" t="str">
        <f t="shared" si="1"/>
        <v>JERY PRATAMA PUTRA</v>
      </c>
      <c r="D15" s="90" t="s">
        <v>498</v>
      </c>
      <c r="E15" s="91">
        <v>15</v>
      </c>
    </row>
    <row r="16" spans="1:5">
      <c r="A16" s="22" t="s">
        <v>409</v>
      </c>
      <c r="B16" s="22" t="s">
        <v>550</v>
      </c>
      <c r="C16" s="89" t="str">
        <f t="shared" si="1"/>
        <v>JULIO PUTRA PRATAMA</v>
      </c>
      <c r="D16" s="92" t="s">
        <v>495</v>
      </c>
      <c r="E16" s="93">
        <v>15</v>
      </c>
    </row>
    <row r="17" spans="1:5">
      <c r="A17" s="89" t="s">
        <v>409</v>
      </c>
      <c r="B17" s="89"/>
      <c r="C17" s="89" t="str">
        <f t="shared" si="1"/>
        <v/>
      </c>
      <c r="D17" s="90" t="s">
        <v>473</v>
      </c>
      <c r="E17" s="94">
        <v>1</v>
      </c>
    </row>
    <row r="18" spans="1:5">
      <c r="A18" s="22" t="s">
        <v>409</v>
      </c>
      <c r="B18" s="22"/>
      <c r="C18" s="89" t="str">
        <f t="shared" si="1"/>
        <v/>
      </c>
      <c r="D18" s="92" t="s">
        <v>488</v>
      </c>
      <c r="E18" s="95">
        <v>5</v>
      </c>
    </row>
    <row r="19" spans="1:5">
      <c r="A19" s="89" t="s">
        <v>590</v>
      </c>
      <c r="B19" s="89" t="s">
        <v>551</v>
      </c>
      <c r="C19" s="89" t="str">
        <f t="shared" si="1"/>
        <v>MAULANI RISKA</v>
      </c>
      <c r="D19" s="90" t="s">
        <v>521</v>
      </c>
      <c r="E19" s="91">
        <v>1</v>
      </c>
    </row>
    <row r="20" spans="1:5">
      <c r="A20" s="22" t="s">
        <v>286</v>
      </c>
      <c r="B20" s="22" t="s">
        <v>552</v>
      </c>
      <c r="C20" s="89" t="str">
        <f t="shared" si="1"/>
        <v>MOHAMMAD WAHYU ADI SYAHPUTRA</v>
      </c>
      <c r="D20" s="92" t="s">
        <v>493</v>
      </c>
      <c r="E20" s="93">
        <v>10</v>
      </c>
    </row>
    <row r="21" spans="1:5">
      <c r="A21" s="89" t="s">
        <v>286</v>
      </c>
      <c r="B21" s="89"/>
      <c r="C21" s="89" t="str">
        <f t="shared" si="1"/>
        <v/>
      </c>
      <c r="D21" s="90" t="s">
        <v>522</v>
      </c>
      <c r="E21" s="91">
        <v>1</v>
      </c>
    </row>
    <row r="22" spans="1:5">
      <c r="A22" s="22" t="s">
        <v>419</v>
      </c>
      <c r="B22" s="22" t="s">
        <v>553</v>
      </c>
      <c r="C22" s="89" t="str">
        <f t="shared" si="1"/>
        <v>MUHAMAD WIJAYA DICKY PRASETYO</v>
      </c>
      <c r="D22" s="92" t="s">
        <v>520</v>
      </c>
      <c r="E22" s="93">
        <v>4</v>
      </c>
    </row>
    <row r="23" spans="1:5">
      <c r="A23" s="89" t="s">
        <v>421</v>
      </c>
      <c r="B23" s="22" t="s">
        <v>554</v>
      </c>
      <c r="C23" s="89" t="str">
        <f t="shared" si="1"/>
        <v>NISA AMALIA SYA'BAN</v>
      </c>
      <c r="D23" s="90" t="s">
        <v>509</v>
      </c>
      <c r="E23" s="91">
        <v>1</v>
      </c>
    </row>
    <row r="24" spans="1:5">
      <c r="A24" s="22" t="s">
        <v>159</v>
      </c>
      <c r="B24" s="22" t="s">
        <v>555</v>
      </c>
      <c r="C24" s="89" t="str">
        <f t="shared" si="1"/>
        <v>RAFA FAJRI HENDRIANO</v>
      </c>
      <c r="D24" s="92" t="s">
        <v>498</v>
      </c>
      <c r="E24" s="93">
        <v>15</v>
      </c>
    </row>
    <row r="25" spans="1:5">
      <c r="A25" s="89" t="s">
        <v>228</v>
      </c>
      <c r="B25" s="22" t="s">
        <v>556</v>
      </c>
      <c r="C25" s="89" t="str">
        <f t="shared" si="1"/>
        <v>RAFI FERDIANSYAH</v>
      </c>
      <c r="D25" s="90" t="s">
        <v>520</v>
      </c>
      <c r="E25" s="91">
        <v>4</v>
      </c>
    </row>
    <row r="26" spans="1:5">
      <c r="A26" s="22" t="s">
        <v>233</v>
      </c>
      <c r="B26" s="22" t="s">
        <v>557</v>
      </c>
      <c r="C26" s="89" t="str">
        <f t="shared" si="1"/>
        <v>REYHAN NIRMANDA MAHBUBILLAH</v>
      </c>
      <c r="D26" s="92" t="s">
        <v>523</v>
      </c>
      <c r="E26" s="93">
        <v>2</v>
      </c>
    </row>
    <row r="27" spans="1:5">
      <c r="A27" s="89" t="s">
        <v>233</v>
      </c>
      <c r="C27" s="89" t="str">
        <f t="shared" si="1"/>
        <v/>
      </c>
      <c r="D27" s="90" t="s">
        <v>522</v>
      </c>
      <c r="E27" s="91">
        <v>1</v>
      </c>
    </row>
    <row r="28" spans="1:5">
      <c r="A28" s="22" t="s">
        <v>165</v>
      </c>
      <c r="B28" s="22" t="s">
        <v>558</v>
      </c>
      <c r="C28" s="89" t="str">
        <f t="shared" si="1"/>
        <v>RIVALDO OKTAVIAN HALDIANSYAH</v>
      </c>
      <c r="D28" s="92" t="s">
        <v>521</v>
      </c>
      <c r="E28" s="93">
        <v>1</v>
      </c>
    </row>
    <row r="29" spans="1:5">
      <c r="A29" s="89" t="s">
        <v>235</v>
      </c>
      <c r="B29" s="22" t="s">
        <v>559</v>
      </c>
      <c r="C29" s="89" t="str">
        <f t="shared" si="1"/>
        <v>RIVANDA DWI RAMADHANI</v>
      </c>
      <c r="D29" s="90" t="s">
        <v>473</v>
      </c>
      <c r="E29" s="91">
        <v>1</v>
      </c>
    </row>
    <row r="30" spans="1:5">
      <c r="A30" s="22" t="s">
        <v>170</v>
      </c>
      <c r="B30" s="22" t="s">
        <v>560</v>
      </c>
      <c r="C30" s="89" t="str">
        <f t="shared" si="1"/>
        <v>SELLA GIVALINA DWIMUKTI</v>
      </c>
      <c r="D30" s="92" t="s">
        <v>521</v>
      </c>
      <c r="E30" s="93">
        <v>1</v>
      </c>
    </row>
    <row r="31" spans="1:5">
      <c r="A31" s="89" t="s">
        <v>105</v>
      </c>
      <c r="B31" s="22" t="s">
        <v>561</v>
      </c>
      <c r="C31" s="89" t="str">
        <f t="shared" si="1"/>
        <v>ZIVEN WAHYU CRISTIAN</v>
      </c>
      <c r="D31" s="90" t="s">
        <v>521</v>
      </c>
      <c r="E31" s="91">
        <v>1</v>
      </c>
    </row>
    <row r="32" spans="1:5">
      <c r="A32" s="22" t="s">
        <v>105</v>
      </c>
      <c r="B32" s="22"/>
      <c r="C32" s="89" t="str">
        <f t="shared" si="1"/>
        <v/>
      </c>
      <c r="D32" s="92" t="s">
        <v>521</v>
      </c>
      <c r="E32" s="9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464-6E1A-4788-A3BD-38296D76381C}">
  <dimension ref="A1:D41"/>
  <sheetViews>
    <sheetView tabSelected="1" workbookViewId="0">
      <selection activeCell="A3" sqref="A3:A35"/>
    </sheetView>
  </sheetViews>
  <sheetFormatPr defaultRowHeight="14.5"/>
  <cols>
    <col min="1" max="1" width="9.453125" customWidth="1"/>
    <col min="2" max="2" width="69.453125" customWidth="1"/>
    <col min="4" max="4" width="13.7265625" customWidth="1"/>
  </cols>
  <sheetData>
    <row r="1" spans="1:4">
      <c r="A1" s="56"/>
      <c r="B1" s="57" t="s">
        <v>481</v>
      </c>
      <c r="C1" s="58"/>
      <c r="D1" s="58"/>
    </row>
    <row r="2" spans="1:4">
      <c r="A2" s="59" t="s">
        <v>11</v>
      </c>
      <c r="B2" s="59" t="s">
        <v>482</v>
      </c>
      <c r="C2" s="59" t="s">
        <v>483</v>
      </c>
      <c r="D2" s="59" t="s">
        <v>484</v>
      </c>
    </row>
    <row r="3" spans="1:4">
      <c r="A3" s="59" t="s">
        <v>508</v>
      </c>
      <c r="B3" s="55" t="s">
        <v>488</v>
      </c>
      <c r="C3" s="59">
        <v>5</v>
      </c>
      <c r="D3" s="59" t="s">
        <v>489</v>
      </c>
    </row>
    <row r="4" spans="1:4">
      <c r="A4" s="59" t="s">
        <v>510</v>
      </c>
      <c r="B4" s="99" t="s">
        <v>523</v>
      </c>
      <c r="C4" s="98">
        <v>2</v>
      </c>
      <c r="D4" s="98" t="s">
        <v>486</v>
      </c>
    </row>
    <row r="5" spans="1:4">
      <c r="A5" s="59" t="s">
        <v>511</v>
      </c>
      <c r="B5" s="55" t="s">
        <v>521</v>
      </c>
      <c r="C5" s="59">
        <v>1</v>
      </c>
      <c r="D5" s="59" t="s">
        <v>486</v>
      </c>
    </row>
    <row r="6" spans="1:4">
      <c r="A6" s="59" t="s">
        <v>512</v>
      </c>
      <c r="B6" s="55" t="s">
        <v>493</v>
      </c>
      <c r="C6" s="59">
        <v>10</v>
      </c>
      <c r="D6" s="59" t="s">
        <v>489</v>
      </c>
    </row>
    <row r="7" spans="1:4">
      <c r="A7" s="59" t="s">
        <v>513</v>
      </c>
      <c r="B7" s="55" t="s">
        <v>498</v>
      </c>
      <c r="C7" s="59">
        <v>15</v>
      </c>
      <c r="D7" s="59" t="s">
        <v>496</v>
      </c>
    </row>
    <row r="8" spans="1:4">
      <c r="A8" s="59" t="s">
        <v>562</v>
      </c>
      <c r="B8" s="55" t="s">
        <v>514</v>
      </c>
      <c r="C8" s="59">
        <v>1</v>
      </c>
      <c r="D8" s="59" t="s">
        <v>486</v>
      </c>
    </row>
    <row r="9" spans="1:4">
      <c r="A9" s="59" t="s">
        <v>563</v>
      </c>
      <c r="B9" s="99" t="s">
        <v>524</v>
      </c>
      <c r="C9" s="98">
        <v>2</v>
      </c>
      <c r="D9" s="98" t="s">
        <v>486</v>
      </c>
    </row>
    <row r="10" spans="1:4">
      <c r="A10" s="59" t="s">
        <v>564</v>
      </c>
      <c r="B10" s="55" t="s">
        <v>495</v>
      </c>
      <c r="C10" s="59">
        <v>15</v>
      </c>
      <c r="D10" s="59" t="s">
        <v>496</v>
      </c>
    </row>
    <row r="11" spans="1:4">
      <c r="A11" s="59" t="s">
        <v>565</v>
      </c>
      <c r="B11" s="55" t="s">
        <v>473</v>
      </c>
      <c r="C11" s="59">
        <v>1</v>
      </c>
      <c r="D11" s="59" t="s">
        <v>486</v>
      </c>
    </row>
    <row r="12" spans="1:4">
      <c r="A12" s="59" t="s">
        <v>566</v>
      </c>
      <c r="B12" s="99" t="s">
        <v>522</v>
      </c>
      <c r="C12" s="98">
        <v>1</v>
      </c>
      <c r="D12" s="98" t="s">
        <v>486</v>
      </c>
    </row>
    <row r="13" spans="1:4">
      <c r="A13" s="59" t="s">
        <v>567</v>
      </c>
      <c r="B13" s="55" t="s">
        <v>520</v>
      </c>
      <c r="C13" s="59">
        <v>4</v>
      </c>
      <c r="D13" s="59" t="s">
        <v>486</v>
      </c>
    </row>
    <row r="14" spans="1:4">
      <c r="A14" s="59" t="s">
        <v>568</v>
      </c>
      <c r="B14" s="96" t="s">
        <v>509</v>
      </c>
      <c r="C14" s="97">
        <v>1</v>
      </c>
      <c r="D14" s="97" t="s">
        <v>486</v>
      </c>
    </row>
    <row r="15" spans="1:4">
      <c r="A15" s="59" t="s">
        <v>569</v>
      </c>
      <c r="B15" s="55" t="s">
        <v>494</v>
      </c>
      <c r="C15" s="59">
        <v>10</v>
      </c>
      <c r="D15" s="59" t="s">
        <v>489</v>
      </c>
    </row>
    <row r="16" spans="1:4">
      <c r="A16" s="59" t="s">
        <v>570</v>
      </c>
      <c r="B16" s="55" t="s">
        <v>490</v>
      </c>
      <c r="C16" s="59">
        <v>5</v>
      </c>
      <c r="D16" s="59" t="s">
        <v>489</v>
      </c>
    </row>
    <row r="17" spans="1:4">
      <c r="A17" s="59" t="s">
        <v>571</v>
      </c>
      <c r="B17" s="55" t="s">
        <v>491</v>
      </c>
      <c r="C17" s="59">
        <v>10</v>
      </c>
      <c r="D17" s="59" t="s">
        <v>489</v>
      </c>
    </row>
    <row r="18" spans="1:4">
      <c r="A18" s="59" t="s">
        <v>572</v>
      </c>
      <c r="B18" s="55" t="s">
        <v>492</v>
      </c>
      <c r="C18" s="59">
        <v>10</v>
      </c>
      <c r="D18" s="59" t="s">
        <v>489</v>
      </c>
    </row>
    <row r="19" spans="1:4">
      <c r="A19" s="59" t="s">
        <v>573</v>
      </c>
      <c r="B19" s="55" t="s">
        <v>497</v>
      </c>
      <c r="C19" s="59">
        <v>15</v>
      </c>
      <c r="D19" s="59" t="s">
        <v>496</v>
      </c>
    </row>
    <row r="20" spans="1:4">
      <c r="A20" s="59" t="s">
        <v>574</v>
      </c>
      <c r="B20" s="55" t="s">
        <v>499</v>
      </c>
      <c r="C20" s="59">
        <v>20</v>
      </c>
      <c r="D20" s="59" t="s">
        <v>496</v>
      </c>
    </row>
    <row r="21" spans="1:4">
      <c r="A21" s="59" t="s">
        <v>575</v>
      </c>
      <c r="B21" s="55" t="s">
        <v>500</v>
      </c>
      <c r="C21" s="59">
        <v>30</v>
      </c>
      <c r="D21" s="59" t="s">
        <v>496</v>
      </c>
    </row>
    <row r="22" spans="1:4">
      <c r="A22" s="59" t="s">
        <v>576</v>
      </c>
      <c r="B22" s="55" t="s">
        <v>501</v>
      </c>
      <c r="C22" s="59">
        <v>30</v>
      </c>
      <c r="D22" s="59" t="s">
        <v>496</v>
      </c>
    </row>
    <row r="23" spans="1:4">
      <c r="A23" s="59" t="s">
        <v>577</v>
      </c>
      <c r="B23" s="55" t="s">
        <v>502</v>
      </c>
      <c r="C23" s="59">
        <v>30</v>
      </c>
      <c r="D23" s="59" t="s">
        <v>496</v>
      </c>
    </row>
    <row r="24" spans="1:4">
      <c r="A24" s="59" t="s">
        <v>578</v>
      </c>
      <c r="B24" s="55" t="s">
        <v>503</v>
      </c>
      <c r="C24" s="59">
        <v>50</v>
      </c>
      <c r="D24" s="59" t="s">
        <v>504</v>
      </c>
    </row>
    <row r="25" spans="1:4">
      <c r="A25" s="59" t="s">
        <v>579</v>
      </c>
      <c r="B25" s="55" t="s">
        <v>505</v>
      </c>
      <c r="C25" s="59">
        <v>50</v>
      </c>
      <c r="D25" s="59" t="s">
        <v>504</v>
      </c>
    </row>
    <row r="26" spans="1:4">
      <c r="A26" s="59" t="s">
        <v>580</v>
      </c>
      <c r="B26" s="55" t="s">
        <v>506</v>
      </c>
      <c r="C26" s="59">
        <v>50</v>
      </c>
      <c r="D26" s="59" t="s">
        <v>504</v>
      </c>
    </row>
    <row r="27" spans="1:4">
      <c r="A27" s="59" t="s">
        <v>581</v>
      </c>
      <c r="B27" s="55" t="s">
        <v>507</v>
      </c>
      <c r="C27" s="59">
        <v>100</v>
      </c>
      <c r="D27" s="59" t="s">
        <v>504</v>
      </c>
    </row>
    <row r="28" spans="1:4">
      <c r="A28" s="59" t="s">
        <v>582</v>
      </c>
      <c r="B28" s="55" t="s">
        <v>485</v>
      </c>
      <c r="C28" s="59">
        <v>4</v>
      </c>
      <c r="D28" s="59" t="s">
        <v>486</v>
      </c>
    </row>
    <row r="29" spans="1:4">
      <c r="A29" s="59" t="s">
        <v>583</v>
      </c>
      <c r="B29" s="55" t="s">
        <v>487</v>
      </c>
      <c r="C29" s="59">
        <v>2</v>
      </c>
      <c r="D29" s="59" t="s">
        <v>486</v>
      </c>
    </row>
    <row r="30" spans="1:4">
      <c r="A30" s="59" t="s">
        <v>584</v>
      </c>
      <c r="B30" s="55" t="s">
        <v>515</v>
      </c>
      <c r="C30" s="59">
        <v>1</v>
      </c>
      <c r="D30" s="59" t="s">
        <v>486</v>
      </c>
    </row>
    <row r="31" spans="1:4">
      <c r="A31" s="59" t="s">
        <v>585</v>
      </c>
      <c r="B31" s="55" t="s">
        <v>516</v>
      </c>
      <c r="C31" s="59">
        <v>2</v>
      </c>
      <c r="D31" s="59" t="s">
        <v>486</v>
      </c>
    </row>
    <row r="32" spans="1:4">
      <c r="A32" s="59" t="s">
        <v>586</v>
      </c>
      <c r="B32" s="55" t="s">
        <v>474</v>
      </c>
      <c r="C32" s="59">
        <v>3</v>
      </c>
      <c r="D32" s="59" t="s">
        <v>486</v>
      </c>
    </row>
    <row r="33" spans="1:4">
      <c r="A33" s="59" t="s">
        <v>587</v>
      </c>
      <c r="B33" s="60" t="s">
        <v>517</v>
      </c>
      <c r="C33" s="59">
        <v>3</v>
      </c>
      <c r="D33" s="59" t="s">
        <v>486</v>
      </c>
    </row>
    <row r="34" spans="1:4">
      <c r="A34" s="59" t="s">
        <v>588</v>
      </c>
      <c r="B34" s="55" t="s">
        <v>518</v>
      </c>
      <c r="C34" s="59">
        <v>3</v>
      </c>
      <c r="D34" s="59" t="s">
        <v>486</v>
      </c>
    </row>
    <row r="35" spans="1:4">
      <c r="A35" s="59" t="s">
        <v>589</v>
      </c>
      <c r="B35" s="55" t="s">
        <v>519</v>
      </c>
      <c r="C35" s="59">
        <v>3</v>
      </c>
      <c r="D35" s="59" t="s">
        <v>486</v>
      </c>
    </row>
    <row r="36" spans="1:4">
      <c r="A36" s="58"/>
    </row>
    <row r="37" spans="1:4">
      <c r="A37" s="58"/>
    </row>
    <row r="38" spans="1:4">
      <c r="A38" s="58"/>
    </row>
    <row r="39" spans="1:4">
      <c r="A39" s="58"/>
    </row>
    <row r="40" spans="1:4">
      <c r="A40" s="58"/>
    </row>
    <row r="41" spans="1:4">
      <c r="A41" s="58"/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N26"/>
  <sheetViews>
    <sheetView workbookViewId="0">
      <selection activeCell="A25" sqref="A25"/>
    </sheetView>
  </sheetViews>
  <sheetFormatPr defaultRowHeight="14.5"/>
  <cols>
    <col min="1" max="1" width="33.6328125" bestFit="1" customWidth="1"/>
    <col min="2" max="2" width="4" style="56" bestFit="1" customWidth="1"/>
    <col min="3" max="26" width="4.6328125" customWidth="1"/>
    <col min="27" max="27" width="4.6328125" style="100" customWidth="1"/>
    <col min="28" max="38" width="4.6328125" customWidth="1"/>
    <col min="39" max="39" width="6" customWidth="1"/>
    <col min="40" max="40" width="5.36328125" bestFit="1" customWidth="1"/>
  </cols>
  <sheetData>
    <row r="2" spans="1:40">
      <c r="A2" s="123" t="s">
        <v>597</v>
      </c>
      <c r="B2" s="124"/>
      <c r="C2" s="125" t="s">
        <v>592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 t="s">
        <v>593</v>
      </c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0" t="s">
        <v>594</v>
      </c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2"/>
      <c r="AN2" s="110" t="s">
        <v>596</v>
      </c>
    </row>
    <row r="3" spans="1:40" ht="15" thickBot="1">
      <c r="A3" s="107" t="s">
        <v>529</v>
      </c>
      <c r="B3" s="108" t="s">
        <v>22</v>
      </c>
      <c r="C3" s="109" t="s">
        <v>508</v>
      </c>
      <c r="D3" s="109" t="s">
        <v>510</v>
      </c>
      <c r="E3" s="109" t="s">
        <v>511</v>
      </c>
      <c r="F3" s="109" t="s">
        <v>512</v>
      </c>
      <c r="G3" s="109" t="s">
        <v>513</v>
      </c>
      <c r="H3" s="109" t="s">
        <v>562</v>
      </c>
      <c r="I3" s="109" t="s">
        <v>563</v>
      </c>
      <c r="J3" s="109" t="s">
        <v>564</v>
      </c>
      <c r="K3" s="109" t="s">
        <v>565</v>
      </c>
      <c r="L3" s="109" t="s">
        <v>566</v>
      </c>
      <c r="M3" s="109" t="s">
        <v>567</v>
      </c>
      <c r="N3" s="109" t="s">
        <v>568</v>
      </c>
      <c r="O3" s="109" t="s">
        <v>508</v>
      </c>
      <c r="P3" s="109" t="s">
        <v>510</v>
      </c>
      <c r="Q3" s="109" t="s">
        <v>511</v>
      </c>
      <c r="R3" s="109" t="s">
        <v>512</v>
      </c>
      <c r="S3" s="109" t="s">
        <v>513</v>
      </c>
      <c r="T3" s="109" t="s">
        <v>562</v>
      </c>
      <c r="U3" s="109" t="s">
        <v>563</v>
      </c>
      <c r="V3" s="109" t="s">
        <v>564</v>
      </c>
      <c r="W3" s="109" t="s">
        <v>565</v>
      </c>
      <c r="X3" s="109" t="s">
        <v>566</v>
      </c>
      <c r="Y3" s="109" t="s">
        <v>567</v>
      </c>
      <c r="Z3" s="109" t="s">
        <v>568</v>
      </c>
      <c r="AA3" s="109" t="s">
        <v>508</v>
      </c>
      <c r="AB3" s="109" t="s">
        <v>510</v>
      </c>
      <c r="AC3" s="109" t="s">
        <v>511</v>
      </c>
      <c r="AD3" s="109" t="s">
        <v>512</v>
      </c>
      <c r="AE3" s="109" t="s">
        <v>513</v>
      </c>
      <c r="AF3" s="109" t="s">
        <v>562</v>
      </c>
      <c r="AG3" s="109" t="s">
        <v>563</v>
      </c>
      <c r="AH3" s="109" t="s">
        <v>564</v>
      </c>
      <c r="AI3" s="109" t="s">
        <v>565</v>
      </c>
      <c r="AJ3" s="109" t="s">
        <v>566</v>
      </c>
      <c r="AK3" s="109" t="s">
        <v>567</v>
      </c>
      <c r="AL3" s="109" t="s">
        <v>568</v>
      </c>
      <c r="AM3" s="109" t="s">
        <v>595</v>
      </c>
      <c r="AN3" s="111"/>
    </row>
    <row r="4" spans="1:40" ht="15" thickBot="1">
      <c r="A4" s="112" t="s">
        <v>257</v>
      </c>
      <c r="B4" s="103" t="s">
        <v>542</v>
      </c>
      <c r="C4" s="104">
        <v>0</v>
      </c>
      <c r="D4" s="104">
        <v>0</v>
      </c>
      <c r="E4" s="104">
        <v>0</v>
      </c>
      <c r="F4" s="104">
        <v>0</v>
      </c>
      <c r="G4" s="104">
        <v>0</v>
      </c>
      <c r="H4" s="104">
        <v>1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 cm="1">
        <f t="array" ref="O4">IF(C4=0,1,MIN($C4:$N4/C4))</f>
        <v>1</v>
      </c>
      <c r="P4" s="104" cm="1">
        <f t="array" ref="P4">IF(D4=0,1,MIN($C4:$N4/D4))</f>
        <v>1</v>
      </c>
      <c r="Q4" s="104" cm="1">
        <f t="array" ref="Q4">IF(E4=0,1,MIN($C4:$N4/E4))</f>
        <v>1</v>
      </c>
      <c r="R4" s="104" cm="1">
        <f t="array" ref="R4">IF(F4=0,1,MIN($C4:$N4/F4))</f>
        <v>1</v>
      </c>
      <c r="S4" s="104" cm="1">
        <f t="array" ref="S4">IF(G4=0,1,MIN($C4:$N4/G4))</f>
        <v>1</v>
      </c>
      <c r="T4" s="104" cm="1">
        <f t="array" ref="T4">IF(H4=0,1,MIN($C4:$N4/H4))</f>
        <v>0</v>
      </c>
      <c r="U4" s="104" cm="1">
        <f t="array" ref="U4">IF(I4=0,1,MIN($C4:$N4/I4))</f>
        <v>1</v>
      </c>
      <c r="V4" s="104" cm="1">
        <f t="array" ref="V4">IF(J4=0,1,MIN($C4:$N4/J4))</f>
        <v>1</v>
      </c>
      <c r="W4" s="104" cm="1">
        <f t="array" ref="W4">IF(K4=0,1,MIN($C4:$N4/K4))</f>
        <v>1</v>
      </c>
      <c r="X4" s="104" cm="1">
        <f t="array" ref="X4">IF(L4=0,1,MIN($C4:$N4/L4))</f>
        <v>1</v>
      </c>
      <c r="Y4" s="104" cm="1">
        <f t="array" ref="Y4">IF(M4=0,1,MIN($C4:$N4/M4))</f>
        <v>1</v>
      </c>
      <c r="Z4" s="104" cm="1">
        <f t="array" ref="Z4">IF(N4=0,1,MIN($C4:$N4/N4))</f>
        <v>1</v>
      </c>
      <c r="AA4" s="105">
        <f>5%*O4</f>
        <v>0.05</v>
      </c>
      <c r="AB4" s="106">
        <f>2%*P4</f>
        <v>0.02</v>
      </c>
      <c r="AC4" s="106">
        <f>Q4*1%</f>
        <v>0.01</v>
      </c>
      <c r="AD4" s="106">
        <f>R4*10%</f>
        <v>0.1</v>
      </c>
      <c r="AE4" s="106">
        <f>S4*15%</f>
        <v>0.15</v>
      </c>
      <c r="AF4" s="106">
        <f>T4*1%</f>
        <v>0</v>
      </c>
      <c r="AG4" s="106">
        <f>U4*2%</f>
        <v>0.02</v>
      </c>
      <c r="AH4" s="106">
        <f>V4*15%</f>
        <v>0.15</v>
      </c>
      <c r="AI4" s="106">
        <f>W4*1%</f>
        <v>0.01</v>
      </c>
      <c r="AJ4" s="106">
        <f>X4*1%</f>
        <v>0.01</v>
      </c>
      <c r="AK4" s="106">
        <f>Y4*4%</f>
        <v>0.04</v>
      </c>
      <c r="AL4" s="106">
        <f>Z4*1%</f>
        <v>0.01</v>
      </c>
      <c r="AM4" s="106">
        <f>SUM(AA4:AL4)</f>
        <v>0.57000000000000006</v>
      </c>
      <c r="AN4" s="101">
        <v>1</v>
      </c>
    </row>
    <row r="5" spans="1:40" ht="15" thickBot="1">
      <c r="A5" s="113" t="s">
        <v>395</v>
      </c>
      <c r="B5" s="103" t="s">
        <v>544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1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 cm="1">
        <f t="array" ref="O5">IF(C5=0,1,MIN($C5:$N5/C5))</f>
        <v>1</v>
      </c>
      <c r="P5" s="104" cm="1">
        <f t="array" ref="P5">IF(D5=0,1,MIN($C5:$N5/D5))</f>
        <v>1</v>
      </c>
      <c r="Q5" s="104" cm="1">
        <f t="array" ref="Q5">IF(E5=0,1,MIN($C5:$N5/E5))</f>
        <v>1</v>
      </c>
      <c r="R5" s="104" cm="1">
        <f t="array" ref="R5">IF(F5=0,1,MIN($C5:$N5/F5))</f>
        <v>1</v>
      </c>
      <c r="S5" s="104" cm="1">
        <f t="array" ref="S5">IF(G5=0,1,MIN($C5:$N5/G5))</f>
        <v>1</v>
      </c>
      <c r="T5" s="104" cm="1">
        <f t="array" ref="T5">IF(H5=0,1,MIN($C5:$N5/H5))</f>
        <v>0</v>
      </c>
      <c r="U5" s="104" cm="1">
        <f t="array" ref="U5">IF(I5=0,1,MIN($C5:$N5/I5))</f>
        <v>1</v>
      </c>
      <c r="V5" s="104" cm="1">
        <f t="array" ref="V5">IF(J5=0,1,MIN($C5:$N5/J5))</f>
        <v>1</v>
      </c>
      <c r="W5" s="104" cm="1">
        <f t="array" ref="W5">IF(K5=0,1,MIN($C5:$N5/K5))</f>
        <v>1</v>
      </c>
      <c r="X5" s="104" cm="1">
        <f t="array" ref="X5">IF(L5=0,1,MIN($C5:$N5/L5))</f>
        <v>1</v>
      </c>
      <c r="Y5" s="104" cm="1">
        <f t="array" ref="Y5">IF(M5=0,1,MIN($C5:$N5/M5))</f>
        <v>1</v>
      </c>
      <c r="Z5" s="104" cm="1">
        <f t="array" ref="Z5">IF(N5=0,1,MIN($C5:$N5/N5))</f>
        <v>1</v>
      </c>
      <c r="AA5" s="105">
        <f>5%*O5</f>
        <v>0.05</v>
      </c>
      <c r="AB5" s="106">
        <f>2%*P5</f>
        <v>0.02</v>
      </c>
      <c r="AC5" s="106">
        <f>Q5*1%</f>
        <v>0.01</v>
      </c>
      <c r="AD5" s="106">
        <f>R5*10%</f>
        <v>0.1</v>
      </c>
      <c r="AE5" s="106">
        <f>S5*15%</f>
        <v>0.15</v>
      </c>
      <c r="AF5" s="106">
        <f>T5*1%</f>
        <v>0</v>
      </c>
      <c r="AG5" s="106">
        <f>U5*2%</f>
        <v>0.02</v>
      </c>
      <c r="AH5" s="106">
        <f>V5*15%</f>
        <v>0.15</v>
      </c>
      <c r="AI5" s="106">
        <f>W5*1%</f>
        <v>0.01</v>
      </c>
      <c r="AJ5" s="106">
        <f>X5*1%</f>
        <v>0.01</v>
      </c>
      <c r="AK5" s="106">
        <f>Y5*4%</f>
        <v>0.04</v>
      </c>
      <c r="AL5" s="106">
        <f>Z5*1%</f>
        <v>0.01</v>
      </c>
      <c r="AM5" s="106">
        <f>SUM(AA5:AL5)</f>
        <v>0.57000000000000006</v>
      </c>
      <c r="AN5" s="101">
        <v>2</v>
      </c>
    </row>
    <row r="6" spans="1:40" ht="15" thickBot="1">
      <c r="A6" s="113" t="s">
        <v>591</v>
      </c>
      <c r="B6" s="102" t="s">
        <v>545</v>
      </c>
      <c r="C6" s="104">
        <v>0</v>
      </c>
      <c r="D6" s="104">
        <v>0</v>
      </c>
      <c r="E6" s="104">
        <v>1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4" cm="1">
        <f t="array" ref="O6">IF(C6=0,1,MIN($C6:$N6/C6))</f>
        <v>1</v>
      </c>
      <c r="P6" s="104" cm="1">
        <f t="array" ref="P6">IF(D6=0,1,MIN($C6:$N6/D6))</f>
        <v>1</v>
      </c>
      <c r="Q6" s="104" cm="1">
        <f t="array" ref="Q6">IF(E6=0,1,MIN($C6:$N6/E6))</f>
        <v>0</v>
      </c>
      <c r="R6" s="104" cm="1">
        <f t="array" ref="R6">IF(F6=0,1,MIN($C6:$N6/F6))</f>
        <v>1</v>
      </c>
      <c r="S6" s="104" cm="1">
        <f t="array" ref="S6">IF(G6=0,1,MIN($C6:$N6/G6))</f>
        <v>1</v>
      </c>
      <c r="T6" s="104" cm="1">
        <f t="array" ref="T6">IF(H6=0,1,MIN($C6:$N6/H6))</f>
        <v>1</v>
      </c>
      <c r="U6" s="104" cm="1">
        <f t="array" ref="U6">IF(I6=0,1,MIN($C6:$N6/I6))</f>
        <v>1</v>
      </c>
      <c r="V6" s="104" cm="1">
        <f t="array" ref="V6">IF(J6=0,1,MIN($C6:$N6/J6))</f>
        <v>1</v>
      </c>
      <c r="W6" s="104" cm="1">
        <f t="array" ref="W6">IF(K6=0,1,MIN($C6:$N6/K6))</f>
        <v>1</v>
      </c>
      <c r="X6" s="104" cm="1">
        <f t="array" ref="X6">IF(L6=0,1,MIN($C6:$N6/L6))</f>
        <v>1</v>
      </c>
      <c r="Y6" s="104" cm="1">
        <f t="array" ref="Y6">IF(M6=0,1,MIN($C6:$N6/M6))</f>
        <v>1</v>
      </c>
      <c r="Z6" s="104" cm="1">
        <f t="array" ref="Z6">IF(N6=0,1,MIN($C6:$N6/N6))</f>
        <v>1</v>
      </c>
      <c r="AA6" s="105">
        <f>5%*O6</f>
        <v>0.05</v>
      </c>
      <c r="AB6" s="106">
        <f>2%*P6</f>
        <v>0.02</v>
      </c>
      <c r="AC6" s="106">
        <f>Q6*1%</f>
        <v>0</v>
      </c>
      <c r="AD6" s="106">
        <f>R6*10%</f>
        <v>0.1</v>
      </c>
      <c r="AE6" s="106">
        <f>S6*15%</f>
        <v>0.15</v>
      </c>
      <c r="AF6" s="106">
        <f>T6*1%</f>
        <v>0.01</v>
      </c>
      <c r="AG6" s="106">
        <f>U6*2%</f>
        <v>0.02</v>
      </c>
      <c r="AH6" s="106">
        <f>V6*15%</f>
        <v>0.15</v>
      </c>
      <c r="AI6" s="106">
        <f>W6*1%</f>
        <v>0.01</v>
      </c>
      <c r="AJ6" s="106">
        <f>X6*1%</f>
        <v>0.01</v>
      </c>
      <c r="AK6" s="106">
        <f>Y6*4%</f>
        <v>0.04</v>
      </c>
      <c r="AL6" s="106">
        <f>Z6*1%</f>
        <v>0.01</v>
      </c>
      <c r="AM6" s="106">
        <f>SUM(AA6:AL6)</f>
        <v>0.57000000000000006</v>
      </c>
      <c r="AN6" s="101">
        <v>3</v>
      </c>
    </row>
    <row r="7" spans="1:40" ht="15" thickBot="1">
      <c r="A7" s="113" t="s">
        <v>199</v>
      </c>
      <c r="B7" s="102" t="s">
        <v>547</v>
      </c>
      <c r="C7" s="104">
        <v>0</v>
      </c>
      <c r="D7" s="104">
        <v>0</v>
      </c>
      <c r="E7" s="104">
        <v>2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 cm="1">
        <f t="array" ref="O7">IF(C7=0,1,MIN($C7:$N7/C7))</f>
        <v>1</v>
      </c>
      <c r="P7" s="104" cm="1">
        <f t="array" ref="P7">IF(D7=0,1,MIN($C7:$N7/D7))</f>
        <v>1</v>
      </c>
      <c r="Q7" s="104" cm="1">
        <f t="array" ref="Q7">IF(E7=0,1,MIN($C7:$N7/E7))</f>
        <v>0</v>
      </c>
      <c r="R7" s="104" cm="1">
        <f t="array" ref="R7">IF(F7=0,1,MIN($C7:$N7/F7))</f>
        <v>1</v>
      </c>
      <c r="S7" s="104" cm="1">
        <f t="array" ref="S7">IF(G7=0,1,MIN($C7:$N7/G7))</f>
        <v>1</v>
      </c>
      <c r="T7" s="104" cm="1">
        <f t="array" ref="T7">IF(H7=0,1,MIN($C7:$N7/H7))</f>
        <v>1</v>
      </c>
      <c r="U7" s="104" cm="1">
        <f t="array" ref="U7">IF(I7=0,1,MIN($C7:$N7/I7))</f>
        <v>1</v>
      </c>
      <c r="V7" s="104" cm="1">
        <f t="array" ref="V7">IF(J7=0,1,MIN($C7:$N7/J7))</f>
        <v>1</v>
      </c>
      <c r="W7" s="104" cm="1">
        <f t="array" ref="W7">IF(K7=0,1,MIN($C7:$N7/K7))</f>
        <v>1</v>
      </c>
      <c r="X7" s="104" cm="1">
        <f t="array" ref="X7">IF(L7=0,1,MIN($C7:$N7/L7))</f>
        <v>1</v>
      </c>
      <c r="Y7" s="104" cm="1">
        <f t="array" ref="Y7">IF(M7=0,1,MIN($C7:$N7/M7))</f>
        <v>1</v>
      </c>
      <c r="Z7" s="104" cm="1">
        <f t="array" ref="Z7">IF(N7=0,1,MIN($C7:$N7/N7))</f>
        <v>1</v>
      </c>
      <c r="AA7" s="105">
        <f>5%*O7</f>
        <v>0.05</v>
      </c>
      <c r="AB7" s="106">
        <f>2%*P7</f>
        <v>0.02</v>
      </c>
      <c r="AC7" s="106">
        <f>Q7*1%</f>
        <v>0</v>
      </c>
      <c r="AD7" s="106">
        <f>R7*10%</f>
        <v>0.1</v>
      </c>
      <c r="AE7" s="106">
        <f>S7*15%</f>
        <v>0.15</v>
      </c>
      <c r="AF7" s="106">
        <f>T7*1%</f>
        <v>0.01</v>
      </c>
      <c r="AG7" s="106">
        <f>U7*2%</f>
        <v>0.02</v>
      </c>
      <c r="AH7" s="106">
        <f>V7*15%</f>
        <v>0.15</v>
      </c>
      <c r="AI7" s="106">
        <f>W7*1%</f>
        <v>0.01</v>
      </c>
      <c r="AJ7" s="106">
        <f>X7*1%</f>
        <v>0.01</v>
      </c>
      <c r="AK7" s="106">
        <f>Y7*4%</f>
        <v>0.04</v>
      </c>
      <c r="AL7" s="106">
        <f>Z7*1%</f>
        <v>0.01</v>
      </c>
      <c r="AM7" s="106">
        <f>SUM(AA7:AL7)</f>
        <v>0.57000000000000006</v>
      </c>
      <c r="AN7" s="101">
        <v>4</v>
      </c>
    </row>
    <row r="8" spans="1:40" ht="15" thickBot="1">
      <c r="A8" s="113" t="s">
        <v>203</v>
      </c>
      <c r="B8" s="103" t="s">
        <v>548</v>
      </c>
      <c r="C8" s="104">
        <v>0</v>
      </c>
      <c r="D8" s="104">
        <v>0</v>
      </c>
      <c r="E8" s="104">
        <v>1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 cm="1">
        <f t="array" ref="O8">IF(C8=0,1,MIN($C8:$N8/C8))</f>
        <v>1</v>
      </c>
      <c r="P8" s="104" cm="1">
        <f t="array" ref="P8">IF(D8=0,1,MIN($C8:$N8/D8))</f>
        <v>1</v>
      </c>
      <c r="Q8" s="104" cm="1">
        <f t="array" ref="Q8">IF(E8=0,1,MIN($C8:$N8/E8))</f>
        <v>0</v>
      </c>
      <c r="R8" s="104" cm="1">
        <f t="array" ref="R8">IF(F8=0,1,MIN($C8:$N8/F8))</f>
        <v>1</v>
      </c>
      <c r="S8" s="104" cm="1">
        <f t="array" ref="S8">IF(G8=0,1,MIN($C8:$N8/G8))</f>
        <v>1</v>
      </c>
      <c r="T8" s="104" cm="1">
        <f t="array" ref="T8">IF(H8=0,1,MIN($C8:$N8/H8))</f>
        <v>1</v>
      </c>
      <c r="U8" s="104" cm="1">
        <f t="array" ref="U8">IF(I8=0,1,MIN($C8:$N8/I8))</f>
        <v>1</v>
      </c>
      <c r="V8" s="104" cm="1">
        <f t="array" ref="V8">IF(J8=0,1,MIN($C8:$N8/J8))</f>
        <v>1</v>
      </c>
      <c r="W8" s="104" cm="1">
        <f t="array" ref="W8">IF(K8=0,1,MIN($C8:$N8/K8))</f>
        <v>1</v>
      </c>
      <c r="X8" s="104" cm="1">
        <f t="array" ref="X8">IF(L8=0,1,MIN($C8:$N8/L8))</f>
        <v>1</v>
      </c>
      <c r="Y8" s="104" cm="1">
        <f t="array" ref="Y8">IF(M8=0,1,MIN($C8:$N8/M8))</f>
        <v>1</v>
      </c>
      <c r="Z8" s="104" cm="1">
        <f t="array" ref="Z8">IF(N8=0,1,MIN($C8:$N8/N8))</f>
        <v>1</v>
      </c>
      <c r="AA8" s="105">
        <f>5%*O8</f>
        <v>0.05</v>
      </c>
      <c r="AB8" s="106">
        <f>2%*P8</f>
        <v>0.02</v>
      </c>
      <c r="AC8" s="106">
        <f>Q8*1%</f>
        <v>0</v>
      </c>
      <c r="AD8" s="106">
        <f>R8*10%</f>
        <v>0.1</v>
      </c>
      <c r="AE8" s="106">
        <f>S8*15%</f>
        <v>0.15</v>
      </c>
      <c r="AF8" s="106">
        <f>T8*1%</f>
        <v>0.01</v>
      </c>
      <c r="AG8" s="106">
        <f>U8*2%</f>
        <v>0.02</v>
      </c>
      <c r="AH8" s="106">
        <f>V8*15%</f>
        <v>0.15</v>
      </c>
      <c r="AI8" s="106">
        <f>W8*1%</f>
        <v>0.01</v>
      </c>
      <c r="AJ8" s="106">
        <f>X8*1%</f>
        <v>0.01</v>
      </c>
      <c r="AK8" s="106">
        <f>Y8*4%</f>
        <v>0.04</v>
      </c>
      <c r="AL8" s="106">
        <f>Z8*1%</f>
        <v>0.01</v>
      </c>
      <c r="AM8" s="106">
        <f>SUM(AA8:AL8)</f>
        <v>0.57000000000000006</v>
      </c>
      <c r="AN8" s="101">
        <v>5</v>
      </c>
    </row>
    <row r="9" spans="1:40" ht="15" thickBot="1">
      <c r="A9" s="113" t="s">
        <v>590</v>
      </c>
      <c r="B9" s="102" t="s">
        <v>551</v>
      </c>
      <c r="C9" s="104">
        <v>0</v>
      </c>
      <c r="D9" s="104">
        <v>0</v>
      </c>
      <c r="E9" s="104">
        <v>1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 cm="1">
        <f t="array" ref="O9">IF(C9=0,1,MIN($C9:$N9/C9))</f>
        <v>1</v>
      </c>
      <c r="P9" s="104" cm="1">
        <f t="array" ref="P9">IF(D9=0,1,MIN($C9:$N9/D9))</f>
        <v>1</v>
      </c>
      <c r="Q9" s="104" cm="1">
        <f t="array" ref="Q9">IF(E9=0,1,MIN($C9:$N9/E9))</f>
        <v>0</v>
      </c>
      <c r="R9" s="104" cm="1">
        <f t="array" ref="R9">IF(F9=0,1,MIN($C9:$N9/F9))</f>
        <v>1</v>
      </c>
      <c r="S9" s="104" cm="1">
        <f t="array" ref="S9">IF(G9=0,1,MIN($C9:$N9/G9))</f>
        <v>1</v>
      </c>
      <c r="T9" s="104" cm="1">
        <f t="array" ref="T9">IF(H9=0,1,MIN($C9:$N9/H9))</f>
        <v>1</v>
      </c>
      <c r="U9" s="104" cm="1">
        <f t="array" ref="U9">IF(I9=0,1,MIN($C9:$N9/I9))</f>
        <v>1</v>
      </c>
      <c r="V9" s="104" cm="1">
        <f t="array" ref="V9">IF(J9=0,1,MIN($C9:$N9/J9))</f>
        <v>1</v>
      </c>
      <c r="W9" s="104" cm="1">
        <f t="array" ref="W9">IF(K9=0,1,MIN($C9:$N9/K9))</f>
        <v>1</v>
      </c>
      <c r="X9" s="104" cm="1">
        <f t="array" ref="X9">IF(L9=0,1,MIN($C9:$N9/L9))</f>
        <v>1</v>
      </c>
      <c r="Y9" s="104" cm="1">
        <f t="array" ref="Y9">IF(M9=0,1,MIN($C9:$N9/M9))</f>
        <v>1</v>
      </c>
      <c r="Z9" s="104" cm="1">
        <f t="array" ref="Z9">IF(N9=0,1,MIN($C9:$N9/N9))</f>
        <v>1</v>
      </c>
      <c r="AA9" s="105">
        <f>5%*O9</f>
        <v>0.05</v>
      </c>
      <c r="AB9" s="106">
        <f>2%*P9</f>
        <v>0.02</v>
      </c>
      <c r="AC9" s="106">
        <f>Q9*1%</f>
        <v>0</v>
      </c>
      <c r="AD9" s="106">
        <f>R9*10%</f>
        <v>0.1</v>
      </c>
      <c r="AE9" s="106">
        <f>S9*15%</f>
        <v>0.15</v>
      </c>
      <c r="AF9" s="106">
        <f>T9*1%</f>
        <v>0.01</v>
      </c>
      <c r="AG9" s="106">
        <f>U9*2%</f>
        <v>0.02</v>
      </c>
      <c r="AH9" s="106">
        <f>V9*15%</f>
        <v>0.15</v>
      </c>
      <c r="AI9" s="106">
        <f>W9*1%</f>
        <v>0.01</v>
      </c>
      <c r="AJ9" s="106">
        <f>X9*1%</f>
        <v>0.01</v>
      </c>
      <c r="AK9" s="106">
        <f>Y9*4%</f>
        <v>0.04</v>
      </c>
      <c r="AL9" s="106">
        <f>Z9*1%</f>
        <v>0.01</v>
      </c>
      <c r="AM9" s="106">
        <f>SUM(AA9:AL9)</f>
        <v>0.57000000000000006</v>
      </c>
      <c r="AN9" s="101">
        <v>6</v>
      </c>
    </row>
    <row r="10" spans="1:40" ht="15" thickBot="1">
      <c r="A10" s="113" t="s">
        <v>421</v>
      </c>
      <c r="B10" s="103" t="s">
        <v>554</v>
      </c>
      <c r="C10" s="104">
        <v>0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1</v>
      </c>
      <c r="O10" s="104" cm="1">
        <f t="array" ref="O10">IF(C10=0,1,MIN($C10:$N10/C10))</f>
        <v>1</v>
      </c>
      <c r="P10" s="104" cm="1">
        <f t="array" ref="P10">IF(D10=0,1,MIN($C10:$N10/D10))</f>
        <v>1</v>
      </c>
      <c r="Q10" s="104" cm="1">
        <f t="array" ref="Q10">IF(E10=0,1,MIN($C10:$N10/E10))</f>
        <v>1</v>
      </c>
      <c r="R10" s="104" cm="1">
        <f t="array" ref="R10">IF(F10=0,1,MIN($C10:$N10/F10))</f>
        <v>1</v>
      </c>
      <c r="S10" s="104" cm="1">
        <f t="array" ref="S10">IF(G10=0,1,MIN($C10:$N10/G10))</f>
        <v>1</v>
      </c>
      <c r="T10" s="104" cm="1">
        <f t="array" ref="T10">IF(H10=0,1,MIN($C10:$N10/H10))</f>
        <v>1</v>
      </c>
      <c r="U10" s="104" cm="1">
        <f t="array" ref="U10">IF(I10=0,1,MIN($C10:$N10/I10))</f>
        <v>1</v>
      </c>
      <c r="V10" s="104" cm="1">
        <f t="array" ref="V10">IF(J10=0,1,MIN($C10:$N10/J10))</f>
        <v>1</v>
      </c>
      <c r="W10" s="104" cm="1">
        <f t="array" ref="W10">IF(K10=0,1,MIN($C10:$N10/K10))</f>
        <v>1</v>
      </c>
      <c r="X10" s="104" cm="1">
        <f t="array" ref="X10">IF(L10=0,1,MIN($C10:$N10/L10))</f>
        <v>1</v>
      </c>
      <c r="Y10" s="104" cm="1">
        <f t="array" ref="Y10">IF(M10=0,1,MIN($C10:$N10/M10))</f>
        <v>1</v>
      </c>
      <c r="Z10" s="104" cm="1">
        <f t="array" ref="Z10">IF(N10=0,1,MIN($C10:$N10/N10))</f>
        <v>0</v>
      </c>
      <c r="AA10" s="105">
        <f>5%*O10</f>
        <v>0.05</v>
      </c>
      <c r="AB10" s="106">
        <f>2%*P10</f>
        <v>0.02</v>
      </c>
      <c r="AC10" s="106">
        <f>Q10*1%</f>
        <v>0.01</v>
      </c>
      <c r="AD10" s="106">
        <f>R10*10%</f>
        <v>0.1</v>
      </c>
      <c r="AE10" s="106">
        <f>S10*15%</f>
        <v>0.15</v>
      </c>
      <c r="AF10" s="106">
        <f>T10*1%</f>
        <v>0.01</v>
      </c>
      <c r="AG10" s="106">
        <f>U10*2%</f>
        <v>0.02</v>
      </c>
      <c r="AH10" s="106">
        <f>V10*15%</f>
        <v>0.15</v>
      </c>
      <c r="AI10" s="106">
        <f>W10*1%</f>
        <v>0.01</v>
      </c>
      <c r="AJ10" s="106">
        <f>X10*1%</f>
        <v>0.01</v>
      </c>
      <c r="AK10" s="106">
        <f>Y10*4%</f>
        <v>0.04</v>
      </c>
      <c r="AL10" s="106">
        <f>Z10*1%</f>
        <v>0</v>
      </c>
      <c r="AM10" s="106">
        <f>SUM(AA10:AL10)</f>
        <v>0.57000000000000006</v>
      </c>
      <c r="AN10" s="101">
        <v>7</v>
      </c>
    </row>
    <row r="11" spans="1:40" ht="15" thickBot="1">
      <c r="A11" s="113" t="s">
        <v>165</v>
      </c>
      <c r="B11" s="103" t="s">
        <v>558</v>
      </c>
      <c r="C11" s="104">
        <v>0</v>
      </c>
      <c r="D11" s="104">
        <v>0</v>
      </c>
      <c r="E11" s="104">
        <v>1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 cm="1">
        <f t="array" ref="O11">IF(C11=0,1,MIN($C11:$N11/C11))</f>
        <v>1</v>
      </c>
      <c r="P11" s="104" cm="1">
        <f t="array" ref="P11">IF(D11=0,1,MIN($C11:$N11/D11))</f>
        <v>1</v>
      </c>
      <c r="Q11" s="104" cm="1">
        <f t="array" ref="Q11">IF(E11=0,1,MIN($C11:$N11/E11))</f>
        <v>0</v>
      </c>
      <c r="R11" s="104" cm="1">
        <f t="array" ref="R11">IF(F11=0,1,MIN($C11:$N11/F11))</f>
        <v>1</v>
      </c>
      <c r="S11" s="104" cm="1">
        <f t="array" ref="S11">IF(G11=0,1,MIN($C11:$N11/G11))</f>
        <v>1</v>
      </c>
      <c r="T11" s="104" cm="1">
        <f t="array" ref="T11">IF(H11=0,1,MIN($C11:$N11/H11))</f>
        <v>1</v>
      </c>
      <c r="U11" s="104" cm="1">
        <f t="array" ref="U11">IF(I11=0,1,MIN($C11:$N11/I11))</f>
        <v>1</v>
      </c>
      <c r="V11" s="104" cm="1">
        <f t="array" ref="V11">IF(J11=0,1,MIN($C11:$N11/J11))</f>
        <v>1</v>
      </c>
      <c r="W11" s="104" cm="1">
        <f t="array" ref="W11">IF(K11=0,1,MIN($C11:$N11/K11))</f>
        <v>1</v>
      </c>
      <c r="X11" s="104" cm="1">
        <f t="array" ref="X11">IF(L11=0,1,MIN($C11:$N11/L11))</f>
        <v>1</v>
      </c>
      <c r="Y11" s="104" cm="1">
        <f t="array" ref="Y11">IF(M11=0,1,MIN($C11:$N11/M11))</f>
        <v>1</v>
      </c>
      <c r="Z11" s="104" cm="1">
        <f t="array" ref="Z11">IF(N11=0,1,MIN($C11:$N11/N11))</f>
        <v>1</v>
      </c>
      <c r="AA11" s="105">
        <f>5%*O11</f>
        <v>0.05</v>
      </c>
      <c r="AB11" s="106">
        <f>2%*P11</f>
        <v>0.02</v>
      </c>
      <c r="AC11" s="106">
        <f>Q11*1%</f>
        <v>0</v>
      </c>
      <c r="AD11" s="106">
        <f>R11*10%</f>
        <v>0.1</v>
      </c>
      <c r="AE11" s="106">
        <f>S11*15%</f>
        <v>0.15</v>
      </c>
      <c r="AF11" s="106">
        <f>T11*1%</f>
        <v>0.01</v>
      </c>
      <c r="AG11" s="106">
        <f>U11*2%</f>
        <v>0.02</v>
      </c>
      <c r="AH11" s="106">
        <f>V11*15%</f>
        <v>0.15</v>
      </c>
      <c r="AI11" s="106">
        <f>W11*1%</f>
        <v>0.01</v>
      </c>
      <c r="AJ11" s="106">
        <f>X11*1%</f>
        <v>0.01</v>
      </c>
      <c r="AK11" s="106">
        <f>Y11*4%</f>
        <v>0.04</v>
      </c>
      <c r="AL11" s="106">
        <f>Z11*1%</f>
        <v>0.01</v>
      </c>
      <c r="AM11" s="106">
        <f>SUM(AA11:AL11)</f>
        <v>0.57000000000000006</v>
      </c>
      <c r="AN11" s="101">
        <v>8</v>
      </c>
    </row>
    <row r="12" spans="1:40" ht="15" thickBot="1">
      <c r="A12" s="113" t="s">
        <v>170</v>
      </c>
      <c r="B12" s="103" t="s">
        <v>560</v>
      </c>
      <c r="C12" s="104">
        <v>0</v>
      </c>
      <c r="D12" s="104">
        <v>0</v>
      </c>
      <c r="E12" s="104">
        <v>1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 cm="1">
        <f t="array" ref="O12">IF(C12=0,1,MIN($C12:$N12/C12))</f>
        <v>1</v>
      </c>
      <c r="P12" s="104" cm="1">
        <f t="array" ref="P12">IF(D12=0,1,MIN($C12:$N12/D12))</f>
        <v>1</v>
      </c>
      <c r="Q12" s="104" cm="1">
        <f t="array" ref="Q12">IF(E12=0,1,MIN($C12:$N12/E12))</f>
        <v>0</v>
      </c>
      <c r="R12" s="104" cm="1">
        <f t="array" ref="R12">IF(F12=0,1,MIN($C12:$N12/F12))</f>
        <v>1</v>
      </c>
      <c r="S12" s="104" cm="1">
        <f t="array" ref="S12">IF(G12=0,1,MIN($C12:$N12/G12))</f>
        <v>1</v>
      </c>
      <c r="T12" s="104" cm="1">
        <f t="array" ref="T12">IF(H12=0,1,MIN($C12:$N12/H12))</f>
        <v>1</v>
      </c>
      <c r="U12" s="104" cm="1">
        <f t="array" ref="U12">IF(I12=0,1,MIN($C12:$N12/I12))</f>
        <v>1</v>
      </c>
      <c r="V12" s="104" cm="1">
        <f t="array" ref="V12">IF(J12=0,1,MIN($C12:$N12/J12))</f>
        <v>1</v>
      </c>
      <c r="W12" s="104" cm="1">
        <f t="array" ref="W12">IF(K12=0,1,MIN($C12:$N12/K12))</f>
        <v>1</v>
      </c>
      <c r="X12" s="104" cm="1">
        <f t="array" ref="X12">IF(L12=0,1,MIN($C12:$N12/L12))</f>
        <v>1</v>
      </c>
      <c r="Y12" s="104" cm="1">
        <f t="array" ref="Y12">IF(M12=0,1,MIN($C12:$N12/M12))</f>
        <v>1</v>
      </c>
      <c r="Z12" s="104" cm="1">
        <f t="array" ref="Z12">IF(N12=0,1,MIN($C12:$N12/N12))</f>
        <v>1</v>
      </c>
      <c r="AA12" s="105">
        <f>5%*O12</f>
        <v>0.05</v>
      </c>
      <c r="AB12" s="106">
        <f>2%*P12</f>
        <v>0.02</v>
      </c>
      <c r="AC12" s="106">
        <f>Q12*1%</f>
        <v>0</v>
      </c>
      <c r="AD12" s="106">
        <f>R12*10%</f>
        <v>0.1</v>
      </c>
      <c r="AE12" s="106">
        <f>S12*15%</f>
        <v>0.15</v>
      </c>
      <c r="AF12" s="106">
        <f>T12*1%</f>
        <v>0.01</v>
      </c>
      <c r="AG12" s="106">
        <f>U12*2%</f>
        <v>0.02</v>
      </c>
      <c r="AH12" s="106">
        <f>V12*15%</f>
        <v>0.15</v>
      </c>
      <c r="AI12" s="106">
        <f>W12*1%</f>
        <v>0.01</v>
      </c>
      <c r="AJ12" s="106">
        <f>X12*1%</f>
        <v>0.01</v>
      </c>
      <c r="AK12" s="106">
        <f>Y12*4%</f>
        <v>0.04</v>
      </c>
      <c r="AL12" s="106">
        <f>Z12*1%</f>
        <v>0.01</v>
      </c>
      <c r="AM12" s="106">
        <f>SUM(AA12:AL12)</f>
        <v>0.57000000000000006</v>
      </c>
      <c r="AN12" s="101">
        <v>9</v>
      </c>
    </row>
    <row r="13" spans="1:40" ht="15" thickBot="1">
      <c r="A13" s="113" t="s">
        <v>105</v>
      </c>
      <c r="B13" s="103" t="s">
        <v>561</v>
      </c>
      <c r="C13" s="104">
        <v>0</v>
      </c>
      <c r="D13" s="104">
        <v>0</v>
      </c>
      <c r="E13" s="104">
        <v>2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 cm="1">
        <f t="array" ref="O13">IF(C13=0,1,MIN($C13:$N13/C13))</f>
        <v>1</v>
      </c>
      <c r="P13" s="104" cm="1">
        <f t="array" ref="P13">IF(D13=0,1,MIN($C13:$N13/D13))</f>
        <v>1</v>
      </c>
      <c r="Q13" s="104" cm="1">
        <f t="array" ref="Q13">IF(E13=0,1,MIN($C13:$N13/E13))</f>
        <v>0</v>
      </c>
      <c r="R13" s="104" cm="1">
        <f t="array" ref="R13">IF(F13=0,1,MIN($C13:$N13/F13))</f>
        <v>1</v>
      </c>
      <c r="S13" s="104" cm="1">
        <f t="array" ref="S13">IF(G13=0,1,MIN($C13:$N13/G13))</f>
        <v>1</v>
      </c>
      <c r="T13" s="104" cm="1">
        <f t="array" ref="T13">IF(H13=0,1,MIN($C13:$N13/H13))</f>
        <v>1</v>
      </c>
      <c r="U13" s="104" cm="1">
        <f t="array" ref="U13">IF(I13=0,1,MIN($C13:$N13/I13))</f>
        <v>1</v>
      </c>
      <c r="V13" s="104" cm="1">
        <f t="array" ref="V13">IF(J13=0,1,MIN($C13:$N13/J13))</f>
        <v>1</v>
      </c>
      <c r="W13" s="104" cm="1">
        <f t="array" ref="W13">IF(K13=0,1,MIN($C13:$N13/K13))</f>
        <v>1</v>
      </c>
      <c r="X13" s="104" cm="1">
        <f t="array" ref="X13">IF(L13=0,1,MIN($C13:$N13/L13))</f>
        <v>1</v>
      </c>
      <c r="Y13" s="104" cm="1">
        <f t="array" ref="Y13">IF(M13=0,1,MIN($C13:$N13/M13))</f>
        <v>1</v>
      </c>
      <c r="Z13" s="104" cm="1">
        <f t="array" ref="Z13">IF(N13=0,1,MIN($C13:$N13/N13))</f>
        <v>1</v>
      </c>
      <c r="AA13" s="105">
        <f>5%*O13</f>
        <v>0.05</v>
      </c>
      <c r="AB13" s="106">
        <f>2%*P13</f>
        <v>0.02</v>
      </c>
      <c r="AC13" s="106">
        <f>Q13*1%</f>
        <v>0</v>
      </c>
      <c r="AD13" s="106">
        <f>R13*10%</f>
        <v>0.1</v>
      </c>
      <c r="AE13" s="106">
        <f>S13*15%</f>
        <v>0.15</v>
      </c>
      <c r="AF13" s="106">
        <f>T13*1%</f>
        <v>0.01</v>
      </c>
      <c r="AG13" s="106">
        <f>U13*2%</f>
        <v>0.02</v>
      </c>
      <c r="AH13" s="106">
        <f>V13*15%</f>
        <v>0.15</v>
      </c>
      <c r="AI13" s="106">
        <f>W13*1%</f>
        <v>0.01</v>
      </c>
      <c r="AJ13" s="106">
        <f>X13*1%</f>
        <v>0.01</v>
      </c>
      <c r="AK13" s="106">
        <f>Y13*4%</f>
        <v>0.04</v>
      </c>
      <c r="AL13" s="106">
        <f>Z13*1%</f>
        <v>0.01</v>
      </c>
      <c r="AM13" s="106">
        <f>SUM(AA13:AL13)</f>
        <v>0.57000000000000006</v>
      </c>
      <c r="AN13" s="101">
        <v>10</v>
      </c>
    </row>
    <row r="14" spans="1:40" ht="15" thickBot="1">
      <c r="A14" s="113" t="s">
        <v>235</v>
      </c>
      <c r="B14" s="103" t="s">
        <v>559</v>
      </c>
      <c r="C14" s="104">
        <v>0</v>
      </c>
      <c r="D14" s="104">
        <v>0</v>
      </c>
      <c r="E14" s="104">
        <v>1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4">
        <v>1</v>
      </c>
      <c r="L14" s="104">
        <v>0</v>
      </c>
      <c r="M14" s="104">
        <v>0</v>
      </c>
      <c r="N14" s="104">
        <v>0</v>
      </c>
      <c r="O14" s="104" cm="1">
        <f t="array" ref="O14">IF(C14=0,1,MIN($C14:$N14/C14))</f>
        <v>1</v>
      </c>
      <c r="P14" s="104" cm="1">
        <f t="array" ref="P14">IF(D14=0,1,MIN($C14:$N14/D14))</f>
        <v>1</v>
      </c>
      <c r="Q14" s="104" cm="1">
        <f t="array" ref="Q14">IF(E14=0,1,MIN($C14:$N14/E14))</f>
        <v>0</v>
      </c>
      <c r="R14" s="104" cm="1">
        <f t="array" ref="R14">IF(F14=0,1,MIN($C14:$N14/F14))</f>
        <v>1</v>
      </c>
      <c r="S14" s="104" cm="1">
        <f t="array" ref="S14">IF(G14=0,1,MIN($C14:$N14/G14))</f>
        <v>1</v>
      </c>
      <c r="T14" s="104" cm="1">
        <f t="array" ref="T14">IF(H14=0,1,MIN($C14:$N14/H14))</f>
        <v>1</v>
      </c>
      <c r="U14" s="104" cm="1">
        <f t="array" ref="U14">IF(I14=0,1,MIN($C14:$N14/I14))</f>
        <v>1</v>
      </c>
      <c r="V14" s="104" cm="1">
        <f t="array" ref="V14">IF(J14=0,1,MIN($C14:$N14/J14))</f>
        <v>1</v>
      </c>
      <c r="W14" s="104" cm="1">
        <f t="array" ref="W14">IF(K14=0,1,MIN($C14:$N14/K14))</f>
        <v>0</v>
      </c>
      <c r="X14" s="104" cm="1">
        <f t="array" ref="X14">IF(L14=0,1,MIN($C14:$N14/L14))</f>
        <v>1</v>
      </c>
      <c r="Y14" s="104" cm="1">
        <f t="array" ref="Y14">IF(M14=0,1,MIN($C14:$N14/M14))</f>
        <v>1</v>
      </c>
      <c r="Z14" s="104" cm="1">
        <f t="array" ref="Z14">IF(N14=0,1,MIN($C14:$N14/N14))</f>
        <v>1</v>
      </c>
      <c r="AA14" s="105">
        <f>5%*O14</f>
        <v>0.05</v>
      </c>
      <c r="AB14" s="106">
        <f>2%*P14</f>
        <v>0.02</v>
      </c>
      <c r="AC14" s="106">
        <f>Q14*1%</f>
        <v>0</v>
      </c>
      <c r="AD14" s="106">
        <f>R14*10%</f>
        <v>0.1</v>
      </c>
      <c r="AE14" s="106">
        <f>S14*15%</f>
        <v>0.15</v>
      </c>
      <c r="AF14" s="106">
        <f>T14*1%</f>
        <v>0.01</v>
      </c>
      <c r="AG14" s="106">
        <f>U14*2%</f>
        <v>0.02</v>
      </c>
      <c r="AH14" s="106">
        <f>V14*15%</f>
        <v>0.15</v>
      </c>
      <c r="AI14" s="106">
        <f>W14*1%</f>
        <v>0</v>
      </c>
      <c r="AJ14" s="106">
        <f>X14*1%</f>
        <v>0.01</v>
      </c>
      <c r="AK14" s="106">
        <f>Y14*4%</f>
        <v>0.04</v>
      </c>
      <c r="AL14" s="106">
        <f>Z14*1%</f>
        <v>0.01</v>
      </c>
      <c r="AM14" s="106">
        <f>SUM(AA14:AL14)</f>
        <v>0.56000000000000005</v>
      </c>
      <c r="AN14" s="101">
        <v>11</v>
      </c>
    </row>
    <row r="15" spans="1:40" ht="15" thickBot="1">
      <c r="A15" s="113" t="s">
        <v>332</v>
      </c>
      <c r="B15" s="103" t="s">
        <v>546</v>
      </c>
      <c r="C15" s="104">
        <v>0</v>
      </c>
      <c r="D15" s="104">
        <v>0</v>
      </c>
      <c r="E15" s="104">
        <v>1</v>
      </c>
      <c r="F15" s="104">
        <v>0</v>
      </c>
      <c r="G15" s="104">
        <v>0</v>
      </c>
      <c r="H15" s="104">
        <v>0</v>
      </c>
      <c r="I15" s="104">
        <v>2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 cm="1">
        <f t="array" ref="O15">IF(C15=0,1,MIN($C15:$N15/C15))</f>
        <v>1</v>
      </c>
      <c r="P15" s="104" cm="1">
        <f t="array" ref="P15">IF(D15=0,1,MIN($C15:$N15/D15))</f>
        <v>1</v>
      </c>
      <c r="Q15" s="104" cm="1">
        <f t="array" ref="Q15">IF(E15=0,1,MIN($C15:$N15/E15))</f>
        <v>0</v>
      </c>
      <c r="R15" s="104" cm="1">
        <f t="array" ref="R15">IF(F15=0,1,MIN($C15:$N15/F15))</f>
        <v>1</v>
      </c>
      <c r="S15" s="104" cm="1">
        <f t="array" ref="S15">IF(G15=0,1,MIN($C15:$N15/G15))</f>
        <v>1</v>
      </c>
      <c r="T15" s="104" cm="1">
        <f t="array" ref="T15">IF(H15=0,1,MIN($C15:$N15/H15))</f>
        <v>1</v>
      </c>
      <c r="U15" s="104" cm="1">
        <f t="array" ref="U15">IF(I15=0,1,MIN($C15:$N15/I15))</f>
        <v>0</v>
      </c>
      <c r="V15" s="104" cm="1">
        <f t="array" ref="V15">IF(J15=0,1,MIN($C15:$N15/J15))</f>
        <v>1</v>
      </c>
      <c r="W15" s="104" cm="1">
        <f t="array" ref="W15">IF(K15=0,1,MIN($C15:$N15/K15))</f>
        <v>1</v>
      </c>
      <c r="X15" s="104" cm="1">
        <f t="array" ref="X15">IF(L15=0,1,MIN($C15:$N15/L15))</f>
        <v>1</v>
      </c>
      <c r="Y15" s="104" cm="1">
        <f t="array" ref="Y15">IF(M15=0,1,MIN($C15:$N15/M15))</f>
        <v>1</v>
      </c>
      <c r="Z15" s="104" cm="1">
        <f t="array" ref="Z15">IF(N15=0,1,MIN($C15:$N15/N15))</f>
        <v>1</v>
      </c>
      <c r="AA15" s="105">
        <f>5%*O15</f>
        <v>0.05</v>
      </c>
      <c r="AB15" s="106">
        <f>2%*P15</f>
        <v>0.02</v>
      </c>
      <c r="AC15" s="106">
        <f>Q15*1%</f>
        <v>0</v>
      </c>
      <c r="AD15" s="106">
        <f>R15*10%</f>
        <v>0.1</v>
      </c>
      <c r="AE15" s="106">
        <f>S15*15%</f>
        <v>0.15</v>
      </c>
      <c r="AF15" s="106">
        <f>T15*1%</f>
        <v>0.01</v>
      </c>
      <c r="AG15" s="106">
        <f>U15*2%</f>
        <v>0</v>
      </c>
      <c r="AH15" s="106">
        <f>V15*15%</f>
        <v>0.15</v>
      </c>
      <c r="AI15" s="106">
        <f>W15*1%</f>
        <v>0.01</v>
      </c>
      <c r="AJ15" s="106">
        <f>X15*1%</f>
        <v>0.01</v>
      </c>
      <c r="AK15" s="106">
        <f>Y15*4%</f>
        <v>0.04</v>
      </c>
      <c r="AL15" s="106">
        <f>Z15*1%</f>
        <v>0.01</v>
      </c>
      <c r="AM15" s="106">
        <f>SUM(AA15:AL15)</f>
        <v>0.55000000000000004</v>
      </c>
      <c r="AN15" s="101">
        <v>12</v>
      </c>
    </row>
    <row r="16" spans="1:40" ht="15" thickBot="1">
      <c r="A16" s="113" t="s">
        <v>233</v>
      </c>
      <c r="B16" s="103" t="s">
        <v>557</v>
      </c>
      <c r="C16" s="104">
        <v>0</v>
      </c>
      <c r="D16" s="104">
        <v>2</v>
      </c>
      <c r="E16" s="104">
        <v>0</v>
      </c>
      <c r="F16" s="104">
        <v>0</v>
      </c>
      <c r="G16" s="104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1</v>
      </c>
      <c r="M16" s="104">
        <v>0</v>
      </c>
      <c r="N16" s="104">
        <v>0</v>
      </c>
      <c r="O16" s="104" cm="1">
        <f t="array" ref="O16">IF(C16=0,1,MIN($C16:$N16/C16))</f>
        <v>1</v>
      </c>
      <c r="P16" s="104" cm="1">
        <f t="array" ref="P16">IF(D16=0,1,MIN($C16:$N16/D16))</f>
        <v>0</v>
      </c>
      <c r="Q16" s="104" cm="1">
        <f t="array" ref="Q16">IF(E16=0,1,MIN($C16:$N16/E16))</f>
        <v>1</v>
      </c>
      <c r="R16" s="104" cm="1">
        <f t="array" ref="R16">IF(F16=0,1,MIN($C16:$N16/F16))</f>
        <v>1</v>
      </c>
      <c r="S16" s="104" cm="1">
        <f t="array" ref="S16">IF(G16=0,1,MIN($C16:$N16/G16))</f>
        <v>1</v>
      </c>
      <c r="T16" s="104" cm="1">
        <f t="array" ref="T16">IF(H16=0,1,MIN($C16:$N16/H16))</f>
        <v>1</v>
      </c>
      <c r="U16" s="104" cm="1">
        <f t="array" ref="U16">IF(I16=0,1,MIN($C16:$N16/I16))</f>
        <v>1</v>
      </c>
      <c r="V16" s="104" cm="1">
        <f t="array" ref="V16">IF(J16=0,1,MIN($C16:$N16/J16))</f>
        <v>1</v>
      </c>
      <c r="W16" s="104" cm="1">
        <f t="array" ref="W16">IF(K16=0,1,MIN($C16:$N16/K16))</f>
        <v>1</v>
      </c>
      <c r="X16" s="104" cm="1">
        <f t="array" ref="X16">IF(L16=0,1,MIN($C16:$N16/L16))</f>
        <v>0</v>
      </c>
      <c r="Y16" s="104" cm="1">
        <f t="array" ref="Y16">IF(M16=0,1,MIN($C16:$N16/M16))</f>
        <v>1</v>
      </c>
      <c r="Z16" s="104" cm="1">
        <f t="array" ref="Z16">IF(N16=0,1,MIN($C16:$N16/N16))</f>
        <v>1</v>
      </c>
      <c r="AA16" s="105">
        <f>5%*O16</f>
        <v>0.05</v>
      </c>
      <c r="AB16" s="106">
        <f>2%*P16</f>
        <v>0</v>
      </c>
      <c r="AC16" s="106">
        <f>Q16*1%</f>
        <v>0.01</v>
      </c>
      <c r="AD16" s="106">
        <f>R16*10%</f>
        <v>0.1</v>
      </c>
      <c r="AE16" s="106">
        <f>S16*15%</f>
        <v>0.15</v>
      </c>
      <c r="AF16" s="106">
        <f>T16*1%</f>
        <v>0.01</v>
      </c>
      <c r="AG16" s="106">
        <f>U16*2%</f>
        <v>0.02</v>
      </c>
      <c r="AH16" s="106">
        <f>V16*15%</f>
        <v>0.15</v>
      </c>
      <c r="AI16" s="106">
        <f>W16*1%</f>
        <v>0.01</v>
      </c>
      <c r="AJ16" s="106">
        <f>X16*1%</f>
        <v>0</v>
      </c>
      <c r="AK16" s="106">
        <f>Y16*4%</f>
        <v>0.04</v>
      </c>
      <c r="AL16" s="106">
        <f>Z16*1%</f>
        <v>0.01</v>
      </c>
      <c r="AM16" s="106">
        <f>SUM(AA16:AL16)</f>
        <v>0.55000000000000004</v>
      </c>
      <c r="AN16" s="101">
        <v>13</v>
      </c>
    </row>
    <row r="17" spans="1:40" ht="15" thickBot="1">
      <c r="A17" s="113" t="s">
        <v>326</v>
      </c>
      <c r="B17" s="102" t="s">
        <v>543</v>
      </c>
      <c r="C17" s="104">
        <v>5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 cm="1">
        <f t="array" ref="O17">IF(C17=0,1,MIN($C17:$N17/C17))</f>
        <v>0</v>
      </c>
      <c r="P17" s="104" cm="1">
        <f t="array" ref="P17">IF(D17=0,1,MIN($C17:$N17/D17))</f>
        <v>1</v>
      </c>
      <c r="Q17" s="104" cm="1">
        <f t="array" ref="Q17">IF(E17=0,1,MIN($C17:$N17/E17))</f>
        <v>1</v>
      </c>
      <c r="R17" s="104" cm="1">
        <f t="array" ref="R17">IF(F17=0,1,MIN($C17:$N17/F17))</f>
        <v>1</v>
      </c>
      <c r="S17" s="104" cm="1">
        <f t="array" ref="S17">IF(G17=0,1,MIN($C17:$N17/G17))</f>
        <v>1</v>
      </c>
      <c r="T17" s="104" cm="1">
        <f t="array" ref="T17">IF(H17=0,1,MIN($C17:$N17/H17))</f>
        <v>1</v>
      </c>
      <c r="U17" s="104" cm="1">
        <f t="array" ref="U17">IF(I17=0,1,MIN($C17:$N17/I17))</f>
        <v>1</v>
      </c>
      <c r="V17" s="104" cm="1">
        <f t="array" ref="V17">IF(J17=0,1,MIN($C17:$N17/J17))</f>
        <v>1</v>
      </c>
      <c r="W17" s="104" cm="1">
        <f t="array" ref="W17">IF(K17=0,1,MIN($C17:$N17/K17))</f>
        <v>1</v>
      </c>
      <c r="X17" s="104" cm="1">
        <f t="array" ref="X17">IF(L17=0,1,MIN($C17:$N17/L17))</f>
        <v>1</v>
      </c>
      <c r="Y17" s="104" cm="1">
        <f t="array" ref="Y17">IF(M17=0,1,MIN($C17:$N17/M17))</f>
        <v>1</v>
      </c>
      <c r="Z17" s="104" cm="1">
        <f t="array" ref="Z17">IF(N17=0,1,MIN($C17:$N17/N17))</f>
        <v>1</v>
      </c>
      <c r="AA17" s="105">
        <f>5%*O17</f>
        <v>0</v>
      </c>
      <c r="AB17" s="106">
        <f>2%*P17</f>
        <v>0.02</v>
      </c>
      <c r="AC17" s="106">
        <f>Q17*1%</f>
        <v>0.01</v>
      </c>
      <c r="AD17" s="106">
        <f>R17*10%</f>
        <v>0.1</v>
      </c>
      <c r="AE17" s="106">
        <f>S17*15%</f>
        <v>0.15</v>
      </c>
      <c r="AF17" s="106">
        <f>T17*1%</f>
        <v>0.01</v>
      </c>
      <c r="AG17" s="106">
        <f>U17*2%</f>
        <v>0.02</v>
      </c>
      <c r="AH17" s="106">
        <f>V17*15%</f>
        <v>0.15</v>
      </c>
      <c r="AI17" s="106">
        <f>W17*1%</f>
        <v>0.01</v>
      </c>
      <c r="AJ17" s="106">
        <f>X17*1%</f>
        <v>0.01</v>
      </c>
      <c r="AK17" s="106">
        <f>Y17*4%</f>
        <v>0.04</v>
      </c>
      <c r="AL17" s="106">
        <f>Z17*1%</f>
        <v>0.01</v>
      </c>
      <c r="AM17" s="106">
        <f>SUM(AA17:AL17)</f>
        <v>0.53000000000000014</v>
      </c>
      <c r="AN17" s="101">
        <v>14</v>
      </c>
    </row>
    <row r="18" spans="1:40" ht="15" thickBot="1">
      <c r="A18" s="113" t="s">
        <v>19</v>
      </c>
      <c r="B18" s="102" t="s">
        <v>539</v>
      </c>
      <c r="C18" s="104">
        <v>5</v>
      </c>
      <c r="D18" s="104">
        <v>2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 cm="1">
        <f t="array" ref="O18">IF(C18=0,1,MIN($C18:$N18/C18))</f>
        <v>0</v>
      </c>
      <c r="P18" s="104" cm="1">
        <f t="array" ref="P18">IF(D18=0,1,MIN($C18:$N18/D18))</f>
        <v>0</v>
      </c>
      <c r="Q18" s="104" cm="1">
        <f t="array" ref="Q18">IF(E18=0,1,MIN($C18:$N18/E18))</f>
        <v>1</v>
      </c>
      <c r="R18" s="104" cm="1">
        <f t="array" ref="R18">IF(F18=0,1,MIN($C18:$N18/F18))</f>
        <v>1</v>
      </c>
      <c r="S18" s="104" cm="1">
        <f t="array" ref="S18">IF(G18=0,1,MIN($C18:$N18/G18))</f>
        <v>1</v>
      </c>
      <c r="T18" s="104" cm="1">
        <f t="array" ref="T18">IF(H18=0,1,MIN($C18:$N18/H18))</f>
        <v>1</v>
      </c>
      <c r="U18" s="104" cm="1">
        <f t="array" ref="U18">IF(I18=0,1,MIN($C18:$N18/I18))</f>
        <v>1</v>
      </c>
      <c r="V18" s="104" cm="1">
        <f t="array" ref="V18">IF(J18=0,1,MIN($C18:$N18/J18))</f>
        <v>1</v>
      </c>
      <c r="W18" s="104" cm="1">
        <f t="array" ref="W18">IF(K18=0,1,MIN($C18:$N18/K18))</f>
        <v>1</v>
      </c>
      <c r="X18" s="104" cm="1">
        <f t="array" ref="X18">IF(L18=0,1,MIN($C18:$N18/L18))</f>
        <v>1</v>
      </c>
      <c r="Y18" s="104" cm="1">
        <f t="array" ref="Y18">IF(M18=0,1,MIN($C18:$N18/M18))</f>
        <v>1</v>
      </c>
      <c r="Z18" s="104" cm="1">
        <f t="array" ref="Z18">IF(N18=0,1,MIN($C18:$N18/N18))</f>
        <v>1</v>
      </c>
      <c r="AA18" s="105">
        <f>5%*O18</f>
        <v>0</v>
      </c>
      <c r="AB18" s="106">
        <f>2%*P18</f>
        <v>0</v>
      </c>
      <c r="AC18" s="106">
        <f>Q18*1%</f>
        <v>0.01</v>
      </c>
      <c r="AD18" s="106">
        <f>R18*10%</f>
        <v>0.1</v>
      </c>
      <c r="AE18" s="106">
        <f>S18*15%</f>
        <v>0.15</v>
      </c>
      <c r="AF18" s="106">
        <f>T18*1%</f>
        <v>0.01</v>
      </c>
      <c r="AG18" s="106">
        <f>U18*2%</f>
        <v>0.02</v>
      </c>
      <c r="AH18" s="106">
        <f>V18*15%</f>
        <v>0.15</v>
      </c>
      <c r="AI18" s="106">
        <f>W18*1%</f>
        <v>0.01</v>
      </c>
      <c r="AJ18" s="106">
        <f>X18*1%</f>
        <v>0.01</v>
      </c>
      <c r="AK18" s="106">
        <f>Y18*4%</f>
        <v>0.04</v>
      </c>
      <c r="AL18" s="106">
        <f>Z18*1%</f>
        <v>0.01</v>
      </c>
      <c r="AM18" s="106">
        <f>SUM(AA18:AL18)</f>
        <v>0.51000000000000012</v>
      </c>
      <c r="AN18" s="101">
        <v>15</v>
      </c>
    </row>
    <row r="19" spans="1:40" ht="15" thickBot="1">
      <c r="A19" s="113" t="s">
        <v>409</v>
      </c>
      <c r="B19" s="103" t="s">
        <v>550</v>
      </c>
      <c r="C19" s="104">
        <v>5</v>
      </c>
      <c r="D19" s="104">
        <v>0</v>
      </c>
      <c r="E19" s="104">
        <v>0</v>
      </c>
      <c r="F19" s="104">
        <v>0</v>
      </c>
      <c r="G19" s="104">
        <v>0</v>
      </c>
      <c r="H19" s="104">
        <v>0</v>
      </c>
      <c r="I19" s="104">
        <v>15</v>
      </c>
      <c r="J19" s="104">
        <v>0</v>
      </c>
      <c r="K19" s="104">
        <v>1</v>
      </c>
      <c r="L19" s="104">
        <v>0</v>
      </c>
      <c r="M19" s="104">
        <v>0</v>
      </c>
      <c r="N19" s="104">
        <v>0</v>
      </c>
      <c r="O19" s="104" cm="1">
        <f t="array" ref="O19">IF(C19=0,1,MIN($C19:$N19/C19))</f>
        <v>0</v>
      </c>
      <c r="P19" s="104" cm="1">
        <f t="array" ref="P19">IF(D19=0,1,MIN($C19:$N19/D19))</f>
        <v>1</v>
      </c>
      <c r="Q19" s="104" cm="1">
        <f t="array" ref="Q19">IF(E19=0,1,MIN($C19:$N19/E19))</f>
        <v>1</v>
      </c>
      <c r="R19" s="104" cm="1">
        <f t="array" ref="R19">IF(F19=0,1,MIN($C19:$N19/F19))</f>
        <v>1</v>
      </c>
      <c r="S19" s="104" cm="1">
        <f t="array" ref="S19">IF(G19=0,1,MIN($C19:$N19/G19))</f>
        <v>1</v>
      </c>
      <c r="T19" s="104" cm="1">
        <f t="array" ref="T19">IF(H19=0,1,MIN($C19:$N19/H19))</f>
        <v>1</v>
      </c>
      <c r="U19" s="104" cm="1">
        <f t="array" ref="U19">IF(I19=0,1,MIN($C19:$N19/I19))</f>
        <v>0</v>
      </c>
      <c r="V19" s="104" cm="1">
        <f t="array" ref="V19">IF(J19=0,1,MIN($C19:$N19/J19))</f>
        <v>1</v>
      </c>
      <c r="W19" s="104" cm="1">
        <f t="array" ref="W19">IF(K19=0,1,MIN($C19:$N19/K19))</f>
        <v>0</v>
      </c>
      <c r="X19" s="104" cm="1">
        <f t="array" ref="X19">IF(L19=0,1,MIN($C19:$N19/L19))</f>
        <v>1</v>
      </c>
      <c r="Y19" s="104" cm="1">
        <f t="array" ref="Y19">IF(M19=0,1,MIN($C19:$N19/M19))</f>
        <v>1</v>
      </c>
      <c r="Z19" s="104" cm="1">
        <f t="array" ref="Z19">IF(N19=0,1,MIN($C19:$N19/N19))</f>
        <v>1</v>
      </c>
      <c r="AA19" s="105">
        <f>5%*O19</f>
        <v>0</v>
      </c>
      <c r="AB19" s="106">
        <f>2%*P19</f>
        <v>0.02</v>
      </c>
      <c r="AC19" s="106">
        <f>Q19*1%</f>
        <v>0.01</v>
      </c>
      <c r="AD19" s="106">
        <f>R19*10%</f>
        <v>0.1</v>
      </c>
      <c r="AE19" s="106">
        <f>S19*15%</f>
        <v>0.15</v>
      </c>
      <c r="AF19" s="106">
        <f>T19*1%</f>
        <v>0.01</v>
      </c>
      <c r="AG19" s="106">
        <f>U19*2%</f>
        <v>0</v>
      </c>
      <c r="AH19" s="106">
        <f>V19*15%</f>
        <v>0.15</v>
      </c>
      <c r="AI19" s="106">
        <f>W19*1%</f>
        <v>0</v>
      </c>
      <c r="AJ19" s="106">
        <f>X19*1%</f>
        <v>0.01</v>
      </c>
      <c r="AK19" s="106">
        <f>Y19*4%</f>
        <v>0.04</v>
      </c>
      <c r="AL19" s="106">
        <f>Z19*1%</f>
        <v>0.01</v>
      </c>
      <c r="AM19" s="106">
        <f>SUM(AA19:AL19)</f>
        <v>0.5</v>
      </c>
      <c r="AN19" s="101">
        <v>16</v>
      </c>
    </row>
    <row r="20" spans="1:40" ht="15" thickBot="1">
      <c r="A20" s="113" t="s">
        <v>114</v>
      </c>
      <c r="B20" s="102" t="s">
        <v>540</v>
      </c>
      <c r="C20" s="104">
        <v>0</v>
      </c>
      <c r="D20" s="104">
        <v>0</v>
      </c>
      <c r="E20" s="104">
        <v>1</v>
      </c>
      <c r="F20" s="104">
        <v>10</v>
      </c>
      <c r="G20" s="104">
        <v>0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 cm="1">
        <f t="array" ref="O20">IF(C20=0,1,MIN($C20:$N20/C20))</f>
        <v>1</v>
      </c>
      <c r="P20" s="104" cm="1">
        <f t="array" ref="P20">IF(D20=0,1,MIN($C20:$N20/D20))</f>
        <v>1</v>
      </c>
      <c r="Q20" s="104" cm="1">
        <f t="array" ref="Q20">IF(E20=0,1,MIN($C20:$N20/E20))</f>
        <v>0</v>
      </c>
      <c r="R20" s="104" cm="1">
        <f t="array" ref="R20">IF(F20=0,1,MIN($C20:$N20/F20))</f>
        <v>0</v>
      </c>
      <c r="S20" s="104" cm="1">
        <f t="array" ref="S20">IF(G20=0,1,MIN($C20:$N20/G20))</f>
        <v>1</v>
      </c>
      <c r="T20" s="104" cm="1">
        <f t="array" ref="T20">IF(H20=0,1,MIN($C20:$N20/H20))</f>
        <v>1</v>
      </c>
      <c r="U20" s="104" cm="1">
        <f t="array" ref="U20">IF(I20=0,1,MIN($C20:$N20/I20))</f>
        <v>1</v>
      </c>
      <c r="V20" s="104" cm="1">
        <f t="array" ref="V20">IF(J20=0,1,MIN($C20:$N20/J20))</f>
        <v>1</v>
      </c>
      <c r="W20" s="104" cm="1">
        <f t="array" ref="W20">IF(K20=0,1,MIN($C20:$N20/K20))</f>
        <v>1</v>
      </c>
      <c r="X20" s="104" cm="1">
        <f t="array" ref="X20">IF(L20=0,1,MIN($C20:$N20/L20))</f>
        <v>1</v>
      </c>
      <c r="Y20" s="104" cm="1">
        <f t="array" ref="Y20">IF(M20=0,1,MIN($C20:$N20/M20))</f>
        <v>1</v>
      </c>
      <c r="Z20" s="104" cm="1">
        <f t="array" ref="Z20">IF(N20=0,1,MIN($C20:$N20/N20))</f>
        <v>1</v>
      </c>
      <c r="AA20" s="105">
        <f>5%*O20</f>
        <v>0.05</v>
      </c>
      <c r="AB20" s="106">
        <f>2%*P20</f>
        <v>0.02</v>
      </c>
      <c r="AC20" s="106">
        <f>Q20*1%</f>
        <v>0</v>
      </c>
      <c r="AD20" s="106">
        <f>R20*10%</f>
        <v>0</v>
      </c>
      <c r="AE20" s="106">
        <f>S20*15%</f>
        <v>0.15</v>
      </c>
      <c r="AF20" s="106">
        <f>T20*1%</f>
        <v>0.01</v>
      </c>
      <c r="AG20" s="106">
        <f>U20*2%</f>
        <v>0.02</v>
      </c>
      <c r="AH20" s="106">
        <f>V20*15%</f>
        <v>0.15</v>
      </c>
      <c r="AI20" s="106">
        <f>W20*1%</f>
        <v>0.01</v>
      </c>
      <c r="AJ20" s="106">
        <f>X20*1%</f>
        <v>0.01</v>
      </c>
      <c r="AK20" s="106">
        <f>Y20*4%</f>
        <v>0.04</v>
      </c>
      <c r="AL20" s="106">
        <f>Z20*1%</f>
        <v>0.01</v>
      </c>
      <c r="AM20" s="106">
        <f>SUM(AA20:AL20)</f>
        <v>0.47000000000000003</v>
      </c>
      <c r="AN20" s="101">
        <v>17</v>
      </c>
    </row>
    <row r="21" spans="1:40" ht="15" thickBot="1">
      <c r="A21" s="113" t="s">
        <v>286</v>
      </c>
      <c r="B21" s="103" t="s">
        <v>552</v>
      </c>
      <c r="C21" s="104">
        <v>0</v>
      </c>
      <c r="D21" s="104">
        <v>0</v>
      </c>
      <c r="E21" s="104">
        <v>0</v>
      </c>
      <c r="F21" s="104">
        <v>10</v>
      </c>
      <c r="G21" s="104">
        <v>0</v>
      </c>
      <c r="H21" s="104">
        <v>0</v>
      </c>
      <c r="I21" s="104">
        <v>0</v>
      </c>
      <c r="J21" s="104">
        <v>0</v>
      </c>
      <c r="K21" s="104">
        <v>0</v>
      </c>
      <c r="L21" s="104">
        <v>1</v>
      </c>
      <c r="M21" s="104">
        <v>0</v>
      </c>
      <c r="N21" s="104">
        <v>0</v>
      </c>
      <c r="O21" s="104" cm="1">
        <f t="array" ref="O21">IF(C21=0,1,MIN($C21:$N21/C21))</f>
        <v>1</v>
      </c>
      <c r="P21" s="104" cm="1">
        <f t="array" ref="P21">IF(D21=0,1,MIN($C21:$N21/D21))</f>
        <v>1</v>
      </c>
      <c r="Q21" s="104" cm="1">
        <f t="array" ref="Q21">IF(E21=0,1,MIN($C21:$N21/E21))</f>
        <v>1</v>
      </c>
      <c r="R21" s="104" cm="1">
        <f t="array" ref="R21">IF(F21=0,1,MIN($C21:$N21/F21))</f>
        <v>0</v>
      </c>
      <c r="S21" s="104" cm="1">
        <f t="array" ref="S21">IF(G21=0,1,MIN($C21:$N21/G21))</f>
        <v>1</v>
      </c>
      <c r="T21" s="104" cm="1">
        <f t="array" ref="T21">IF(H21=0,1,MIN($C21:$N21/H21))</f>
        <v>1</v>
      </c>
      <c r="U21" s="104" cm="1">
        <f t="array" ref="U21">IF(I21=0,1,MIN($C21:$N21/I21))</f>
        <v>1</v>
      </c>
      <c r="V21" s="104" cm="1">
        <f t="array" ref="V21">IF(J21=0,1,MIN($C21:$N21/J21))</f>
        <v>1</v>
      </c>
      <c r="W21" s="104" cm="1">
        <f t="array" ref="W21">IF(K21=0,1,MIN($C21:$N21/K21))</f>
        <v>1</v>
      </c>
      <c r="X21" s="104" cm="1">
        <f t="array" ref="X21">IF(L21=0,1,MIN($C21:$N21/L21))</f>
        <v>0</v>
      </c>
      <c r="Y21" s="104" cm="1">
        <f t="array" ref="Y21">IF(M21=0,1,MIN($C21:$N21/M21))</f>
        <v>1</v>
      </c>
      <c r="Z21" s="104" cm="1">
        <f t="array" ref="Z21">IF(N21=0,1,MIN($C21:$N21/N21))</f>
        <v>1</v>
      </c>
      <c r="AA21" s="105">
        <f>5%*O21</f>
        <v>0.05</v>
      </c>
      <c r="AB21" s="106">
        <f>2%*P21</f>
        <v>0.02</v>
      </c>
      <c r="AC21" s="106">
        <f>Q21*1%</f>
        <v>0.01</v>
      </c>
      <c r="AD21" s="106">
        <f>R21*10%</f>
        <v>0</v>
      </c>
      <c r="AE21" s="106">
        <f>S21*15%</f>
        <v>0.15</v>
      </c>
      <c r="AF21" s="106">
        <f>T21*1%</f>
        <v>0.01</v>
      </c>
      <c r="AG21" s="106">
        <f>U21*2%</f>
        <v>0.02</v>
      </c>
      <c r="AH21" s="106">
        <f>V21*15%</f>
        <v>0.15</v>
      </c>
      <c r="AI21" s="106">
        <f>W21*1%</f>
        <v>0.01</v>
      </c>
      <c r="AJ21" s="106">
        <f>X21*1%</f>
        <v>0</v>
      </c>
      <c r="AK21" s="106">
        <f>Y21*4%</f>
        <v>0.04</v>
      </c>
      <c r="AL21" s="106">
        <f>Z21*1%</f>
        <v>0.01</v>
      </c>
      <c r="AM21" s="106">
        <f>SUM(AA21:AL21)</f>
        <v>0.47000000000000003</v>
      </c>
      <c r="AN21" s="101">
        <v>18</v>
      </c>
    </row>
    <row r="22" spans="1:40" ht="15" thickBot="1">
      <c r="A22" s="113" t="s">
        <v>419</v>
      </c>
      <c r="B22" s="103" t="s">
        <v>553</v>
      </c>
      <c r="C22" s="104">
        <v>0</v>
      </c>
      <c r="D22" s="104">
        <v>0</v>
      </c>
      <c r="E22" s="104">
        <v>0</v>
      </c>
      <c r="F22" s="104">
        <v>4</v>
      </c>
      <c r="G22" s="104">
        <v>0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4">
        <v>1</v>
      </c>
      <c r="O22" s="104" cm="1">
        <f t="array" ref="O22">IF(C22=0,1,MIN($C22:$N22/C22))</f>
        <v>1</v>
      </c>
      <c r="P22" s="104" cm="1">
        <f t="array" ref="P22">IF(D22=0,1,MIN($C22:$N22/D22))</f>
        <v>1</v>
      </c>
      <c r="Q22" s="104" cm="1">
        <f t="array" ref="Q22">IF(E22=0,1,MIN($C22:$N22/E22))</f>
        <v>1</v>
      </c>
      <c r="R22" s="104" cm="1">
        <f t="array" ref="R22">IF(F22=0,1,MIN($C22:$N22/F22))</f>
        <v>0</v>
      </c>
      <c r="S22" s="104" cm="1">
        <f t="array" ref="S22">IF(G22=0,1,MIN($C22:$N22/G22))</f>
        <v>1</v>
      </c>
      <c r="T22" s="104" cm="1">
        <f t="array" ref="T22">IF(H22=0,1,MIN($C22:$N22/H22))</f>
        <v>1</v>
      </c>
      <c r="U22" s="104" cm="1">
        <f t="array" ref="U22">IF(I22=0,1,MIN($C22:$N22/I22))</f>
        <v>1</v>
      </c>
      <c r="V22" s="104" cm="1">
        <f t="array" ref="V22">IF(J22=0,1,MIN($C22:$N22/J22))</f>
        <v>1</v>
      </c>
      <c r="W22" s="104" cm="1">
        <f t="array" ref="W22">IF(K22=0,1,MIN($C22:$N22/K22))</f>
        <v>1</v>
      </c>
      <c r="X22" s="104" cm="1">
        <f t="array" ref="X22">IF(L22=0,1,MIN($C22:$N22/L22))</f>
        <v>1</v>
      </c>
      <c r="Y22" s="104" cm="1">
        <f t="array" ref="Y22">IF(M22=0,1,MIN($C22:$N22/M22))</f>
        <v>1</v>
      </c>
      <c r="Z22" s="104" cm="1">
        <f t="array" ref="Z22">IF(N22=0,1,MIN($C22:$N22/N22))</f>
        <v>0</v>
      </c>
      <c r="AA22" s="105">
        <f>5%*O22</f>
        <v>0.05</v>
      </c>
      <c r="AB22" s="106">
        <f>2%*P22</f>
        <v>0.02</v>
      </c>
      <c r="AC22" s="106">
        <f>Q22*1%</f>
        <v>0.01</v>
      </c>
      <c r="AD22" s="106">
        <f>R22*10%</f>
        <v>0</v>
      </c>
      <c r="AE22" s="106">
        <f>S22*15%</f>
        <v>0.15</v>
      </c>
      <c r="AF22" s="106">
        <f>T22*1%</f>
        <v>0.01</v>
      </c>
      <c r="AG22" s="106">
        <f>U22*2%</f>
        <v>0.02</v>
      </c>
      <c r="AH22" s="106">
        <f>V22*15%</f>
        <v>0.15</v>
      </c>
      <c r="AI22" s="106">
        <f>W22*1%</f>
        <v>0.01</v>
      </c>
      <c r="AJ22" s="106">
        <f>X22*1%</f>
        <v>0.01</v>
      </c>
      <c r="AK22" s="106">
        <f>Y22*4%</f>
        <v>0.04</v>
      </c>
      <c r="AL22" s="106">
        <f>Z22*1%</f>
        <v>0</v>
      </c>
      <c r="AM22" s="106">
        <f>SUM(AA22:AL22)</f>
        <v>0.47000000000000003</v>
      </c>
      <c r="AN22" s="101">
        <v>19</v>
      </c>
    </row>
    <row r="23" spans="1:40" ht="15" thickBot="1">
      <c r="A23" s="113" t="s">
        <v>228</v>
      </c>
      <c r="B23" s="103" t="s">
        <v>556</v>
      </c>
      <c r="C23" s="104">
        <v>0</v>
      </c>
      <c r="D23" s="104">
        <v>2</v>
      </c>
      <c r="E23" s="104">
        <v>0</v>
      </c>
      <c r="F23" s="104">
        <v>4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 cm="1">
        <f t="array" ref="O23">IF(C23=0,1,MIN($C23:$N23/C23))</f>
        <v>1</v>
      </c>
      <c r="P23" s="104" cm="1">
        <f t="array" ref="P23">IF(D23=0,1,MIN($C23:$N23/D23))</f>
        <v>0</v>
      </c>
      <c r="Q23" s="104" cm="1">
        <f t="array" ref="Q23">IF(E23=0,1,MIN($C23:$N23/E23))</f>
        <v>1</v>
      </c>
      <c r="R23" s="104" cm="1">
        <f t="array" ref="R23">IF(F23=0,1,MIN($C23:$N23/F23))</f>
        <v>0</v>
      </c>
      <c r="S23" s="104" cm="1">
        <f t="array" ref="S23">IF(G23=0,1,MIN($C23:$N23/G23))</f>
        <v>1</v>
      </c>
      <c r="T23" s="104" cm="1">
        <f t="array" ref="T23">IF(H23=0,1,MIN($C23:$N23/H23))</f>
        <v>1</v>
      </c>
      <c r="U23" s="104" cm="1">
        <f t="array" ref="U23">IF(I23=0,1,MIN($C23:$N23/I23))</f>
        <v>1</v>
      </c>
      <c r="V23" s="104" cm="1">
        <f t="array" ref="V23">IF(J23=0,1,MIN($C23:$N23/J23))</f>
        <v>1</v>
      </c>
      <c r="W23" s="104" cm="1">
        <f t="array" ref="W23">IF(K23=0,1,MIN($C23:$N23/K23))</f>
        <v>1</v>
      </c>
      <c r="X23" s="104" cm="1">
        <f t="array" ref="X23">IF(L23=0,1,MIN($C23:$N23/L23))</f>
        <v>1</v>
      </c>
      <c r="Y23" s="104" cm="1">
        <f t="array" ref="Y23">IF(M23=0,1,MIN($C23:$N23/M23))</f>
        <v>1</v>
      </c>
      <c r="Z23" s="104" cm="1">
        <f t="array" ref="Z23">IF(N23=0,1,MIN($C23:$N23/N23))</f>
        <v>1</v>
      </c>
      <c r="AA23" s="105">
        <f>5%*O23</f>
        <v>0.05</v>
      </c>
      <c r="AB23" s="106">
        <f>2%*P23</f>
        <v>0</v>
      </c>
      <c r="AC23" s="106">
        <f>Q23*1%</f>
        <v>0.01</v>
      </c>
      <c r="AD23" s="106">
        <f>R23*10%</f>
        <v>0</v>
      </c>
      <c r="AE23" s="106">
        <f>S23*15%</f>
        <v>0.15</v>
      </c>
      <c r="AF23" s="106">
        <f>T23*1%</f>
        <v>0.01</v>
      </c>
      <c r="AG23" s="106">
        <f>U23*2%</f>
        <v>0.02</v>
      </c>
      <c r="AH23" s="106">
        <f>V23*15%</f>
        <v>0.15</v>
      </c>
      <c r="AI23" s="106">
        <f>W23*1%</f>
        <v>0.01</v>
      </c>
      <c r="AJ23" s="106">
        <f>X23*1%</f>
        <v>0.01</v>
      </c>
      <c r="AK23" s="106">
        <f>Y23*4%</f>
        <v>0.04</v>
      </c>
      <c r="AL23" s="106">
        <f>Z23*1%</f>
        <v>0.01</v>
      </c>
      <c r="AM23" s="106">
        <f>SUM(AA23:AL23)</f>
        <v>0.46</v>
      </c>
      <c r="AN23" s="101">
        <v>20</v>
      </c>
    </row>
    <row r="24" spans="1:40" ht="15" thickBot="1">
      <c r="A24" s="113" t="s">
        <v>31</v>
      </c>
      <c r="B24" s="102" t="s">
        <v>541</v>
      </c>
      <c r="C24" s="104">
        <v>0</v>
      </c>
      <c r="D24" s="104">
        <v>0</v>
      </c>
      <c r="E24" s="104">
        <v>0</v>
      </c>
      <c r="F24" s="104">
        <v>0</v>
      </c>
      <c r="G24" s="104">
        <v>15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 cm="1">
        <f t="array" ref="O24">IF(C24=0,1,MIN($C24:$N24/C24))</f>
        <v>1</v>
      </c>
      <c r="P24" s="104" cm="1">
        <f t="array" ref="P24">IF(D24=0,1,MIN($C24:$N24/D24))</f>
        <v>1</v>
      </c>
      <c r="Q24" s="104" cm="1">
        <f t="array" ref="Q24">IF(E24=0,1,MIN($C24:$N24/E24))</f>
        <v>1</v>
      </c>
      <c r="R24" s="104" cm="1">
        <f t="array" ref="R24">IF(F24=0,1,MIN($C24:$N24/F24))</f>
        <v>1</v>
      </c>
      <c r="S24" s="104" cm="1">
        <f t="array" ref="S24">IF(G24=0,1,MIN($C24:$N24/G24))</f>
        <v>0</v>
      </c>
      <c r="T24" s="104" cm="1">
        <f t="array" ref="T24">IF(H24=0,1,MIN($C24:$N24/H24))</f>
        <v>1</v>
      </c>
      <c r="U24" s="104" cm="1">
        <f t="array" ref="U24">IF(I24=0,1,MIN($C24:$N24/I24))</f>
        <v>1</v>
      </c>
      <c r="V24" s="104" cm="1">
        <f t="array" ref="V24">IF(J24=0,1,MIN($C24:$N24/J24))</f>
        <v>1</v>
      </c>
      <c r="W24" s="104" cm="1">
        <f t="array" ref="W24">IF(K24=0,1,MIN($C24:$N24/K24))</f>
        <v>1</v>
      </c>
      <c r="X24" s="104" cm="1">
        <f t="array" ref="X24">IF(L24=0,1,MIN($C24:$N24/L24))</f>
        <v>1</v>
      </c>
      <c r="Y24" s="104" cm="1">
        <f t="array" ref="Y24">IF(M24=0,1,MIN($C24:$N24/M24))</f>
        <v>1</v>
      </c>
      <c r="Z24" s="104" cm="1">
        <f t="array" ref="Z24">IF(N24=0,1,MIN($C24:$N24/N24))</f>
        <v>1</v>
      </c>
      <c r="AA24" s="105">
        <f>5%*O24</f>
        <v>0.05</v>
      </c>
      <c r="AB24" s="106">
        <f>2%*P24</f>
        <v>0.02</v>
      </c>
      <c r="AC24" s="106">
        <f>Q24*1%</f>
        <v>0.01</v>
      </c>
      <c r="AD24" s="106">
        <f>R24*10%</f>
        <v>0.1</v>
      </c>
      <c r="AE24" s="106">
        <f>S24*15%</f>
        <v>0</v>
      </c>
      <c r="AF24" s="106">
        <f>T24*1%</f>
        <v>0.01</v>
      </c>
      <c r="AG24" s="106">
        <f>U24*2%</f>
        <v>0.02</v>
      </c>
      <c r="AH24" s="106">
        <f>V24*15%</f>
        <v>0.15</v>
      </c>
      <c r="AI24" s="106">
        <f>W24*1%</f>
        <v>0.01</v>
      </c>
      <c r="AJ24" s="106">
        <f>X24*1%</f>
        <v>0.01</v>
      </c>
      <c r="AK24" s="106">
        <f>Y24*4%</f>
        <v>0.04</v>
      </c>
      <c r="AL24" s="106">
        <f>Z24*1%</f>
        <v>0.01</v>
      </c>
      <c r="AM24" s="106">
        <f>SUM(AA24:AL24)</f>
        <v>0.43</v>
      </c>
      <c r="AN24" s="101">
        <v>21</v>
      </c>
    </row>
    <row r="25" spans="1:40" ht="15" thickBot="1">
      <c r="A25" s="113" t="s">
        <v>159</v>
      </c>
      <c r="B25" s="103" t="s">
        <v>555</v>
      </c>
      <c r="C25" s="104">
        <v>0</v>
      </c>
      <c r="D25" s="104">
        <v>0</v>
      </c>
      <c r="E25" s="104">
        <v>0</v>
      </c>
      <c r="F25" s="104">
        <v>0</v>
      </c>
      <c r="G25" s="104">
        <v>15</v>
      </c>
      <c r="H25" s="104">
        <v>0</v>
      </c>
      <c r="I25" s="104">
        <v>0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 cm="1">
        <f t="array" ref="O25">IF(C25=0,1,MIN($C25:$N25/C25))</f>
        <v>1</v>
      </c>
      <c r="P25" s="104" cm="1">
        <f t="array" ref="P25">IF(D25=0,1,MIN($C25:$N25/D25))</f>
        <v>1</v>
      </c>
      <c r="Q25" s="104" cm="1">
        <f t="array" ref="Q25">IF(E25=0,1,MIN($C25:$N25/E25))</f>
        <v>1</v>
      </c>
      <c r="R25" s="104" cm="1">
        <f t="array" ref="R25">IF(F25=0,1,MIN($C25:$N25/F25))</f>
        <v>1</v>
      </c>
      <c r="S25" s="104" cm="1">
        <f t="array" ref="S25">IF(G25=0,1,MIN($C25:$N25/G25))</f>
        <v>0</v>
      </c>
      <c r="T25" s="104" cm="1">
        <f t="array" ref="T25">IF(H25=0,1,MIN($C25:$N25/H25))</f>
        <v>1</v>
      </c>
      <c r="U25" s="104" cm="1">
        <f t="array" ref="U25">IF(I25=0,1,MIN($C25:$N25/I25))</f>
        <v>1</v>
      </c>
      <c r="V25" s="104" cm="1">
        <f t="array" ref="V25">IF(J25=0,1,MIN($C25:$N25/J25))</f>
        <v>1</v>
      </c>
      <c r="W25" s="104" cm="1">
        <f t="array" ref="W25">IF(K25=0,1,MIN($C25:$N25/K25))</f>
        <v>1</v>
      </c>
      <c r="X25" s="104" cm="1">
        <f t="array" ref="X25">IF(L25=0,1,MIN($C25:$N25/L25))</f>
        <v>1</v>
      </c>
      <c r="Y25" s="104" cm="1">
        <f t="array" ref="Y25">IF(M25=0,1,MIN($C25:$N25/M25))</f>
        <v>1</v>
      </c>
      <c r="Z25" s="104" cm="1">
        <f t="array" ref="Z25">IF(N25=0,1,MIN($C25:$N25/N25))</f>
        <v>1</v>
      </c>
      <c r="AA25" s="105">
        <f>5%*O25</f>
        <v>0.05</v>
      </c>
      <c r="AB25" s="106">
        <f>2%*P25</f>
        <v>0.02</v>
      </c>
      <c r="AC25" s="106">
        <f>Q25*1%</f>
        <v>0.01</v>
      </c>
      <c r="AD25" s="106">
        <f>R25*10%</f>
        <v>0.1</v>
      </c>
      <c r="AE25" s="106">
        <f>S25*15%</f>
        <v>0</v>
      </c>
      <c r="AF25" s="106">
        <f>T25*1%</f>
        <v>0.01</v>
      </c>
      <c r="AG25" s="106">
        <f>U25*2%</f>
        <v>0.02</v>
      </c>
      <c r="AH25" s="106">
        <f>V25*15%</f>
        <v>0.15</v>
      </c>
      <c r="AI25" s="106">
        <f>W25*1%</f>
        <v>0.01</v>
      </c>
      <c r="AJ25" s="106">
        <f>X25*1%</f>
        <v>0.01</v>
      </c>
      <c r="AK25" s="106">
        <f>Y25*4%</f>
        <v>0.04</v>
      </c>
      <c r="AL25" s="106">
        <f>Z25*1%</f>
        <v>0.01</v>
      </c>
      <c r="AM25" s="106">
        <f>SUM(AA25:AL25)</f>
        <v>0.43</v>
      </c>
      <c r="AN25" s="101">
        <v>22</v>
      </c>
    </row>
    <row r="26" spans="1:40" ht="15" thickBot="1">
      <c r="A26" s="113" t="s">
        <v>278</v>
      </c>
      <c r="B26" s="102" t="s">
        <v>549</v>
      </c>
      <c r="C26" s="104">
        <v>0</v>
      </c>
      <c r="D26" s="104">
        <v>0</v>
      </c>
      <c r="E26" s="104">
        <v>0</v>
      </c>
      <c r="F26" s="104">
        <v>0</v>
      </c>
      <c r="G26" s="104">
        <v>15</v>
      </c>
      <c r="H26" s="104">
        <v>0</v>
      </c>
      <c r="I26" s="104">
        <v>0</v>
      </c>
      <c r="J26" s="104">
        <v>15</v>
      </c>
      <c r="K26" s="104">
        <v>0</v>
      </c>
      <c r="L26" s="104">
        <v>0</v>
      </c>
      <c r="M26" s="104">
        <v>0</v>
      </c>
      <c r="N26" s="104">
        <v>0</v>
      </c>
      <c r="O26" s="104" cm="1">
        <f t="array" ref="O26">IF(C26=0,1,MIN($C26:$N26/C26))</f>
        <v>1</v>
      </c>
      <c r="P26" s="104" cm="1">
        <f t="array" ref="P26">IF(D26=0,1,MIN($C26:$N26/D26))</f>
        <v>1</v>
      </c>
      <c r="Q26" s="104" cm="1">
        <f t="array" ref="Q26">IF(E26=0,1,MIN($C26:$N26/E26))</f>
        <v>1</v>
      </c>
      <c r="R26" s="104" cm="1">
        <f t="array" ref="R26">IF(F26=0,1,MIN($C26:$N26/F26))</f>
        <v>1</v>
      </c>
      <c r="S26" s="104" cm="1">
        <f t="array" ref="S26">IF(G26=0,1,MIN($C26:$N26/G26))</f>
        <v>0</v>
      </c>
      <c r="T26" s="104" cm="1">
        <f t="array" ref="T26">IF(H26=0,1,MIN($C26:$N26/H26))</f>
        <v>1</v>
      </c>
      <c r="U26" s="104" cm="1">
        <f t="array" ref="U26">IF(I26=0,1,MIN($C26:$N26/I26))</f>
        <v>1</v>
      </c>
      <c r="V26" s="104" cm="1">
        <f t="array" ref="V26">IF(J26=0,1,MIN($C26:$N26/J26))</f>
        <v>0</v>
      </c>
      <c r="W26" s="104" cm="1">
        <f t="array" ref="W26">IF(K26=0,1,MIN($C26:$N26/K26))</f>
        <v>1</v>
      </c>
      <c r="X26" s="104" cm="1">
        <f t="array" ref="X26">IF(L26=0,1,MIN($C26:$N26/L26))</f>
        <v>1</v>
      </c>
      <c r="Y26" s="104" cm="1">
        <f t="array" ref="Y26">IF(M26=0,1,MIN($C26:$N26/M26))</f>
        <v>1</v>
      </c>
      <c r="Z26" s="104" cm="1">
        <f t="array" ref="Z26">IF(N26=0,1,MIN($C26:$N26/N26))</f>
        <v>1</v>
      </c>
      <c r="AA26" s="105">
        <f>5%*O26</f>
        <v>0.05</v>
      </c>
      <c r="AB26" s="106">
        <f>2%*P26</f>
        <v>0.02</v>
      </c>
      <c r="AC26" s="106">
        <f>Q26*1%</f>
        <v>0.01</v>
      </c>
      <c r="AD26" s="106">
        <f>R26*10%</f>
        <v>0.1</v>
      </c>
      <c r="AE26" s="106">
        <f>S26*15%</f>
        <v>0</v>
      </c>
      <c r="AF26" s="106">
        <f>T26*1%</f>
        <v>0.01</v>
      </c>
      <c r="AG26" s="106">
        <f>U26*2%</f>
        <v>0.02</v>
      </c>
      <c r="AH26" s="106">
        <f>V26*15%</f>
        <v>0</v>
      </c>
      <c r="AI26" s="106">
        <f>W26*1%</f>
        <v>0.01</v>
      </c>
      <c r="AJ26" s="106">
        <f>X26*1%</f>
        <v>0.01</v>
      </c>
      <c r="AK26" s="106">
        <f>Y26*4%</f>
        <v>0.04</v>
      </c>
      <c r="AL26" s="106">
        <f>Z26*1%</f>
        <v>0.01</v>
      </c>
      <c r="AM26" s="106">
        <f>SUM(AA26:AL26)</f>
        <v>0.28000000000000003</v>
      </c>
      <c r="AN26" s="101">
        <v>23</v>
      </c>
    </row>
  </sheetData>
  <autoFilter ref="A3:AN3" xr:uid="{00000000-0001-0000-0700-000000000000}">
    <sortState xmlns:xlrd2="http://schemas.microsoft.com/office/spreadsheetml/2017/richdata2" ref="A4:AN26">
      <sortCondition ref="AN3"/>
    </sortState>
  </autoFilter>
  <mergeCells count="4">
    <mergeCell ref="AA2:AM2"/>
    <mergeCell ref="A2:B2"/>
    <mergeCell ref="C2:N2"/>
    <mergeCell ref="O2:Z2"/>
  </mergeCells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F15" sqref="F15"/>
    </sheetView>
  </sheetViews>
  <sheetFormatPr defaultColWidth="14.453125" defaultRowHeight="15" customHeight="1"/>
  <cols>
    <col min="1" max="2" width="8" customWidth="1"/>
    <col min="3" max="3" width="9.453125" customWidth="1"/>
    <col min="4" max="4" width="12.1796875" customWidth="1"/>
    <col min="5" max="7" width="8" customWidth="1"/>
    <col min="8" max="8" width="11" customWidth="1"/>
    <col min="9" max="9" width="32.453125" customWidth="1"/>
    <col min="10" max="10" width="11" hidden="1" customWidth="1"/>
    <col min="11" max="11" width="29.81640625" customWidth="1"/>
    <col min="12" max="12" width="11" customWidth="1"/>
    <col min="13" max="14" width="8" customWidth="1"/>
    <col min="15" max="15" width="8.6328125" customWidth="1"/>
    <col min="16" max="16" width="33.81640625" customWidth="1"/>
    <col min="17" max="17" width="8.984375E-2" hidden="1" customWidth="1"/>
    <col min="18" max="18" width="48.54296875" customWidth="1"/>
    <col min="19" max="19" width="11" customWidth="1"/>
    <col min="20" max="26" width="8" customWidth="1"/>
  </cols>
  <sheetData>
    <row r="1" spans="1:19" ht="14.5">
      <c r="A1" s="126" t="s">
        <v>465</v>
      </c>
      <c r="B1" s="115"/>
      <c r="C1" s="115"/>
      <c r="D1" s="115"/>
      <c r="E1" s="115"/>
      <c r="F1" s="43"/>
    </row>
    <row r="2" spans="1:19" ht="14.5">
      <c r="A2" s="126" t="s">
        <v>464</v>
      </c>
      <c r="B2" s="115"/>
      <c r="C2" s="115"/>
      <c r="D2" s="115"/>
      <c r="E2" s="115"/>
      <c r="F2" s="43"/>
      <c r="O2" s="55" t="s">
        <v>538</v>
      </c>
      <c r="P2" s="55" t="s">
        <v>529</v>
      </c>
      <c r="R2" s="55" t="s">
        <v>530</v>
      </c>
      <c r="S2" s="55" t="s">
        <v>531</v>
      </c>
    </row>
    <row r="3" spans="1:19" ht="14.5">
      <c r="A3" s="126" t="s">
        <v>452</v>
      </c>
      <c r="B3" s="115"/>
      <c r="C3" s="115"/>
      <c r="D3" s="115"/>
      <c r="E3" s="115"/>
      <c r="F3" s="43"/>
      <c r="O3" s="59" t="s">
        <v>539</v>
      </c>
      <c r="P3" s="86" t="s">
        <v>19</v>
      </c>
      <c r="R3" s="55" t="s">
        <v>488</v>
      </c>
      <c r="S3" s="75">
        <v>5</v>
      </c>
    </row>
    <row r="4" spans="1:19" ht="14.5">
      <c r="A4" s="43"/>
      <c r="B4" s="43"/>
      <c r="C4" s="43"/>
      <c r="D4" s="43"/>
      <c r="E4" s="43"/>
      <c r="F4" s="43"/>
      <c r="O4" s="59" t="s">
        <v>540</v>
      </c>
      <c r="P4" s="86" t="s">
        <v>114</v>
      </c>
      <c r="R4" s="55" t="s">
        <v>523</v>
      </c>
      <c r="S4" s="75">
        <v>2</v>
      </c>
    </row>
    <row r="5" spans="1:19" ht="14.5">
      <c r="A5" s="44" t="s">
        <v>453</v>
      </c>
      <c r="B5" s="44" t="s">
        <v>17</v>
      </c>
      <c r="C5" s="44" t="s">
        <v>454</v>
      </c>
      <c r="D5" s="44" t="s">
        <v>455</v>
      </c>
      <c r="E5" s="44" t="s">
        <v>456</v>
      </c>
      <c r="F5" s="43"/>
      <c r="G5">
        <v>1</v>
      </c>
      <c r="H5" t="s">
        <v>13</v>
      </c>
      <c r="I5" t="s">
        <v>529</v>
      </c>
      <c r="J5" t="s">
        <v>17</v>
      </c>
      <c r="K5" t="s">
        <v>530</v>
      </c>
      <c r="L5" t="s">
        <v>531</v>
      </c>
      <c r="O5" s="59" t="s">
        <v>541</v>
      </c>
      <c r="P5" s="86" t="s">
        <v>31</v>
      </c>
      <c r="Q5" t="s">
        <v>17</v>
      </c>
      <c r="R5" s="55" t="s">
        <v>521</v>
      </c>
      <c r="S5" s="75">
        <v>1</v>
      </c>
    </row>
    <row r="6" spans="1:19" ht="14.5">
      <c r="A6" s="21">
        <v>1</v>
      </c>
      <c r="B6" s="21" t="s">
        <v>477</v>
      </c>
      <c r="C6" s="21">
        <f>'7A'!$J$4</f>
        <v>15</v>
      </c>
      <c r="D6" s="21">
        <f>'7A'!$J$5</f>
        <v>17</v>
      </c>
      <c r="E6" s="21">
        <f t="shared" ref="E6:E13" si="0">SUM(C6:D6)</f>
        <v>32</v>
      </c>
      <c r="F6" s="43"/>
      <c r="G6">
        <v>2</v>
      </c>
      <c r="H6" s="21" t="s">
        <v>18</v>
      </c>
      <c r="I6" s="22" t="s">
        <v>19</v>
      </c>
      <c r="J6" t="s">
        <v>532</v>
      </c>
      <c r="K6" s="55" t="s">
        <v>488</v>
      </c>
      <c r="L6" s="75">
        <v>5</v>
      </c>
      <c r="O6" s="59" t="s">
        <v>542</v>
      </c>
      <c r="P6" s="86" t="s">
        <v>257</v>
      </c>
      <c r="Q6" t="s">
        <v>532</v>
      </c>
      <c r="R6" s="55" t="s">
        <v>493</v>
      </c>
      <c r="S6" s="75">
        <v>10</v>
      </c>
    </row>
    <row r="7" spans="1:19" ht="14.5">
      <c r="A7" s="21">
        <v>2</v>
      </c>
      <c r="B7" s="21" t="s">
        <v>478</v>
      </c>
      <c r="C7" s="21">
        <f>'7B'!$J$4</f>
        <v>14</v>
      </c>
      <c r="D7" s="21">
        <f>'7B'!$J$5</f>
        <v>18</v>
      </c>
      <c r="E7" s="21">
        <f t="shared" si="0"/>
        <v>32</v>
      </c>
      <c r="F7" s="43"/>
      <c r="G7">
        <v>3</v>
      </c>
      <c r="H7" s="21">
        <v>105855792</v>
      </c>
      <c r="I7" s="22" t="s">
        <v>19</v>
      </c>
      <c r="J7" t="s">
        <v>532</v>
      </c>
      <c r="K7" s="55" t="s">
        <v>523</v>
      </c>
      <c r="L7" s="75">
        <v>2</v>
      </c>
      <c r="O7" s="59" t="s">
        <v>543</v>
      </c>
      <c r="P7" s="86" t="s">
        <v>326</v>
      </c>
      <c r="Q7" t="s">
        <v>532</v>
      </c>
      <c r="R7" s="55" t="s">
        <v>498</v>
      </c>
      <c r="S7" s="75">
        <v>15</v>
      </c>
    </row>
    <row r="8" spans="1:19" ht="14.5">
      <c r="A8" s="21"/>
      <c r="B8" s="21"/>
      <c r="C8" s="21"/>
      <c r="D8" s="21"/>
      <c r="E8" s="21"/>
      <c r="F8" s="43"/>
      <c r="G8">
        <v>4</v>
      </c>
      <c r="H8" s="29" t="s">
        <v>113</v>
      </c>
      <c r="I8" s="22" t="s">
        <v>114</v>
      </c>
      <c r="J8" t="s">
        <v>533</v>
      </c>
      <c r="K8" s="55" t="s">
        <v>521</v>
      </c>
      <c r="L8" s="56">
        <v>1</v>
      </c>
      <c r="O8" s="59" t="s">
        <v>544</v>
      </c>
      <c r="P8" s="86" t="s">
        <v>395</v>
      </c>
      <c r="Q8" t="s">
        <v>533</v>
      </c>
      <c r="R8" s="55" t="s">
        <v>514</v>
      </c>
      <c r="S8" s="75">
        <v>1</v>
      </c>
    </row>
    <row r="9" spans="1:19" ht="14.5">
      <c r="A9" s="21">
        <v>4</v>
      </c>
      <c r="B9" s="21" t="s">
        <v>462</v>
      </c>
      <c r="C9" s="21">
        <f>'8A'!$J$4</f>
        <v>14</v>
      </c>
      <c r="D9" s="21">
        <f>'8A'!$J$5</f>
        <v>18</v>
      </c>
      <c r="E9" s="21">
        <f t="shared" si="0"/>
        <v>32</v>
      </c>
      <c r="F9" s="43"/>
      <c r="G9">
        <v>5</v>
      </c>
      <c r="H9" s="29" t="s">
        <v>113</v>
      </c>
      <c r="I9" s="22" t="s">
        <v>114</v>
      </c>
      <c r="J9" t="s">
        <v>533</v>
      </c>
      <c r="K9" s="55" t="s">
        <v>493</v>
      </c>
      <c r="L9" s="75">
        <v>10</v>
      </c>
      <c r="O9" s="59" t="s">
        <v>545</v>
      </c>
      <c r="P9" s="86" t="s">
        <v>38</v>
      </c>
      <c r="Q9" t="s">
        <v>533</v>
      </c>
      <c r="R9" s="55" t="s">
        <v>524</v>
      </c>
      <c r="S9" s="75">
        <v>2</v>
      </c>
    </row>
    <row r="10" spans="1:19" ht="14.5">
      <c r="A10" s="21">
        <v>5</v>
      </c>
      <c r="B10" s="21" t="s">
        <v>463</v>
      </c>
      <c r="C10" s="21">
        <f>'8B'!$J$4</f>
        <v>14</v>
      </c>
      <c r="D10" s="21">
        <f>'8B'!$J$5</f>
        <v>18</v>
      </c>
      <c r="E10" s="21">
        <f t="shared" si="0"/>
        <v>32</v>
      </c>
      <c r="F10" s="43"/>
      <c r="G10">
        <v>6</v>
      </c>
      <c r="H10" s="21" t="s">
        <v>30</v>
      </c>
      <c r="I10" s="22" t="s">
        <v>31</v>
      </c>
      <c r="J10" t="s">
        <v>532</v>
      </c>
      <c r="K10" s="55" t="s">
        <v>498</v>
      </c>
      <c r="L10" s="56">
        <v>15</v>
      </c>
      <c r="O10" s="59" t="s">
        <v>546</v>
      </c>
      <c r="P10" s="86" t="s">
        <v>332</v>
      </c>
      <c r="Q10" t="s">
        <v>532</v>
      </c>
      <c r="R10" s="55" t="s">
        <v>495</v>
      </c>
      <c r="S10" s="75">
        <v>15</v>
      </c>
    </row>
    <row r="11" spans="1:19" ht="14.5">
      <c r="A11" s="21"/>
      <c r="B11" s="21"/>
      <c r="C11" s="21"/>
      <c r="D11" s="21"/>
      <c r="E11" s="21"/>
      <c r="F11" s="43"/>
      <c r="G11">
        <v>7</v>
      </c>
      <c r="H11" s="21" t="s">
        <v>256</v>
      </c>
      <c r="I11" s="22" t="s">
        <v>257</v>
      </c>
      <c r="J11" t="s">
        <v>535</v>
      </c>
      <c r="K11" s="55" t="s">
        <v>514</v>
      </c>
      <c r="L11" s="75">
        <v>1</v>
      </c>
      <c r="O11" s="59" t="s">
        <v>547</v>
      </c>
      <c r="P11" s="86" t="s">
        <v>199</v>
      </c>
      <c r="Q11" t="s">
        <v>535</v>
      </c>
      <c r="R11" s="55" t="s">
        <v>473</v>
      </c>
      <c r="S11" s="75">
        <v>1</v>
      </c>
    </row>
    <row r="12" spans="1:19" ht="14.5">
      <c r="A12" s="21">
        <v>7</v>
      </c>
      <c r="B12" s="21" t="s">
        <v>479</v>
      </c>
      <c r="C12" s="21">
        <f>'9A'!$J$4</f>
        <v>14</v>
      </c>
      <c r="D12" s="21">
        <f>'9A'!$J$5</f>
        <v>18</v>
      </c>
      <c r="E12" s="21">
        <f t="shared" si="0"/>
        <v>32</v>
      </c>
      <c r="F12" s="43"/>
      <c r="G12">
        <v>8</v>
      </c>
      <c r="H12" s="21" t="s">
        <v>325</v>
      </c>
      <c r="I12" s="22" t="s">
        <v>326</v>
      </c>
      <c r="J12" t="s">
        <v>536</v>
      </c>
      <c r="K12" s="55" t="s">
        <v>488</v>
      </c>
      <c r="L12" s="75">
        <v>5</v>
      </c>
      <c r="O12" s="59" t="s">
        <v>548</v>
      </c>
      <c r="P12" s="86" t="s">
        <v>203</v>
      </c>
      <c r="Q12" t="s">
        <v>536</v>
      </c>
      <c r="R12" s="55" t="s">
        <v>522</v>
      </c>
      <c r="S12" s="75">
        <v>1</v>
      </c>
    </row>
    <row r="13" spans="1:19" ht="14.5">
      <c r="A13" s="21">
        <v>8</v>
      </c>
      <c r="B13" s="21" t="s">
        <v>480</v>
      </c>
      <c r="C13" s="21">
        <f>'9B'!$J$4</f>
        <v>14</v>
      </c>
      <c r="D13" s="21">
        <f>'9B'!$J$5</f>
        <v>18</v>
      </c>
      <c r="E13" s="21">
        <f t="shared" si="0"/>
        <v>32</v>
      </c>
      <c r="F13" s="43"/>
      <c r="G13">
        <v>9</v>
      </c>
      <c r="H13" s="21" t="s">
        <v>394</v>
      </c>
      <c r="I13" s="22" t="s">
        <v>395</v>
      </c>
      <c r="J13" t="s">
        <v>537</v>
      </c>
      <c r="K13" s="55" t="s">
        <v>514</v>
      </c>
      <c r="L13" s="56">
        <v>1</v>
      </c>
      <c r="O13" s="59" t="s">
        <v>549</v>
      </c>
      <c r="P13" s="86" t="s">
        <v>278</v>
      </c>
      <c r="Q13" t="s">
        <v>537</v>
      </c>
      <c r="R13" s="55" t="s">
        <v>520</v>
      </c>
      <c r="S13" s="75">
        <v>4</v>
      </c>
    </row>
    <row r="14" spans="1:19" ht="14.5">
      <c r="A14" s="127" t="s">
        <v>7</v>
      </c>
      <c r="B14" s="128"/>
      <c r="C14" s="21">
        <f t="shared" ref="C14:E14" si="1">SUM(C6:C13)</f>
        <v>85</v>
      </c>
      <c r="D14" s="21">
        <f t="shared" si="1"/>
        <v>107</v>
      </c>
      <c r="E14" s="21">
        <f t="shared" si="1"/>
        <v>192</v>
      </c>
      <c r="F14" s="43"/>
      <c r="G14">
        <v>10</v>
      </c>
      <c r="H14" s="21" t="s">
        <v>37</v>
      </c>
      <c r="I14" s="22" t="s">
        <v>38</v>
      </c>
      <c r="J14" t="s">
        <v>532</v>
      </c>
      <c r="K14" s="55" t="s">
        <v>521</v>
      </c>
      <c r="L14" s="56">
        <v>1</v>
      </c>
      <c r="O14" s="59" t="s">
        <v>550</v>
      </c>
      <c r="P14" s="86" t="s">
        <v>409</v>
      </c>
      <c r="Q14" t="s">
        <v>532</v>
      </c>
      <c r="R14" s="55" t="s">
        <v>509</v>
      </c>
      <c r="S14" s="75">
        <v>1</v>
      </c>
    </row>
    <row r="15" spans="1:19" ht="14.5">
      <c r="A15" s="43"/>
      <c r="B15" s="43"/>
      <c r="C15" s="43"/>
      <c r="D15" s="43"/>
      <c r="E15" s="43"/>
      <c r="F15" s="43"/>
      <c r="G15">
        <v>11</v>
      </c>
      <c r="H15" s="21" t="s">
        <v>331</v>
      </c>
      <c r="I15" s="22" t="s">
        <v>332</v>
      </c>
      <c r="J15" t="s">
        <v>536</v>
      </c>
      <c r="K15" s="55" t="s">
        <v>521</v>
      </c>
      <c r="L15" s="75">
        <v>1</v>
      </c>
      <c r="O15" s="59" t="s">
        <v>551</v>
      </c>
      <c r="P15" s="86" t="s">
        <v>348</v>
      </c>
      <c r="Q15" t="s">
        <v>536</v>
      </c>
    </row>
    <row r="16" spans="1:19" ht="14.5">
      <c r="A16" s="43"/>
      <c r="B16" s="43"/>
      <c r="C16" s="43"/>
      <c r="D16" s="43"/>
      <c r="E16" s="43"/>
      <c r="F16" s="43"/>
      <c r="G16">
        <v>12</v>
      </c>
      <c r="H16" s="29" t="s">
        <v>198</v>
      </c>
      <c r="I16" s="22" t="s">
        <v>199</v>
      </c>
      <c r="J16" t="s">
        <v>534</v>
      </c>
      <c r="K16" s="55" t="s">
        <v>524</v>
      </c>
      <c r="L16" s="75">
        <v>2</v>
      </c>
      <c r="O16" s="59" t="s">
        <v>552</v>
      </c>
      <c r="P16" s="86" t="s">
        <v>286</v>
      </c>
      <c r="Q16" t="s">
        <v>534</v>
      </c>
    </row>
    <row r="17" spans="7:17" ht="15" customHeight="1">
      <c r="G17">
        <v>13</v>
      </c>
      <c r="H17" s="29" t="s">
        <v>202</v>
      </c>
      <c r="I17" s="22" t="s">
        <v>203</v>
      </c>
      <c r="J17" t="s">
        <v>534</v>
      </c>
      <c r="K17" s="55" t="s">
        <v>521</v>
      </c>
      <c r="L17" s="56">
        <v>1</v>
      </c>
      <c r="O17" s="59" t="s">
        <v>553</v>
      </c>
      <c r="P17" s="86" t="s">
        <v>419</v>
      </c>
      <c r="Q17" t="s">
        <v>534</v>
      </c>
    </row>
    <row r="18" spans="7:17" ht="15" customHeight="1">
      <c r="G18">
        <v>14</v>
      </c>
      <c r="H18" s="21" t="s">
        <v>277</v>
      </c>
      <c r="I18" s="22" t="s">
        <v>278</v>
      </c>
      <c r="J18" t="s">
        <v>535</v>
      </c>
      <c r="K18" s="55" t="s">
        <v>498</v>
      </c>
      <c r="L18" s="75">
        <v>15</v>
      </c>
      <c r="O18" s="59" t="s">
        <v>554</v>
      </c>
      <c r="P18" s="86" t="s">
        <v>421</v>
      </c>
      <c r="Q18" t="s">
        <v>535</v>
      </c>
    </row>
    <row r="19" spans="7:17" ht="15" customHeight="1">
      <c r="G19">
        <v>15</v>
      </c>
      <c r="H19" s="21">
        <v>107093863</v>
      </c>
      <c r="I19" s="22" t="s">
        <v>409</v>
      </c>
      <c r="J19" t="s">
        <v>537</v>
      </c>
      <c r="K19" s="55" t="s">
        <v>495</v>
      </c>
      <c r="L19" s="75">
        <v>15</v>
      </c>
      <c r="O19" s="59" t="s">
        <v>555</v>
      </c>
      <c r="P19" s="86" t="s">
        <v>159</v>
      </c>
      <c r="Q19" t="s">
        <v>537</v>
      </c>
    </row>
    <row r="20" spans="7:17" ht="15" customHeight="1">
      <c r="G20">
        <v>16</v>
      </c>
      <c r="H20" s="21" t="s">
        <v>408</v>
      </c>
      <c r="I20" s="22" t="s">
        <v>409</v>
      </c>
      <c r="J20" t="s">
        <v>537</v>
      </c>
      <c r="K20" s="55" t="s">
        <v>473</v>
      </c>
      <c r="L20" s="56">
        <v>1</v>
      </c>
      <c r="O20" s="59" t="s">
        <v>556</v>
      </c>
      <c r="P20" s="86" t="s">
        <v>228</v>
      </c>
      <c r="Q20" t="s">
        <v>537</v>
      </c>
    </row>
    <row r="21" spans="7:17" ht="15.75" customHeight="1">
      <c r="G21">
        <v>17</v>
      </c>
      <c r="H21" s="21">
        <v>107093863</v>
      </c>
      <c r="I21" s="22" t="s">
        <v>409</v>
      </c>
      <c r="J21" t="s">
        <v>537</v>
      </c>
      <c r="K21" s="55" t="s">
        <v>488</v>
      </c>
      <c r="L21" s="56">
        <v>5</v>
      </c>
      <c r="O21" s="59" t="s">
        <v>557</v>
      </c>
      <c r="P21" s="86" t="s">
        <v>233</v>
      </c>
      <c r="Q21" t="s">
        <v>537</v>
      </c>
    </row>
    <row r="22" spans="7:17" ht="15.75" customHeight="1">
      <c r="G22">
        <v>18</v>
      </c>
      <c r="H22" s="21" t="s">
        <v>347</v>
      </c>
      <c r="I22" s="22" t="s">
        <v>348</v>
      </c>
      <c r="J22" t="s">
        <v>536</v>
      </c>
      <c r="K22" s="55" t="s">
        <v>521</v>
      </c>
      <c r="L22" s="75">
        <v>1</v>
      </c>
      <c r="O22" s="59" t="s">
        <v>558</v>
      </c>
      <c r="P22" s="86" t="s">
        <v>165</v>
      </c>
      <c r="Q22" t="s">
        <v>536</v>
      </c>
    </row>
    <row r="23" spans="7:17" ht="15.75" customHeight="1">
      <c r="G23">
        <v>19</v>
      </c>
      <c r="H23" s="21" t="s">
        <v>285</v>
      </c>
      <c r="I23" s="22" t="s">
        <v>286</v>
      </c>
      <c r="J23" t="s">
        <v>535</v>
      </c>
      <c r="K23" s="55" t="s">
        <v>493</v>
      </c>
      <c r="L23" s="75">
        <v>10</v>
      </c>
      <c r="O23" s="59" t="s">
        <v>559</v>
      </c>
      <c r="P23" s="86" t="s">
        <v>235</v>
      </c>
      <c r="Q23" t="s">
        <v>535</v>
      </c>
    </row>
    <row r="24" spans="7:17" ht="15.75" customHeight="1">
      <c r="G24">
        <v>20</v>
      </c>
      <c r="H24" s="21" t="s">
        <v>285</v>
      </c>
      <c r="I24" s="22" t="s">
        <v>286</v>
      </c>
      <c r="J24" t="s">
        <v>535</v>
      </c>
      <c r="K24" s="55" t="s">
        <v>522</v>
      </c>
      <c r="L24" s="75">
        <v>1</v>
      </c>
      <c r="O24" s="59" t="s">
        <v>560</v>
      </c>
      <c r="P24" s="86" t="s">
        <v>170</v>
      </c>
      <c r="Q24" t="s">
        <v>535</v>
      </c>
    </row>
    <row r="25" spans="7:17" ht="15.75" customHeight="1">
      <c r="G25">
        <v>21</v>
      </c>
      <c r="H25" s="21" t="s">
        <v>418</v>
      </c>
      <c r="I25" s="22" t="s">
        <v>419</v>
      </c>
      <c r="J25" t="s">
        <v>537</v>
      </c>
      <c r="K25" s="55" t="s">
        <v>520</v>
      </c>
      <c r="L25" s="75">
        <v>4</v>
      </c>
      <c r="O25" s="59" t="s">
        <v>561</v>
      </c>
      <c r="P25" s="86" t="s">
        <v>105</v>
      </c>
      <c r="Q25" t="s">
        <v>537</v>
      </c>
    </row>
    <row r="26" spans="7:17" ht="15.75" customHeight="1">
      <c r="G26">
        <v>22</v>
      </c>
      <c r="H26" s="21" t="s">
        <v>420</v>
      </c>
      <c r="I26" s="22" t="s">
        <v>421</v>
      </c>
      <c r="J26" t="s">
        <v>537</v>
      </c>
      <c r="K26" s="55" t="s">
        <v>509</v>
      </c>
      <c r="L26" s="75">
        <v>1</v>
      </c>
      <c r="Q26" t="s">
        <v>537</v>
      </c>
    </row>
    <row r="27" spans="7:17" ht="15.75" customHeight="1">
      <c r="G27">
        <v>23</v>
      </c>
      <c r="H27" s="29" t="s">
        <v>158</v>
      </c>
      <c r="I27" s="22" t="s">
        <v>159</v>
      </c>
      <c r="J27" t="s">
        <v>533</v>
      </c>
      <c r="K27" s="55" t="s">
        <v>498</v>
      </c>
      <c r="L27" s="75">
        <v>15</v>
      </c>
      <c r="Q27" t="s">
        <v>533</v>
      </c>
    </row>
    <row r="28" spans="7:17" ht="15.75" customHeight="1">
      <c r="G28">
        <v>24</v>
      </c>
      <c r="H28" s="29" t="s">
        <v>227</v>
      </c>
      <c r="I28" s="22" t="s">
        <v>228</v>
      </c>
      <c r="J28" t="s">
        <v>534</v>
      </c>
      <c r="K28" s="55" t="s">
        <v>520</v>
      </c>
      <c r="L28" s="75">
        <v>4</v>
      </c>
      <c r="Q28" t="s">
        <v>534</v>
      </c>
    </row>
    <row r="29" spans="7:17" ht="15.75" customHeight="1">
      <c r="G29">
        <v>25</v>
      </c>
      <c r="H29" s="29" t="s">
        <v>232</v>
      </c>
      <c r="I29" s="22" t="s">
        <v>233</v>
      </c>
      <c r="J29" t="s">
        <v>534</v>
      </c>
      <c r="K29" s="55" t="s">
        <v>523</v>
      </c>
      <c r="L29" s="75">
        <v>2</v>
      </c>
      <c r="Q29" t="s">
        <v>534</v>
      </c>
    </row>
    <row r="30" spans="7:17" ht="15.75" customHeight="1">
      <c r="G30">
        <v>26</v>
      </c>
      <c r="H30" s="29" t="s">
        <v>232</v>
      </c>
      <c r="I30" s="22" t="s">
        <v>233</v>
      </c>
      <c r="J30" t="s">
        <v>534</v>
      </c>
      <c r="K30" s="55" t="s">
        <v>522</v>
      </c>
      <c r="L30" s="75">
        <v>1</v>
      </c>
      <c r="Q30" t="s">
        <v>534</v>
      </c>
    </row>
    <row r="31" spans="7:17" ht="15.75" customHeight="1">
      <c r="G31">
        <v>27</v>
      </c>
      <c r="H31" s="29" t="s">
        <v>164</v>
      </c>
      <c r="I31" s="22" t="s">
        <v>165</v>
      </c>
      <c r="J31" t="s">
        <v>533</v>
      </c>
      <c r="K31" s="55" t="s">
        <v>521</v>
      </c>
      <c r="L31" s="75">
        <v>1</v>
      </c>
      <c r="Q31" t="s">
        <v>533</v>
      </c>
    </row>
    <row r="32" spans="7:17" ht="15.75" customHeight="1">
      <c r="G32">
        <v>28</v>
      </c>
      <c r="H32" s="29" t="s">
        <v>234</v>
      </c>
      <c r="I32" s="22" t="s">
        <v>235</v>
      </c>
      <c r="J32" t="s">
        <v>534</v>
      </c>
      <c r="K32" s="55" t="s">
        <v>473</v>
      </c>
      <c r="L32" s="75">
        <v>1</v>
      </c>
      <c r="Q32" t="s">
        <v>534</v>
      </c>
    </row>
    <row r="33" spans="7:17" ht="15.75" customHeight="1">
      <c r="G33">
        <v>29</v>
      </c>
      <c r="H33" s="29" t="s">
        <v>169</v>
      </c>
      <c r="I33" s="22" t="s">
        <v>170</v>
      </c>
      <c r="J33" t="s">
        <v>533</v>
      </c>
      <c r="K33" s="55" t="s">
        <v>521</v>
      </c>
      <c r="L33" s="75">
        <v>1</v>
      </c>
      <c r="Q33" t="s">
        <v>533</v>
      </c>
    </row>
    <row r="34" spans="7:17" ht="15.75" customHeight="1">
      <c r="G34">
        <v>30</v>
      </c>
      <c r="H34" s="21" t="s">
        <v>104</v>
      </c>
      <c r="I34" s="22" t="s">
        <v>105</v>
      </c>
      <c r="J34" t="s">
        <v>532</v>
      </c>
      <c r="K34" s="55" t="s">
        <v>521</v>
      </c>
      <c r="L34" s="75">
        <v>1</v>
      </c>
      <c r="Q34" t="s">
        <v>532</v>
      </c>
    </row>
    <row r="35" spans="7:17" ht="15.75" customHeight="1">
      <c r="H35" s="21" t="s">
        <v>104</v>
      </c>
      <c r="I35" s="22" t="s">
        <v>105</v>
      </c>
      <c r="J35" t="s">
        <v>532</v>
      </c>
      <c r="K35" s="55" t="s">
        <v>521</v>
      </c>
      <c r="L35" s="75">
        <v>1</v>
      </c>
      <c r="Q35" t="s">
        <v>532</v>
      </c>
    </row>
    <row r="36" spans="7:17" ht="15.75" customHeight="1">
      <c r="L36" s="56"/>
    </row>
    <row r="37" spans="7:17" ht="15.75" customHeight="1">
      <c r="L37" s="56"/>
    </row>
    <row r="38" spans="7:17" ht="15.75" customHeight="1">
      <c r="L38" s="56"/>
    </row>
    <row r="39" spans="7:17" ht="15.75" customHeight="1">
      <c r="L39" s="56"/>
    </row>
    <row r="40" spans="7:17" ht="15.75" customHeight="1">
      <c r="L40" s="56"/>
    </row>
    <row r="41" spans="7:17" ht="15.75" customHeight="1">
      <c r="L41" s="56"/>
    </row>
    <row r="42" spans="7:17" ht="15.75" customHeight="1">
      <c r="L42" s="56"/>
    </row>
    <row r="43" spans="7:17" ht="15.75" customHeight="1">
      <c r="L43" s="56"/>
    </row>
    <row r="44" spans="7:17" ht="15.75" customHeight="1">
      <c r="L44" s="56"/>
    </row>
    <row r="45" spans="7:17" ht="15.75" customHeight="1">
      <c r="L45" s="56"/>
    </row>
    <row r="46" spans="7:17" ht="15.75" customHeight="1">
      <c r="L46" s="56"/>
    </row>
    <row r="47" spans="7:17" ht="15.75" customHeight="1">
      <c r="L47" s="56"/>
    </row>
    <row r="48" spans="7:17" ht="15.75" customHeight="1">
      <c r="L48" s="56"/>
    </row>
    <row r="49" spans="12:12" ht="15.75" customHeight="1">
      <c r="L49" s="56"/>
    </row>
    <row r="50" spans="12:12" ht="15.75" customHeight="1">
      <c r="L50" s="56"/>
    </row>
    <row r="51" spans="12:12" ht="15.75" customHeight="1">
      <c r="L51" s="56"/>
    </row>
    <row r="52" spans="12:12" ht="15.75" customHeight="1">
      <c r="L52" s="56"/>
    </row>
    <row r="53" spans="12:12" ht="15.75" customHeight="1">
      <c r="L53" s="56"/>
    </row>
    <row r="54" spans="12:12" ht="15.75" customHeight="1">
      <c r="L54" s="56"/>
    </row>
    <row r="55" spans="12:12" ht="15.75" customHeight="1">
      <c r="L55" s="56"/>
    </row>
    <row r="56" spans="12:12" ht="15.75" customHeight="1">
      <c r="L56" s="56"/>
    </row>
    <row r="57" spans="12:12" ht="15.75" customHeight="1">
      <c r="L57" s="56"/>
    </row>
    <row r="58" spans="12:12" ht="15.75" customHeight="1">
      <c r="L58" s="56"/>
    </row>
    <row r="59" spans="12:12" ht="15.75" customHeight="1">
      <c r="L59" s="56"/>
    </row>
    <row r="60" spans="12:12" ht="15.75" customHeight="1">
      <c r="L60" s="56"/>
    </row>
    <row r="61" spans="12:12" ht="15.75" customHeight="1">
      <c r="L61" s="56"/>
    </row>
    <row r="62" spans="12:12" ht="15.75" customHeight="1">
      <c r="L62" s="56"/>
    </row>
    <row r="63" spans="12:12" ht="15.75" customHeight="1">
      <c r="L63" s="56"/>
    </row>
    <row r="64" spans="12:12" ht="15.75" customHeight="1">
      <c r="L64" s="56"/>
    </row>
    <row r="65" spans="12:12" ht="15.75" customHeight="1">
      <c r="L65" s="56"/>
    </row>
    <row r="66" spans="12:12" ht="15.75" customHeight="1">
      <c r="L66" s="56"/>
    </row>
    <row r="67" spans="12:12" ht="15.75" customHeight="1">
      <c r="L67" s="56"/>
    </row>
    <row r="68" spans="12:12" ht="15.75" customHeight="1">
      <c r="L68" s="56"/>
    </row>
    <row r="69" spans="12:12" ht="15.75" customHeight="1">
      <c r="L69" s="56"/>
    </row>
    <row r="70" spans="12:12" ht="15.75" customHeight="1">
      <c r="L70" s="56"/>
    </row>
    <row r="71" spans="12:12" ht="15.75" customHeight="1">
      <c r="L71" s="56"/>
    </row>
    <row r="72" spans="12:12" ht="15.75" customHeight="1"/>
    <row r="73" spans="12:12" ht="15.75" customHeight="1"/>
    <row r="74" spans="12:12" ht="15.75" customHeight="1"/>
    <row r="75" spans="12:12" ht="15.75" customHeight="1"/>
    <row r="76" spans="12:12" ht="15.75" customHeight="1"/>
    <row r="77" spans="12:12" ht="15.75" customHeight="1"/>
    <row r="78" spans="12:12" ht="15.75" customHeight="1"/>
    <row r="79" spans="12:12" ht="15.75" customHeight="1"/>
    <row r="80" spans="1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P5:R35" xr:uid="{00000000-0001-0000-0800-000000000000}"/>
  <mergeCells count="4">
    <mergeCell ref="A1:E1"/>
    <mergeCell ref="A2:E2"/>
    <mergeCell ref="A3:E3"/>
    <mergeCell ref="A14:B14"/>
  </mergeCells>
  <phoneticPr fontId="25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7A</vt:lpstr>
      <vt:lpstr>7B</vt:lpstr>
      <vt:lpstr>8A</vt:lpstr>
      <vt:lpstr>8B</vt:lpstr>
      <vt:lpstr>9A</vt:lpstr>
      <vt:lpstr>9B</vt:lpstr>
      <vt:lpstr>7A-9B</vt:lpstr>
      <vt:lpstr>recap</vt:lpstr>
      <vt:lpstr>Pelanggaran</vt:lpstr>
      <vt:lpstr>Perhitungan</vt:lpstr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Rejo Agung</cp:lastModifiedBy>
  <dcterms:created xsi:type="dcterms:W3CDTF">2015-06-30T17:13:38Z</dcterms:created>
  <dcterms:modified xsi:type="dcterms:W3CDTF">2025-05-21T00:25:52Z</dcterms:modified>
</cp:coreProperties>
</file>