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DATI" sheetId="1" state="visible" r:id="rId2"/>
    <sheet name="Foglio1" sheetId="2" state="visible" r:id="rId3"/>
    <sheet name="definizion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b val="true"/>
            <sz val="9"/>
            <color rgb="FF000000"/>
            <rFont val="Tahoma"/>
            <family val="2"/>
            <charset val="1"/>
          </rPr>
          <t>Autore:</t>
        </r>
        <r>
          <rPr>
            <sz val="9"/>
            <color rgb="FF000000"/>
            <rFont val="Tahoma"/>
            <family val="2"/>
            <charset val="1"/>
          </rPr>
          <t>% RISPETTO ALLA POP TOT</t>
        </r>
      </text>
    </comment>
    <comment ref="M1" authorId="0">
      <text>
        <r>
          <rPr>
            <b val="true"/>
            <sz val="9"/>
            <color rgb="FF000000"/>
            <rFont val="Tahoma"/>
            <family val="2"/>
            <charset val="1"/>
          </rPr>
          <t>Autore:</t>
        </r>
        <r>
          <rPr>
            <sz val="9"/>
            <color rgb="FF000000"/>
            <rFont val="Tahoma"/>
            <family val="2"/>
            <charset val="1"/>
          </rPr>
          <t>% RISPETTO ALLA POP TOT</t>
        </r>
      </text>
    </commen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>Autore:</t>
        </r>
        <r>
          <rPr>
            <sz val="9"/>
            <color rgb="FF000000"/>
            <rFont val="Tahoma"/>
            <family val="2"/>
            <charset val="1"/>
          </rPr>
          <t>% RISPETTO ALLA POP TOT</t>
        </r>
      </text>
    </comment>
    <comment ref="W1" authorId="0">
      <text>
        <r>
          <rPr>
            <b val="true"/>
            <sz val="9"/>
            <color rgb="FF000000"/>
            <rFont val="Tahoma"/>
            <family val="2"/>
            <charset val="1"/>
          </rPr>
          <t>Autore:</t>
        </r>
        <r>
          <rPr>
            <sz val="9"/>
            <color rgb="FF000000"/>
            <rFont val="Tahoma"/>
            <family val="2"/>
            <charset val="1"/>
          </rPr>
          <t>ANDREBBE CALCOLATA UNA MEDIANA UNICA PER TUTTE LE STAZIONI DA APPLICARE POI A OGNI SINGOLA LOCALITA'</t>
        </r>
      </text>
    </comment>
  </commentList>
</comments>
</file>

<file path=xl/sharedStrings.xml><?xml version="1.0" encoding="utf-8"?>
<sst xmlns="http://schemas.openxmlformats.org/spreadsheetml/2006/main" count="191" uniqueCount="135">
  <si>
    <t xml:space="preserve">FILE</t>
  </si>
  <si>
    <t xml:space="preserve">LAT</t>
  </si>
  <si>
    <t xml:space="preserve">LONG</t>
  </si>
  <si>
    <t xml:space="preserve">PAESE</t>
  </si>
  <si>
    <t xml:space="preserve">CAPITALE</t>
  </si>
  <si>
    <t xml:space="preserve">DENSITA' (ab./km2)</t>
  </si>
  <si>
    <t xml:space="preserve">DENSITA'_NORM</t>
  </si>
  <si>
    <t xml:space="preserve">TOTAL POP</t>
  </si>
  <si>
    <t xml:space="preserve">&lt;4 ANNI</t>
  </si>
  <si>
    <t xml:space="preserve">%&lt;4ANNI</t>
  </si>
  <si>
    <t xml:space="preserve">%&lt;4ANNI_NORM</t>
  </si>
  <si>
    <t xml:space="preserve">&gt;75</t>
  </si>
  <si>
    <t xml:space="preserve">%&gt;75</t>
  </si>
  <si>
    <t xml:space="preserve">%&gt;75_NORM</t>
  </si>
  <si>
    <t xml:space="preserve">ANNO</t>
  </si>
  <si>
    <t xml:space="preserve">%HW</t>
  </si>
  <si>
    <t xml:space="preserve">%HW_NORM</t>
  </si>
  <si>
    <t xml:space="preserve">HW_P</t>
  </si>
  <si>
    <t xml:space="preserve">%CD</t>
  </si>
  <si>
    <t xml:space="preserve">%CD_NORM</t>
  </si>
  <si>
    <t xml:space="preserve">HW_TOT</t>
  </si>
  <si>
    <t xml:space="preserve">HW_TOT_NORM</t>
  </si>
  <si>
    <t xml:space="preserve">HW_LONG</t>
  </si>
  <si>
    <t xml:space="preserve">HW_LONG_NORM</t>
  </si>
  <si>
    <t xml:space="preserve">DATI MANCANTI</t>
  </si>
  <si>
    <t xml:space="preserve">PERIODO</t>
  </si>
  <si>
    <t xml:space="preserve">Missing_Y_1</t>
  </si>
  <si>
    <t xml:space="preserve">Missing_Y_2</t>
  </si>
  <si>
    <t xml:space="preserve">city</t>
  </si>
  <si>
    <t xml:space="preserve">HAZARD  (T+AA)</t>
  </si>
  <si>
    <t xml:space="preserve">EXPOSURE+VULNERABILITY (BAMBINI)</t>
  </si>
  <si>
    <t xml:space="preserve">EXPOSURE+VULNERABILITY (ANZIANI)</t>
  </si>
  <si>
    <t xml:space="preserve">Heat-related children risk</t>
  </si>
  <si>
    <t xml:space="preserve">Heat-related elderly risk</t>
  </si>
  <si>
    <t xml:space="preserve">WIEN_SCHWECHAT-FLUG_eu_heatwave_final</t>
  </si>
  <si>
    <t xml:space="preserve">AT</t>
  </si>
  <si>
    <t xml:space="preserve">Vienna</t>
  </si>
  <si>
    <t xml:space="preserve">1979-2015</t>
  </si>
  <si>
    <t xml:space="preserve">BRUXELLES_NATIONAL_eu_heatwave_final</t>
  </si>
  <si>
    <t xml:space="preserve">BE</t>
  </si>
  <si>
    <t xml:space="preserve">Bruxelles</t>
  </si>
  <si>
    <t xml:space="preserve">SOFIA_eu_heatwave_final</t>
  </si>
  <si>
    <t xml:space="preserve">BG</t>
  </si>
  <si>
    <t xml:space="preserve">Sofia</t>
  </si>
  <si>
    <t xml:space="preserve">1979-1995</t>
  </si>
  <si>
    <t xml:space="preserve">1997-2015</t>
  </si>
  <si>
    <t xml:space="preserve">LARNACA_AIRPORT_eu_heatwave_final</t>
  </si>
  <si>
    <t xml:space="preserve">CY</t>
  </si>
  <si>
    <t xml:space="preserve">Nicosia</t>
  </si>
  <si>
    <t xml:space="preserve">ZAGREB_PLESO_eu_heatwave_final</t>
  </si>
  <si>
    <t xml:space="preserve">HR</t>
  </si>
  <si>
    <t xml:space="preserve">Zagabria</t>
  </si>
  <si>
    <t xml:space="preserve">1996-2015</t>
  </si>
  <si>
    <t xml:space="preserve">KOEBENHAVN_KASTRUP_eu_heatwave_final</t>
  </si>
  <si>
    <t xml:space="preserve">DK</t>
  </si>
  <si>
    <t xml:space="preserve">Copenaghen</t>
  </si>
  <si>
    <t xml:space="preserve">TALLIN_HARKU_eu_heatwave_final</t>
  </si>
  <si>
    <t xml:space="preserve">EE</t>
  </si>
  <si>
    <t xml:space="preserve">Tallinn</t>
  </si>
  <si>
    <t xml:space="preserve">HELSINKI-VANTAA_eu_heatwave_final</t>
  </si>
  <si>
    <t xml:space="preserve">FI</t>
  </si>
  <si>
    <t xml:space="preserve">Helsinki</t>
  </si>
  <si>
    <t xml:space="preserve">ROISSY_eu_heatwave_final</t>
  </si>
  <si>
    <t xml:space="preserve">FR</t>
  </si>
  <si>
    <t xml:space="preserve">Parigi</t>
  </si>
  <si>
    <t xml:space="preserve">BERLIN_TEGEL_eu_heatwave_final</t>
  </si>
  <si>
    <t xml:space="preserve">DE</t>
  </si>
  <si>
    <t xml:space="preserve">Berlino</t>
  </si>
  <si>
    <t xml:space="preserve">1979-1992</t>
  </si>
  <si>
    <t xml:space="preserve">2013-2015</t>
  </si>
  <si>
    <t xml:space="preserve">ATHINAI_AP_HELLINIKO_eu_heatwave_final</t>
  </si>
  <si>
    <t xml:space="preserve">GR</t>
  </si>
  <si>
    <t xml:space="preserve">Atene</t>
  </si>
  <si>
    <t xml:space="preserve">1979-2011</t>
  </si>
  <si>
    <t xml:space="preserve">DUBLIN_AIRPORT_eu_heatwave_final</t>
  </si>
  <si>
    <t xml:space="preserve">IE</t>
  </si>
  <si>
    <t xml:space="preserve">Dublino</t>
  </si>
  <si>
    <t xml:space="preserve">ROMA_CIAMPINO_eu_heatwave_final</t>
  </si>
  <si>
    <t xml:space="preserve">IT</t>
  </si>
  <si>
    <t xml:space="preserve">Roma</t>
  </si>
  <si>
    <t xml:space="preserve">RIGA_eu_heatwave_final</t>
  </si>
  <si>
    <t xml:space="preserve">LV</t>
  </si>
  <si>
    <t xml:space="preserve">Riga</t>
  </si>
  <si>
    <t xml:space="preserve">1979-2013</t>
  </si>
  <si>
    <t xml:space="preserve">VILNIUS_eu_heatwave_final</t>
  </si>
  <si>
    <t xml:space="preserve">LT</t>
  </si>
  <si>
    <t xml:space="preserve">Vilnius</t>
  </si>
  <si>
    <t xml:space="preserve">LUXEMBOURG_LUXEMBOU_eu_heatwave_final</t>
  </si>
  <si>
    <t xml:space="preserve">LU</t>
  </si>
  <si>
    <t xml:space="preserve">Lussemburgo</t>
  </si>
  <si>
    <t xml:space="preserve">LUQA_eu_heatwave_final</t>
  </si>
  <si>
    <t xml:space="preserve">MT</t>
  </si>
  <si>
    <t xml:space="preserve">La Valletta</t>
  </si>
  <si>
    <t xml:space="preserve">AMSTERDAM_AP_SCHIPH_eu_heatwave_final</t>
  </si>
  <si>
    <t xml:space="preserve">NL</t>
  </si>
  <si>
    <t xml:space="preserve">Amsterdam</t>
  </si>
  <si>
    <t xml:space="preserve">WARSZAWA-OKECIE_eu_heatwave_final</t>
  </si>
  <si>
    <t xml:space="preserve">PL</t>
  </si>
  <si>
    <t xml:space="preserve">Varsavia</t>
  </si>
  <si>
    <t xml:space="preserve">LISBOA_PORTELA_eu_heatwave_final</t>
  </si>
  <si>
    <t xml:space="preserve">PT</t>
  </si>
  <si>
    <t xml:space="preserve">Lisbona</t>
  </si>
  <si>
    <t xml:space="preserve">LONDON_HEATHROW_AIR_eu_heatwave_final</t>
  </si>
  <si>
    <t xml:space="preserve">UK</t>
  </si>
  <si>
    <t xml:space="preserve">Londra</t>
  </si>
  <si>
    <t xml:space="preserve">PRAHA_RUZYNE_eu_heatwave_final</t>
  </si>
  <si>
    <t xml:space="preserve">CZ</t>
  </si>
  <si>
    <t xml:space="preserve">Praga</t>
  </si>
  <si>
    <t xml:space="preserve">BUCURESTI_AFUMATI_eu_heatwave_final</t>
  </si>
  <si>
    <t xml:space="preserve">RO</t>
  </si>
  <si>
    <t xml:space="preserve">Bucharest</t>
  </si>
  <si>
    <t xml:space="preserve">BRATISLAVA-LETISKO_eu_heatwave_final</t>
  </si>
  <si>
    <t xml:space="preserve">SK</t>
  </si>
  <si>
    <t xml:space="preserve">Bratislava</t>
  </si>
  <si>
    <t xml:space="preserve">LJUBLJANA_BRNIK_eu_heatwave_final</t>
  </si>
  <si>
    <t xml:space="preserve">SI</t>
  </si>
  <si>
    <t xml:space="preserve">Lubiana</t>
  </si>
  <si>
    <t xml:space="preserve">MADRID_BARAJAS_RS_eu_heatwave_final</t>
  </si>
  <si>
    <t xml:space="preserve">ES</t>
  </si>
  <si>
    <t xml:space="preserve">Madrid</t>
  </si>
  <si>
    <t xml:space="preserve">STOCKHOLM_BROMMA_eu_heatwave_final</t>
  </si>
  <si>
    <t xml:space="preserve">SE</t>
  </si>
  <si>
    <t xml:space="preserve">Stoccolma</t>
  </si>
  <si>
    <t xml:space="preserve">BUDAPEST_FERIHEGY_eu_heatwave_final</t>
  </si>
  <si>
    <t xml:space="preserve">HU</t>
  </si>
  <si>
    <t xml:space="preserve">Budapest</t>
  </si>
  <si>
    <t xml:space="preserve">10bis</t>
  </si>
  <si>
    <t xml:space="preserve">MUNICH_RIEM_eu_heatwave_final</t>
  </si>
  <si>
    <t xml:space="preserve">GERMANIA</t>
  </si>
  <si>
    <t xml:space="preserve">Monaco</t>
  </si>
  <si>
    <t xml:space="preserve">La frequenza degli heat-wave days nella stagione considerata</t>
  </si>
  <si>
    <t xml:space="preserve">La mediana della persistenza delle ondate di calore</t>
  </si>
  <si>
    <t xml:space="preserve">Il numero medio giorni critici (con anomalia)</t>
  </si>
  <si>
    <t xml:space="preserve">Numero medio STAGIONALE di long HW  (Numero di HW stagionali di durata &gt;= mediana)</t>
  </si>
  <si>
    <t xml:space="preserve">Numero medio STAGIONALE delle HW  totali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</si>
</sst>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"/>
    <numFmt numFmtId="167" formatCode="0.0"/>
    <numFmt numFmtId="168" formatCode="0%"/>
    <numFmt numFmtId="169" formatCode="0.000"/>
    <numFmt numFmtId="170" formatCode="0.0%"/>
    <numFmt numFmtId="171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252525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FF66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150840</xdr:colOff>
      <xdr:row>49</xdr:row>
      <xdr:rowOff>160560</xdr:rowOff>
    </xdr:to>
    <xdr:sp>
      <xdr:nvSpPr>
        <xdr:cNvPr id="0" name="CustomShape 1" hidden="1"/>
        <xdr:cNvSpPr/>
      </xdr:nvSpPr>
      <xdr:spPr>
        <a:xfrm>
          <a:off x="0" y="0"/>
          <a:ext cx="9780480" cy="949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150840</xdr:colOff>
      <xdr:row>49</xdr:row>
      <xdr:rowOff>160560</xdr:rowOff>
    </xdr:to>
    <xdr:sp>
      <xdr:nvSpPr>
        <xdr:cNvPr id="1" name="CustomShape 1" hidden="1"/>
        <xdr:cNvSpPr/>
      </xdr:nvSpPr>
      <xdr:spPr>
        <a:xfrm>
          <a:off x="0" y="0"/>
          <a:ext cx="9780480" cy="949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150840</xdr:colOff>
      <xdr:row>49</xdr:row>
      <xdr:rowOff>160560</xdr:rowOff>
    </xdr:to>
    <xdr:sp>
      <xdr:nvSpPr>
        <xdr:cNvPr id="2" name="CustomShape 1" hidden="1"/>
        <xdr:cNvSpPr/>
      </xdr:nvSpPr>
      <xdr:spPr>
        <a:xfrm>
          <a:off x="0" y="0"/>
          <a:ext cx="9780480" cy="949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150840</xdr:colOff>
      <xdr:row>49</xdr:row>
      <xdr:rowOff>160560</xdr:rowOff>
    </xdr:to>
    <xdr:sp>
      <xdr:nvSpPr>
        <xdr:cNvPr id="3" name="CustomShape 1" hidden="1"/>
        <xdr:cNvSpPr/>
      </xdr:nvSpPr>
      <xdr:spPr>
        <a:xfrm>
          <a:off x="0" y="0"/>
          <a:ext cx="9780480" cy="949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5"/>
  <cols>
    <col collapsed="false" hidden="false" max="3" min="1" style="0" width="8.50510204081633"/>
    <col collapsed="false" hidden="false" max="4" min="4" style="0" width="12.1479591836735"/>
    <col collapsed="false" hidden="false" max="7" min="5" style="0" width="8.50510204081633"/>
    <col collapsed="false" hidden="false" max="15" min="8" style="1" width="8.10204081632653"/>
    <col collapsed="false" hidden="false" max="27" min="16" style="0" width="8.50510204081633"/>
    <col collapsed="false" hidden="false" max="28" min="28" style="0" width="17.0102040816327"/>
    <col collapsed="false" hidden="false" max="32" min="29" style="0" width="8.50510204081633"/>
    <col collapsed="false" hidden="false" max="33" min="33" style="0" width="19.1683673469388"/>
    <col collapsed="false" hidden="false" max="34" min="34" style="0" width="13.5"/>
    <col collapsed="false" hidden="false" max="1025" min="35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1" t="s">
        <v>11</v>
      </c>
      <c r="M1" s="1" t="s">
        <v>12</v>
      </c>
      <c r="N1" s="5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6" t="s">
        <v>19</v>
      </c>
      <c r="U1" s="4" t="s">
        <v>20</v>
      </c>
      <c r="V1" s="6" t="s">
        <v>21</v>
      </c>
      <c r="W1" s="4" t="s">
        <v>22</v>
      </c>
      <c r="X1" s="6" t="s">
        <v>23</v>
      </c>
      <c r="Y1" s="4" t="s">
        <v>24</v>
      </c>
      <c r="Z1" s="4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7" t="s">
        <v>32</v>
      </c>
      <c r="AH1" s="7" t="s">
        <v>33</v>
      </c>
    </row>
    <row r="2" customFormat="false" ht="15" hidden="false" customHeight="false" outlineLevel="0" collapsed="false">
      <c r="A2" s="0" t="s">
        <v>34</v>
      </c>
      <c r="B2" s="0" t="n">
        <v>48117</v>
      </c>
      <c r="C2" s="0" t="n">
        <v>16567</v>
      </c>
      <c r="D2" s="0" t="s">
        <v>35</v>
      </c>
      <c r="E2" s="0" t="s">
        <v>36</v>
      </c>
      <c r="F2" s="8" t="n">
        <v>4436.18</v>
      </c>
      <c r="G2" s="9" t="n">
        <f aca="false">(F2/$F$31)</f>
        <v>0.20970979346598</v>
      </c>
      <c r="H2" s="1" t="n">
        <v>1741246</v>
      </c>
      <c r="I2" s="0" t="n">
        <v>88494</v>
      </c>
      <c r="J2" s="0" t="n">
        <f aca="false">(I2/H2)*100</f>
        <v>5.0822227301599</v>
      </c>
      <c r="K2" s="9" t="n">
        <f aca="false">J2/$J$31</f>
        <v>0.671729148702128</v>
      </c>
      <c r="L2" s="1" t="n">
        <v>121545</v>
      </c>
      <c r="M2" s="1" t="n">
        <f aca="false">(L2/H2)*100</f>
        <v>6.98034625779471</v>
      </c>
      <c r="N2" s="10" t="n">
        <f aca="false">M2/$M$31</f>
        <v>0.464212850199117</v>
      </c>
      <c r="O2" s="1" t="n">
        <v>2013</v>
      </c>
      <c r="P2" s="0" t="n">
        <v>12.1886592474828</v>
      </c>
      <c r="Q2" s="11" t="n">
        <f aca="false">P2/$P$31</f>
        <v>0.953624078624083</v>
      </c>
      <c r="R2" s="12" t="n">
        <v>3</v>
      </c>
      <c r="S2" s="0" t="n">
        <v>14.9443561208267</v>
      </c>
      <c r="T2" s="11" t="n">
        <f aca="false">S2/$S$31</f>
        <v>0.94072586872587</v>
      </c>
      <c r="U2" s="12" t="n">
        <v>5.24324324324324</v>
      </c>
      <c r="V2" s="13" t="n">
        <f aca="false">(U2/$U$31)</f>
        <v>0.969999999999999</v>
      </c>
      <c r="W2" s="12" t="n">
        <v>2.86486486486486</v>
      </c>
      <c r="X2" s="13" t="n">
        <f aca="false">W2/$W$31</f>
        <v>0.896827262044653</v>
      </c>
      <c r="Y2" s="14" t="n">
        <v>0</v>
      </c>
      <c r="Z2" s="0" t="s">
        <v>37</v>
      </c>
      <c r="AC2" s="0" t="s">
        <v>36</v>
      </c>
      <c r="AD2" s="12" t="n">
        <f aca="false">(Q2*0.5)+(X2*0.5)</f>
        <v>0.925225670334368</v>
      </c>
      <c r="AE2" s="12" t="n">
        <f aca="false">(G2*0.5)+(K2*0.5)</f>
        <v>0.440719471084054</v>
      </c>
      <c r="AF2" s="12" t="n">
        <f aca="false">(G2*0.5)+(N2*0.5)</f>
        <v>0.336961321832549</v>
      </c>
      <c r="AG2" s="15" t="n">
        <v>0.679898545976581</v>
      </c>
      <c r="AH2" s="15" t="n">
        <v>0.628019471350828</v>
      </c>
      <c r="AI2" s="12"/>
    </row>
    <row r="3" customFormat="false" ht="15" hidden="false" customHeight="false" outlineLevel="0" collapsed="false">
      <c r="A3" s="0" t="s">
        <v>38</v>
      </c>
      <c r="B3" s="0" t="n">
        <v>50900</v>
      </c>
      <c r="C3" s="0" t="n">
        <v>4533</v>
      </c>
      <c r="D3" s="0" t="s">
        <v>39</v>
      </c>
      <c r="E3" s="0" t="s">
        <v>40</v>
      </c>
      <c r="F3" s="8" t="n">
        <v>5400.92</v>
      </c>
      <c r="G3" s="9" t="n">
        <f aca="false">(F3/$F$31)</f>
        <v>0.255315568287644</v>
      </c>
      <c r="H3" s="1" t="n">
        <v>1183841</v>
      </c>
      <c r="I3" s="1" t="n">
        <v>89568</v>
      </c>
      <c r="J3" s="0" t="n">
        <f aca="false">(I3/H3)*100</f>
        <v>7.5658808910994</v>
      </c>
      <c r="K3" s="9" t="n">
        <f aca="false">J3/$J$31</f>
        <v>1</v>
      </c>
      <c r="L3" s="1" t="n">
        <v>79452</v>
      </c>
      <c r="M3" s="1" t="n">
        <f aca="false">(L3/H3)*100</f>
        <v>6.71137424704838</v>
      </c>
      <c r="N3" s="10" t="n">
        <f aca="false">M3/$M$31</f>
        <v>0.446325447608893</v>
      </c>
      <c r="O3" s="1" t="n">
        <v>2014</v>
      </c>
      <c r="P3" s="0" t="n">
        <v>11.305423070129</v>
      </c>
      <c r="Q3" s="11" t="n">
        <f aca="false">P3/$P$31</f>
        <v>0.884520884520891</v>
      </c>
      <c r="R3" s="12" t="n">
        <v>3</v>
      </c>
      <c r="S3" s="0" t="n">
        <v>14.2907613495849</v>
      </c>
      <c r="T3" s="11" t="n">
        <f aca="false">S3/$S$31</f>
        <v>0.899583011583014</v>
      </c>
      <c r="U3" s="12" t="n">
        <v>5.21621621621622</v>
      </c>
      <c r="V3" s="13" t="n">
        <f aca="false">(U3/$U$31)</f>
        <v>0.965</v>
      </c>
      <c r="W3" s="12" t="n">
        <v>3.16216216216216</v>
      </c>
      <c r="X3" s="13" t="n">
        <f aca="false">W3/$W$31</f>
        <v>0.989894242068156</v>
      </c>
      <c r="Y3" s="14" t="n">
        <v>0</v>
      </c>
      <c r="Z3" s="0" t="s">
        <v>37</v>
      </c>
      <c r="AC3" s="0" t="s">
        <v>40</v>
      </c>
      <c r="AD3" s="12" t="n">
        <f aca="false">(Q3*0.5)+(X3*0.5)</f>
        <v>0.937207563294523</v>
      </c>
      <c r="AE3" s="12" t="n">
        <f aca="false">(G3*0.5)+(K3*0.5)</f>
        <v>0.627657784143822</v>
      </c>
      <c r="AF3" s="12" t="n">
        <f aca="false">(G3*0.5)+(N3*0.5)</f>
        <v>0.350820507948268</v>
      </c>
      <c r="AG3" s="15" t="n">
        <v>0.781904849834403</v>
      </c>
      <c r="AH3" s="15" t="n">
        <v>0.643486211736626</v>
      </c>
      <c r="AI3" s="12"/>
    </row>
    <row r="4" customFormat="false" ht="15" hidden="false" customHeight="false" outlineLevel="0" collapsed="false">
      <c r="A4" s="0" t="s">
        <v>41</v>
      </c>
      <c r="B4" s="0" t="n">
        <v>42650</v>
      </c>
      <c r="C4" s="0" t="n">
        <v>23383</v>
      </c>
      <c r="D4" s="0" t="s">
        <v>42</v>
      </c>
      <c r="E4" s="0" t="s">
        <v>43</v>
      </c>
      <c r="F4" s="8" t="n">
        <v>941.65</v>
      </c>
      <c r="G4" s="9" t="n">
        <f aca="false">(F4/$F$31)</f>
        <v>0.0445142503273628</v>
      </c>
      <c r="H4" s="1" t="n">
        <v>1221292</v>
      </c>
      <c r="I4" s="1" t="n">
        <v>63248</v>
      </c>
      <c r="J4" s="0" t="n">
        <f aca="false">(I4/H4)*100</f>
        <v>5.17877788440438</v>
      </c>
      <c r="K4" s="9" t="n">
        <f aca="false">J4/$J$31</f>
        <v>0.684491067060911</v>
      </c>
      <c r="L4" s="1" t="n">
        <v>86614</v>
      </c>
      <c r="M4" s="1" t="n">
        <f aca="false">(L4/H4)*100</f>
        <v>7.09199765494247</v>
      </c>
      <c r="N4" s="10" t="n">
        <f aca="false">M4/$M$31</f>
        <v>0.47163798519737</v>
      </c>
      <c r="O4" s="4" t="n">
        <v>2014</v>
      </c>
      <c r="P4" s="0" t="n">
        <v>12.7814088598402</v>
      </c>
      <c r="Q4" s="11" t="n">
        <f aca="false">P4/$P$31</f>
        <v>1</v>
      </c>
      <c r="R4" s="12" t="n">
        <v>3</v>
      </c>
      <c r="S4" s="0" t="n">
        <v>15.8859840232389</v>
      </c>
      <c r="T4" s="11" t="n">
        <f aca="false">S4/$S$31</f>
        <v>1</v>
      </c>
      <c r="U4" s="12" t="n">
        <v>5.16666666666667</v>
      </c>
      <c r="V4" s="13" t="n">
        <f aca="false">(U4/$U$31)</f>
        <v>0.955833333333333</v>
      </c>
      <c r="W4" s="12" t="n">
        <v>3.19444444444444</v>
      </c>
      <c r="X4" s="13" t="n">
        <f aca="false">W4/$W$31</f>
        <v>1</v>
      </c>
      <c r="Y4" s="16" t="n">
        <v>0.027</v>
      </c>
      <c r="Z4" s="17" t="s">
        <v>44</v>
      </c>
      <c r="AA4" s="17" t="s">
        <v>45</v>
      </c>
      <c r="AC4" s="0" t="s">
        <v>43</v>
      </c>
      <c r="AD4" s="12" t="n">
        <f aca="false">(Q4*0.5)+(X4*0.5)</f>
        <v>1</v>
      </c>
      <c r="AE4" s="12" t="n">
        <f aca="false">(G4*0.5)+(K4*0.5)</f>
        <v>0.364502658694137</v>
      </c>
      <c r="AF4" s="12" t="n">
        <f aca="false">(G4*0.5)+(N4*0.5)</f>
        <v>0.258076117762367</v>
      </c>
      <c r="AG4" s="15" t="n">
        <v>0.681769298442592</v>
      </c>
      <c r="AH4" s="15" t="n">
        <v>0.628556027976706</v>
      </c>
      <c r="AI4" s="12"/>
    </row>
    <row r="5" customFormat="false" ht="15" hidden="false" customHeight="false" outlineLevel="0" collapsed="false">
      <c r="A5" s="0" t="s">
        <v>46</v>
      </c>
      <c r="B5" s="0" t="n">
        <v>34883</v>
      </c>
      <c r="C5" s="0" t="n">
        <v>33633</v>
      </c>
      <c r="D5" s="0" t="s">
        <v>47</v>
      </c>
      <c r="E5" s="0" t="s">
        <v>48</v>
      </c>
      <c r="F5" s="8" t="n">
        <v>1048.57657657658</v>
      </c>
      <c r="G5" s="9" t="n">
        <f aca="false">(F5/$F$31)</f>
        <v>0.0495689483535698</v>
      </c>
      <c r="H5" s="1" t="n">
        <v>213500</v>
      </c>
      <c r="I5" s="1" t="n">
        <v>11000</v>
      </c>
      <c r="J5" s="0" t="n">
        <f aca="false">(I5/H5)*100</f>
        <v>5.15222482435597</v>
      </c>
      <c r="K5" s="9" t="n">
        <f aca="false">J5/$J$31</f>
        <v>0.680981487617274</v>
      </c>
      <c r="L5" s="1" t="n">
        <v>10400</v>
      </c>
      <c r="M5" s="1" t="n">
        <f aca="false">(L5/H5)*100</f>
        <v>4.8711943793911</v>
      </c>
      <c r="N5" s="10" t="n">
        <f aca="false">M5/$M$31</f>
        <v>0.323948260332499</v>
      </c>
      <c r="O5" s="4" t="n">
        <v>2004</v>
      </c>
      <c r="P5" s="0" t="n">
        <v>10.3691927221339</v>
      </c>
      <c r="Q5" s="11" t="n">
        <f aca="false">P5/$P$31</f>
        <v>0.811271498771501</v>
      </c>
      <c r="R5" s="0" t="n">
        <v>2.5</v>
      </c>
      <c r="S5" s="0" t="n">
        <v>14.5204027556969</v>
      </c>
      <c r="T5" s="11" t="n">
        <f aca="false">S5/$S$31</f>
        <v>0.914038610038613</v>
      </c>
      <c r="U5" s="12" t="n">
        <v>4.75675675675676</v>
      </c>
      <c r="V5" s="13" t="n">
        <f aca="false">(U5/$U$31)</f>
        <v>0.88</v>
      </c>
      <c r="W5" s="12" t="n">
        <v>2.37837837837838</v>
      </c>
      <c r="X5" s="13" t="n">
        <f aca="false">W5/$W$31</f>
        <v>0.744535840188016</v>
      </c>
      <c r="Y5" s="14" t="n">
        <v>0</v>
      </c>
      <c r="Z5" s="0" t="s">
        <v>37</v>
      </c>
      <c r="AC5" s="0" t="s">
        <v>48</v>
      </c>
      <c r="AD5" s="12" t="n">
        <f aca="false">(Q5*0.5)+(X5*0.5)</f>
        <v>0.777903669479758</v>
      </c>
      <c r="AE5" s="12" t="n">
        <f aca="false">(G5*0.5)+(K5*0.5)</f>
        <v>0.365275217985422</v>
      </c>
      <c r="AF5" s="12" t="n">
        <f aca="false">(G5*0.5)+(N5*0.5)</f>
        <v>0.186758604343034</v>
      </c>
      <c r="AG5" s="15" t="n">
        <v>0.591412852938838</v>
      </c>
      <c r="AH5" s="15" t="n">
        <v>0.502154546117645</v>
      </c>
      <c r="AI5" s="12"/>
    </row>
    <row r="6" customFormat="false" ht="15" hidden="false" customHeight="false" outlineLevel="0" collapsed="false">
      <c r="A6" s="0" t="s">
        <v>49</v>
      </c>
      <c r="B6" s="0" t="n">
        <v>45729</v>
      </c>
      <c r="C6" s="0" t="n">
        <v>16053</v>
      </c>
      <c r="D6" s="0" t="s">
        <v>50</v>
      </c>
      <c r="E6" s="0" t="s">
        <v>51</v>
      </c>
      <c r="F6" s="8" t="n">
        <v>1236.38</v>
      </c>
      <c r="G6" s="9" t="n">
        <f aca="false">(F6/$F$31)</f>
        <v>0.0584469057715126</v>
      </c>
      <c r="H6" s="1" t="n">
        <v>793049</v>
      </c>
      <c r="I6" s="1" t="n">
        <v>41251</v>
      </c>
      <c r="J6" s="0" t="n">
        <f aca="false">(I6/H6)*100</f>
        <v>5.20157014257631</v>
      </c>
      <c r="K6" s="9" t="n">
        <f aca="false">J6/$J$31</f>
        <v>0.687503572610495</v>
      </c>
      <c r="L6" s="1" t="n">
        <v>60555</v>
      </c>
      <c r="M6" s="1" t="n">
        <f aca="false">(L6/H6)*100</f>
        <v>7.63571986094176</v>
      </c>
      <c r="N6" s="10" t="n">
        <f aca="false">M6/$M$31</f>
        <v>0.507797056057448</v>
      </c>
      <c r="O6" s="4" t="n">
        <v>2014</v>
      </c>
      <c r="P6" s="0" t="n">
        <v>12.2222222222222</v>
      </c>
      <c r="Q6" s="11" t="n">
        <f aca="false">P6/$P$31</f>
        <v>0.956250000000001</v>
      </c>
      <c r="R6" s="12" t="n">
        <v>3</v>
      </c>
      <c r="S6" s="0" t="n">
        <v>14.8039215686275</v>
      </c>
      <c r="T6" s="11" t="n">
        <f aca="false">S6/$S$31</f>
        <v>0.931885714285719</v>
      </c>
      <c r="U6" s="12" t="n">
        <v>5.35</v>
      </c>
      <c r="V6" s="13" t="n">
        <f aca="false">(U6/$U$31)</f>
        <v>0.989749999999999</v>
      </c>
      <c r="W6" s="12" t="n">
        <v>3.05</v>
      </c>
      <c r="X6" s="13" t="n">
        <f aca="false">W6/$W$31</f>
        <v>0.954782608695653</v>
      </c>
      <c r="Y6" s="14" t="n">
        <v>0</v>
      </c>
      <c r="Z6" s="17" t="s">
        <v>52</v>
      </c>
      <c r="AC6" s="0" t="s">
        <v>51</v>
      </c>
      <c r="AD6" s="12" t="n">
        <f aca="false">(Q6*0.5)+(X6*0.5)</f>
        <v>0.955516304347827</v>
      </c>
      <c r="AE6" s="12" t="n">
        <f aca="false">(G6*0.5)+(K6*0.5)</f>
        <v>0.372975239191004</v>
      </c>
      <c r="AF6" s="12" t="n">
        <f aca="false">(G6*0.5)+(N6*0.5)</f>
        <v>0.28312198091448</v>
      </c>
      <c r="AG6" s="15" t="n">
        <v>0.664176782056392</v>
      </c>
      <c r="AH6" s="15" t="n">
        <v>0.61925015291813</v>
      </c>
      <c r="AI6" s="12"/>
    </row>
    <row r="7" customFormat="false" ht="15" hidden="false" customHeight="false" outlineLevel="0" collapsed="false">
      <c r="A7" s="0" t="s">
        <v>53</v>
      </c>
      <c r="B7" s="0" t="n">
        <v>55617</v>
      </c>
      <c r="C7" s="0" t="n">
        <v>12650</v>
      </c>
      <c r="D7" s="0" t="s">
        <v>54</v>
      </c>
      <c r="E7" s="0" t="s">
        <v>55</v>
      </c>
      <c r="F7" s="8" t="n">
        <v>6607.39</v>
      </c>
      <c r="G7" s="9" t="n">
        <f aca="false">(F7/$F$31)</f>
        <v>0.312348550385508</v>
      </c>
      <c r="H7" s="1" t="n">
        <v>559440</v>
      </c>
      <c r="I7" s="1" t="n">
        <v>38113</v>
      </c>
      <c r="J7" s="0" t="n">
        <f aca="false">(I7/H7)*100</f>
        <v>6.81270556270556</v>
      </c>
      <c r="K7" s="9" t="n">
        <f aca="false">J7/$J$31</f>
        <v>0.900451072487821</v>
      </c>
      <c r="L7" s="1" t="n">
        <v>23357</v>
      </c>
      <c r="M7" s="1" t="n">
        <f aca="false">(L7/H7)*100</f>
        <v>4.17506792506793</v>
      </c>
      <c r="N7" s="10" t="n">
        <f aca="false">M7/$M$31</f>
        <v>0.277653874133603</v>
      </c>
      <c r="O7" s="4" t="n">
        <v>2013</v>
      </c>
      <c r="P7" s="0" t="n">
        <v>10.7597173144876</v>
      </c>
      <c r="Q7" s="11" t="n">
        <f aca="false">P7/$P$31</f>
        <v>0.841825610343719</v>
      </c>
      <c r="R7" s="12" t="n">
        <v>3</v>
      </c>
      <c r="S7" s="0" t="n">
        <v>13.7279151943463</v>
      </c>
      <c r="T7" s="11" t="n">
        <f aca="false">S7/$S$31</f>
        <v>0.864152650176681</v>
      </c>
      <c r="U7" s="12" t="n">
        <v>4.5945945945946</v>
      </c>
      <c r="V7" s="13" t="n">
        <f aca="false">(U7/$U$31)</f>
        <v>0.85</v>
      </c>
      <c r="W7" s="12" t="n">
        <v>2.72972972972973</v>
      </c>
      <c r="X7" s="13" t="n">
        <f aca="false">W7/$W$31</f>
        <v>0.854524089306699</v>
      </c>
      <c r="Y7" s="18" t="n">
        <v>0.0002</v>
      </c>
      <c r="Z7" s="0" t="s">
        <v>37</v>
      </c>
      <c r="AC7" s="0" t="s">
        <v>55</v>
      </c>
      <c r="AD7" s="12" t="n">
        <f aca="false">(Q7*0.5)+(X7*0.5)</f>
        <v>0.848174849825209</v>
      </c>
      <c r="AE7" s="12" t="n">
        <f aca="false">(G7*0.5)+(K7*0.5)</f>
        <v>0.606399811436665</v>
      </c>
      <c r="AF7" s="12" t="n">
        <f aca="false">(G7*0.5)+(N7*0.5)</f>
        <v>0.295001212259555</v>
      </c>
      <c r="AG7" s="15" t="n">
        <v>0.72552168251428</v>
      </c>
      <c r="AH7" s="15" t="n">
        <v>0.569822382925726</v>
      </c>
      <c r="AI7" s="12"/>
    </row>
    <row r="8" customFormat="false" ht="15" hidden="false" customHeight="false" outlineLevel="0" collapsed="false">
      <c r="A8" s="0" t="s">
        <v>56</v>
      </c>
      <c r="B8" s="0" t="n">
        <v>59383</v>
      </c>
      <c r="C8" s="0" t="n">
        <v>24583</v>
      </c>
      <c r="D8" s="0" t="s">
        <v>57</v>
      </c>
      <c r="E8" s="0" t="s">
        <v>58</v>
      </c>
      <c r="F8" s="8" t="n">
        <v>2608.5</v>
      </c>
      <c r="G8" s="9" t="n">
        <f aca="false">(F8/$F$31)</f>
        <v>0.123310595209394</v>
      </c>
      <c r="H8" s="1" t="n">
        <v>406059</v>
      </c>
      <c r="I8" s="1" t="n">
        <v>24529</v>
      </c>
      <c r="J8" s="0" t="n">
        <f aca="false">(I8/H8)*100</f>
        <v>6.04074777310686</v>
      </c>
      <c r="K8" s="9" t="n">
        <f aca="false">J8/$J$31</f>
        <v>0.798419623577908</v>
      </c>
      <c r="L8" s="1" t="n">
        <v>32938</v>
      </c>
      <c r="M8" s="1" t="n">
        <f aca="false">(L8/H8)*100</f>
        <v>8.11162909823449</v>
      </c>
      <c r="N8" s="10" t="n">
        <f aca="false">M8/$M$31</f>
        <v>0.539446371910949</v>
      </c>
      <c r="O8" s="4" t="n">
        <v>2013</v>
      </c>
      <c r="P8" s="0" t="n">
        <v>11.6522047104657</v>
      </c>
      <c r="Q8" s="11" t="n">
        <f aca="false">P8/$P$31</f>
        <v>0.911652607176779</v>
      </c>
      <c r="R8" s="12" t="n">
        <v>3</v>
      </c>
      <c r="S8" s="0" t="n">
        <v>14.7157782893572</v>
      </c>
      <c r="T8" s="11" t="n">
        <f aca="false">S8/$S$31</f>
        <v>0.926337220774624</v>
      </c>
      <c r="U8" s="12" t="n">
        <v>5.40540540540541</v>
      </c>
      <c r="V8" s="13" t="n">
        <f aca="false">(U8/$U$31)</f>
        <v>1</v>
      </c>
      <c r="W8" s="12" t="n">
        <v>2.86486486486486</v>
      </c>
      <c r="X8" s="13" t="n">
        <f aca="false">W8/$W$31</f>
        <v>0.896827262044653</v>
      </c>
      <c r="Y8" s="16" t="n">
        <v>0.002</v>
      </c>
      <c r="Z8" s="0" t="s">
        <v>37</v>
      </c>
      <c r="AC8" s="0" t="s">
        <v>58</v>
      </c>
      <c r="AD8" s="12" t="n">
        <f aca="false">(Q8*0.5)+(X8*0.5)</f>
        <v>0.904239934610716</v>
      </c>
      <c r="AE8" s="12" t="n">
        <f aca="false">(G8*0.5)+(K8*0.5)</f>
        <v>0.460865109393651</v>
      </c>
      <c r="AF8" s="12" t="n">
        <f aca="false">(G8*0.5)+(N8*0.5)</f>
        <v>0.331378483560172</v>
      </c>
      <c r="AG8" s="15" t="n">
        <v>0.681757450559887</v>
      </c>
      <c r="AH8" s="15" t="n">
        <v>0.617014137643147</v>
      </c>
      <c r="AI8" s="12"/>
    </row>
    <row r="9" customFormat="false" ht="15" hidden="false" customHeight="false" outlineLevel="0" collapsed="false">
      <c r="A9" s="0" t="s">
        <v>59</v>
      </c>
      <c r="B9" s="0" t="n">
        <v>60317</v>
      </c>
      <c r="C9" s="0" t="n">
        <v>24967</v>
      </c>
      <c r="D9" s="0" t="s">
        <v>60</v>
      </c>
      <c r="E9" s="0" t="s">
        <v>61</v>
      </c>
      <c r="F9" s="8" t="n">
        <v>869.14</v>
      </c>
      <c r="G9" s="9" t="n">
        <f aca="false">(F9/$F$31)</f>
        <v>0.0410865135979654</v>
      </c>
      <c r="H9" s="1" t="n">
        <v>612664</v>
      </c>
      <c r="I9" s="1" t="n">
        <v>31964</v>
      </c>
      <c r="J9" s="0" t="n">
        <f aca="false">(I9/H9)*100</f>
        <v>5.21721530888056</v>
      </c>
      <c r="K9" s="9" t="n">
        <f aca="false">J9/$J$31</f>
        <v>0.689571430475222</v>
      </c>
      <c r="L9" s="1" t="n">
        <v>41767</v>
      </c>
      <c r="M9" s="1" t="n">
        <f aca="false">(L9/H9)*100</f>
        <v>6.81727668020318</v>
      </c>
      <c r="N9" s="10" t="n">
        <f aca="false">M9/$M$31</f>
        <v>0.453368260174661</v>
      </c>
      <c r="O9" s="4" t="n">
        <v>2014</v>
      </c>
      <c r="P9" s="0" t="n">
        <v>11.4840989399293</v>
      </c>
      <c r="Q9" s="11" t="n">
        <f aca="false">P9/$P$31</f>
        <v>0.898500240925153</v>
      </c>
      <c r="R9" s="12" t="n">
        <v>3</v>
      </c>
      <c r="S9" s="0" t="n">
        <v>14.2049469964664</v>
      </c>
      <c r="T9" s="11" t="n">
        <f aca="false">S9/$S$31</f>
        <v>0.894181120646138</v>
      </c>
      <c r="U9" s="12" t="n">
        <v>5.10810810810811</v>
      </c>
      <c r="V9" s="13" t="n">
        <f aca="false">(U9/$U$31)</f>
        <v>0.944999999999999</v>
      </c>
      <c r="W9" s="12" t="n">
        <v>2.91891891891892</v>
      </c>
      <c r="X9" s="13" t="n">
        <f aca="false">W9/$W$31</f>
        <v>0.913748531139837</v>
      </c>
      <c r="Y9" s="18" t="n">
        <v>0.0002</v>
      </c>
      <c r="Z9" s="0" t="s">
        <v>37</v>
      </c>
      <c r="AC9" s="0" t="s">
        <v>61</v>
      </c>
      <c r="AD9" s="12" t="n">
        <f aca="false">(Q9*0.5)+(X9*0.5)</f>
        <v>0.906124386032495</v>
      </c>
      <c r="AE9" s="12" t="n">
        <f aca="false">(G9*0.5)+(K9*0.5)</f>
        <v>0.365328972036594</v>
      </c>
      <c r="AF9" s="12" t="n">
        <f aca="false">(G9*0.5)+(N9*0.5)</f>
        <v>0.247227386886313</v>
      </c>
      <c r="AG9" s="15" t="n">
        <v>0.635524816709246</v>
      </c>
      <c r="AH9" s="15" t="n">
        <v>0.576474024134106</v>
      </c>
      <c r="AI9" s="12"/>
    </row>
    <row r="10" customFormat="false" ht="17.25" hidden="false" customHeight="true" outlineLevel="0" collapsed="false">
      <c r="A10" s="0" t="s">
        <v>62</v>
      </c>
      <c r="B10" s="0" t="n">
        <v>49017</v>
      </c>
      <c r="C10" s="0" t="n">
        <v>2533</v>
      </c>
      <c r="D10" s="0" t="s">
        <v>63</v>
      </c>
      <c r="E10" s="0" t="s">
        <v>64</v>
      </c>
      <c r="F10" s="8" t="n">
        <v>21153.9</v>
      </c>
      <c r="G10" s="9" t="n">
        <f aca="false">(F10/$F$31)</f>
        <v>1</v>
      </c>
      <c r="H10" s="1" t="n">
        <v>2240681</v>
      </c>
      <c r="I10" s="1" t="n">
        <v>116982</v>
      </c>
      <c r="J10" s="0" t="n">
        <f aca="false">(I10/H10)*100</f>
        <v>5.22082349071555</v>
      </c>
      <c r="K10" s="9" t="n">
        <f aca="false">J10/$J$31</f>
        <v>0.690048332224922</v>
      </c>
      <c r="L10" s="1" t="n">
        <v>168840</v>
      </c>
      <c r="M10" s="1" t="n">
        <f aca="false">(L10/H10)*100</f>
        <v>7.53520916185749</v>
      </c>
      <c r="N10" s="10" t="n">
        <f aca="false">M10/$M$31</f>
        <v>0.501112809119797</v>
      </c>
      <c r="O10" s="4" t="n">
        <v>2012</v>
      </c>
      <c r="P10" s="0" t="n">
        <v>10.9158679446219</v>
      </c>
      <c r="Q10" s="11" t="n">
        <f aca="false">P10/$P$31</f>
        <v>0.85404262271275</v>
      </c>
      <c r="R10" s="12" t="n">
        <v>3</v>
      </c>
      <c r="S10" s="0" t="n">
        <v>13.7912673056443</v>
      </c>
      <c r="T10" s="11" t="n">
        <f aca="false">S10/$S$31</f>
        <v>0.868140575079874</v>
      </c>
      <c r="U10" s="12" t="n">
        <v>5.24324324324324</v>
      </c>
      <c r="V10" s="13" t="n">
        <f aca="false">(U10/$U$31)</f>
        <v>0.969999999999999</v>
      </c>
      <c r="W10" s="12" t="n">
        <v>2.78378378378378</v>
      </c>
      <c r="X10" s="13" t="n">
        <f aca="false">W10/$W$31</f>
        <v>0.87144535840188</v>
      </c>
      <c r="Y10" s="16" t="n">
        <v>0.005</v>
      </c>
      <c r="Z10" s="0" t="s">
        <v>37</v>
      </c>
      <c r="AC10" s="0" t="s">
        <v>64</v>
      </c>
      <c r="AD10" s="12" t="n">
        <f aca="false">(Q10*0.5)+(X10*0.5)</f>
        <v>0.862743990557315</v>
      </c>
      <c r="AE10" s="12" t="n">
        <f aca="false">(G10*0.5)+(K10*0.5)</f>
        <v>0.845024166112461</v>
      </c>
      <c r="AF10" s="12" t="n">
        <f aca="false">(G10*0.5)+(N10*0.5)</f>
        <v>0.750556404559898</v>
      </c>
      <c r="AG10" s="15" t="n">
        <v>0.853884078334888</v>
      </c>
      <c r="AH10" s="15" t="n">
        <v>0.806650197558607</v>
      </c>
      <c r="AI10" s="12"/>
    </row>
    <row r="11" customFormat="false" ht="15" hidden="false" customHeight="false" outlineLevel="0" collapsed="false">
      <c r="A11" s="0" t="s">
        <v>65</v>
      </c>
      <c r="B11" s="0" t="n">
        <v>52567</v>
      </c>
      <c r="C11" s="0" t="n">
        <v>13317</v>
      </c>
      <c r="D11" s="0" t="s">
        <v>66</v>
      </c>
      <c r="E11" s="0" t="s">
        <v>67</v>
      </c>
      <c r="F11" s="8" t="n">
        <v>3959.41</v>
      </c>
      <c r="G11" s="9" t="n">
        <f aca="false">(F11/$F$31)</f>
        <v>0.187171632654026</v>
      </c>
      <c r="H11" s="1" t="n">
        <v>3421829</v>
      </c>
      <c r="I11" s="1" t="n">
        <v>167747</v>
      </c>
      <c r="J11" s="0" t="n">
        <f aca="false">(I11/H11)*100</f>
        <v>4.90226133450853</v>
      </c>
      <c r="K11" s="9" t="n">
        <f aca="false">J11/$J$31</f>
        <v>0.647943234247266</v>
      </c>
      <c r="L11" s="1" t="n">
        <v>294654</v>
      </c>
      <c r="M11" s="1" t="n">
        <f aca="false">(L11/H11)*100</f>
        <v>8.61100890780924</v>
      </c>
      <c r="N11" s="10" t="n">
        <f aca="false">M11/$M$31</f>
        <v>0.572656547477201</v>
      </c>
      <c r="O11" s="4" t="n">
        <v>2014</v>
      </c>
      <c r="P11" s="0" t="n">
        <v>11.3171108536114</v>
      </c>
      <c r="Q11" s="11" t="n">
        <f aca="false">P11/$P$31</f>
        <v>0.885435320762667</v>
      </c>
      <c r="R11" s="12" t="n">
        <v>3</v>
      </c>
      <c r="S11" s="0" t="n">
        <v>14.8319814600232</v>
      </c>
      <c r="T11" s="11" t="n">
        <f aca="false">S11/$S$31</f>
        <v>0.933652044363519</v>
      </c>
      <c r="U11" s="12" t="n">
        <v>5.11111111111111</v>
      </c>
      <c r="V11" s="13" t="n">
        <f aca="false">(U11/$U$31)</f>
        <v>0.945555555555555</v>
      </c>
      <c r="W11" s="12" t="n">
        <v>2.72222222222222</v>
      </c>
      <c r="X11" s="13" t="n">
        <f aca="false">W11/$W$31</f>
        <v>0.852173913043479</v>
      </c>
      <c r="Y11" s="16" t="n">
        <v>0.031</v>
      </c>
      <c r="Z11" s="17" t="s">
        <v>68</v>
      </c>
      <c r="AA11" s="17" t="n">
        <v>2003</v>
      </c>
      <c r="AB11" s="17" t="s">
        <v>69</v>
      </c>
      <c r="AC11" s="0" t="s">
        <v>67</v>
      </c>
      <c r="AD11" s="12" t="n">
        <f aca="false">(Q11*0.5)+(X11*0.5)</f>
        <v>0.868804616903073</v>
      </c>
      <c r="AE11" s="12" t="n">
        <f aca="false">(G11*0.5)+(K11*0.5)</f>
        <v>0.417557433450646</v>
      </c>
      <c r="AF11" s="12" t="n">
        <f aca="false">(G11*0.5)+(N11*0.5)</f>
        <v>0.379914090065613</v>
      </c>
      <c r="AG11" s="15" t="n">
        <v>0.641507907462999</v>
      </c>
      <c r="AH11" s="15" t="n">
        <v>0.622686235770483</v>
      </c>
      <c r="AI11" s="12"/>
    </row>
    <row r="12" customFormat="false" ht="15" hidden="false" customHeight="false" outlineLevel="0" collapsed="false">
      <c r="A12" s="0" t="s">
        <v>70</v>
      </c>
      <c r="B12" s="0" t="n">
        <v>37900</v>
      </c>
      <c r="C12" s="0" t="n">
        <v>23733</v>
      </c>
      <c r="D12" s="0" t="s">
        <v>71</v>
      </c>
      <c r="E12" s="0" t="s">
        <v>72</v>
      </c>
      <c r="F12" s="19" t="n">
        <v>16814.87</v>
      </c>
      <c r="G12" s="9" t="n">
        <f aca="false">(F12/$F$31)</f>
        <v>0.794882740298479</v>
      </c>
      <c r="H12" s="1" t="n">
        <v>664046</v>
      </c>
      <c r="I12" s="1" t="n">
        <v>25787</v>
      </c>
      <c r="J12" s="0" t="n">
        <f aca="false">(I12/H12)*100</f>
        <v>3.88331531249341</v>
      </c>
      <c r="K12" s="9" t="n">
        <f aca="false">J12/$J$31</f>
        <v>0.513266778632716</v>
      </c>
      <c r="L12" s="1" t="n">
        <v>66733</v>
      </c>
      <c r="M12" s="1" t="n">
        <f aca="false">(L12/H12)*100</f>
        <v>10.0494544052671</v>
      </c>
      <c r="N12" s="10" t="n">
        <f aca="false">M12/$M$31</f>
        <v>0.668317258217066</v>
      </c>
      <c r="O12" s="4" t="n">
        <v>2011</v>
      </c>
      <c r="P12" s="0" t="n">
        <v>10.4787540857527</v>
      </c>
      <c r="Q12" s="11" t="n">
        <f aca="false">P12/$P$31</f>
        <v>0.819843430459176</v>
      </c>
      <c r="R12" s="12" t="n">
        <v>3</v>
      </c>
      <c r="S12" s="0" t="n">
        <v>14.0549894251106</v>
      </c>
      <c r="T12" s="11" t="n">
        <f aca="false">S12/$S$31</f>
        <v>0.884741505754392</v>
      </c>
      <c r="U12" s="12" t="n">
        <v>4.64705882352941</v>
      </c>
      <c r="V12" s="13" t="n">
        <f aca="false">(U12/$U$31)</f>
        <v>0.85970588235294</v>
      </c>
      <c r="W12" s="12" t="n">
        <v>2.5</v>
      </c>
      <c r="X12" s="13" t="n">
        <f aca="false">W12/$W$31</f>
        <v>0.782608695652175</v>
      </c>
      <c r="Y12" s="18" t="n">
        <v>0.0001</v>
      </c>
      <c r="Z12" s="17" t="s">
        <v>73</v>
      </c>
      <c r="AA12" s="17" t="n">
        <v>2015</v>
      </c>
      <c r="AC12" s="0" t="s">
        <v>72</v>
      </c>
      <c r="AD12" s="12" t="n">
        <f aca="false">(Q12*0.5)+(X12*0.5)</f>
        <v>0.801226063055676</v>
      </c>
      <c r="AE12" s="12" t="n">
        <f aca="false">(G12*0.5)+(K12*0.5)</f>
        <v>0.654074759465598</v>
      </c>
      <c r="AF12" s="12" t="n">
        <f aca="false">(G12*0.5)+(N12*0.5)</f>
        <v>0.731599999257773</v>
      </c>
      <c r="AG12" s="15" t="n">
        <v>0.729162030790207</v>
      </c>
      <c r="AH12" s="15" t="n">
        <v>0.767924650686294</v>
      </c>
      <c r="AI12" s="12"/>
    </row>
    <row r="13" customFormat="false" ht="15" hidden="false" customHeight="false" outlineLevel="0" collapsed="false">
      <c r="A13" s="0" t="s">
        <v>74</v>
      </c>
      <c r="B13" s="0" t="n">
        <v>53433</v>
      </c>
      <c r="C13" s="0" t="n">
        <v>-6250</v>
      </c>
      <c r="D13" s="0" t="s">
        <v>75</v>
      </c>
      <c r="E13" s="0" t="s">
        <v>76</v>
      </c>
      <c r="F13" s="19" t="n">
        <v>4588.33</v>
      </c>
      <c r="G13" s="9" t="n">
        <f aca="false">(F13/$F$31)</f>
        <v>0.216902320612275</v>
      </c>
      <c r="H13" s="1" t="n">
        <v>516255</v>
      </c>
      <c r="I13" s="1" t="n">
        <v>30648</v>
      </c>
      <c r="J13" s="0" t="n">
        <f aca="false">(I13/H13)*100</f>
        <v>5.93660109829445</v>
      </c>
      <c r="K13" s="9" t="n">
        <f aca="false">J13/$J$31</f>
        <v>0.784654316363656</v>
      </c>
      <c r="L13" s="1" t="n">
        <v>31202</v>
      </c>
      <c r="M13" s="1" t="n">
        <f aca="false">(L13/H13)*100</f>
        <v>6.04391240762801</v>
      </c>
      <c r="N13" s="10" t="n">
        <f aca="false">M13/$M$31</f>
        <v>0.401937339708016</v>
      </c>
      <c r="O13" s="4" t="n">
        <v>2011</v>
      </c>
      <c r="P13" s="0" t="n">
        <v>9.64664310954064</v>
      </c>
      <c r="Q13" s="11" t="n">
        <f aca="false">P13/$P$31</f>
        <v>0.75474020237713</v>
      </c>
      <c r="R13" s="12" t="n">
        <v>2</v>
      </c>
      <c r="S13" s="0" t="n">
        <v>13.9575971731449</v>
      </c>
      <c r="T13" s="11" t="n">
        <f aca="false">S13/$S$31</f>
        <v>0.87861080262494</v>
      </c>
      <c r="U13" s="12" t="n">
        <v>4.89189189189189</v>
      </c>
      <c r="V13" s="13" t="n">
        <f aca="false">(U13/$U$31)</f>
        <v>0.904999999999999</v>
      </c>
      <c r="W13" s="12" t="n">
        <v>2.35135135135135</v>
      </c>
      <c r="X13" s="13" t="n">
        <f aca="false">W13/$W$31</f>
        <v>0.736075205640424</v>
      </c>
      <c r="Y13" s="18" t="n">
        <v>0.0002</v>
      </c>
      <c r="Z13" s="0" t="s">
        <v>37</v>
      </c>
      <c r="AC13" s="0" t="s">
        <v>76</v>
      </c>
      <c r="AD13" s="12" t="n">
        <f aca="false">(Q13*0.5)+(X13*0.5)</f>
        <v>0.745407704008777</v>
      </c>
      <c r="AE13" s="12" t="n">
        <f aca="false">(G13*0.5)+(K13*0.5)</f>
        <v>0.500778318487966</v>
      </c>
      <c r="AF13" s="12" t="n">
        <f aca="false">(G13*0.5)+(N13*0.5)</f>
        <v>0.309419830160145</v>
      </c>
      <c r="AG13" s="15" t="n">
        <v>0.621663888764608</v>
      </c>
      <c r="AH13" s="15" t="n">
        <v>0.525984644600698</v>
      </c>
      <c r="AI13" s="12"/>
    </row>
    <row r="14" customFormat="false" ht="15" hidden="false" customHeight="false" outlineLevel="0" collapsed="false">
      <c r="A14" s="0" t="s">
        <v>77</v>
      </c>
      <c r="B14" s="0" t="n">
        <v>41783</v>
      </c>
      <c r="C14" s="0" t="n">
        <v>12583</v>
      </c>
      <c r="D14" s="0" t="s">
        <v>78</v>
      </c>
      <c r="E14" s="0" t="s">
        <v>79</v>
      </c>
      <c r="F14" s="19" t="n">
        <v>2227.15</v>
      </c>
      <c r="G14" s="9" t="n">
        <f aca="false">(F14/$F$31)</f>
        <v>0.105283186551889</v>
      </c>
      <c r="H14" s="1" t="n">
        <v>2863322</v>
      </c>
      <c r="I14" s="1" t="n">
        <v>129658</v>
      </c>
      <c r="J14" s="0" t="n">
        <f aca="false">(I14/H14)*100</f>
        <v>4.5282367823109</v>
      </c>
      <c r="K14" s="9" t="n">
        <f aca="false">J14/$J$31</f>
        <v>0.598507542940304</v>
      </c>
      <c r="L14" s="1" t="n">
        <v>311274</v>
      </c>
      <c r="M14" s="1" t="n">
        <f aca="false">(L14/H14)*100</f>
        <v>10.8710791171932</v>
      </c>
      <c r="N14" s="10" t="n">
        <f aca="false">M14/$M$31</f>
        <v>0.722957634959317</v>
      </c>
      <c r="O14" s="4" t="n">
        <v>2014</v>
      </c>
      <c r="P14" s="0" t="n">
        <v>10.8021958562068</v>
      </c>
      <c r="Q14" s="11" t="n">
        <f aca="false">P14/$P$31</f>
        <v>0.845149073522546</v>
      </c>
      <c r="R14" s="12" t="n">
        <v>3</v>
      </c>
      <c r="S14" s="0" t="n">
        <v>13.7063927749247</v>
      </c>
      <c r="T14" s="11" t="n">
        <f aca="false">S14/$S$31</f>
        <v>0.862797844620404</v>
      </c>
      <c r="U14" s="12" t="n">
        <v>4.16216216216216</v>
      </c>
      <c r="V14" s="13" t="n">
        <f aca="false">(U14/$U$31)</f>
        <v>0.769999999999999</v>
      </c>
      <c r="W14" s="12" t="n">
        <v>2.45945945945946</v>
      </c>
      <c r="X14" s="13" t="n">
        <f aca="false">W14/$W$31</f>
        <v>0.769917743830789</v>
      </c>
      <c r="Y14" s="16" t="n">
        <v>0.002</v>
      </c>
      <c r="Z14" s="0" t="s">
        <v>37</v>
      </c>
      <c r="AC14" s="0" t="s">
        <v>79</v>
      </c>
      <c r="AD14" s="12" t="n">
        <f aca="false">(Q14*0.5)+(X14*0.5)</f>
        <v>0.807533408676667</v>
      </c>
      <c r="AE14" s="12" t="n">
        <f aca="false">(G14*0.5)+(K14*0.5)</f>
        <v>0.351895364746096</v>
      </c>
      <c r="AF14" s="12" t="n">
        <f aca="false">(G14*0.5)+(N14*0.5)</f>
        <v>0.414120410755603</v>
      </c>
      <c r="AG14" s="15" t="n">
        <v>0.579549556259437</v>
      </c>
      <c r="AH14" s="15" t="n">
        <v>0.61066207926419</v>
      </c>
      <c r="AI14" s="12"/>
    </row>
    <row r="15" customFormat="false" ht="15" hidden="false" customHeight="false" outlineLevel="0" collapsed="false">
      <c r="A15" s="0" t="s">
        <v>80</v>
      </c>
      <c r="B15" s="0" t="n">
        <v>56917</v>
      </c>
      <c r="C15" s="0" t="n">
        <v>23967</v>
      </c>
      <c r="D15" s="0" t="s">
        <v>81</v>
      </c>
      <c r="E15" s="0" t="s">
        <v>82</v>
      </c>
      <c r="F15" s="19" t="n">
        <v>2276.27</v>
      </c>
      <c r="G15" s="9" t="n">
        <f aca="false">(F15/$F$31)</f>
        <v>0.107605217004902</v>
      </c>
      <c r="H15" s="1" t="n">
        <v>643615</v>
      </c>
      <c r="I15" s="1" t="n">
        <v>33361</v>
      </c>
      <c r="J15" s="0" t="n">
        <f aca="false">(I15/H15)*100</f>
        <v>5.18337826184909</v>
      </c>
      <c r="K15" s="9" t="n">
        <f aca="false">J15/$J$31</f>
        <v>0.685099109602278</v>
      </c>
      <c r="L15" s="1" t="n">
        <v>58587</v>
      </c>
      <c r="M15" s="1" t="n">
        <f aca="false">(L15/H15)*100</f>
        <v>9.10280214103152</v>
      </c>
      <c r="N15" s="10" t="n">
        <f aca="false">M15/$M$31</f>
        <v>0.605362194170274</v>
      </c>
      <c r="O15" s="4" t="n">
        <v>2013</v>
      </c>
      <c r="P15" s="0" t="n">
        <v>10.4190476190476</v>
      </c>
      <c r="Q15" s="11" t="n">
        <f aca="false">P15/$P$31</f>
        <v>0.815172077922079</v>
      </c>
      <c r="R15" s="12" t="n">
        <v>3</v>
      </c>
      <c r="S15" s="0" t="n">
        <v>13.4285714285714</v>
      </c>
      <c r="T15" s="11" t="n">
        <f aca="false">S15/$S$31</f>
        <v>0.845309387755102</v>
      </c>
      <c r="U15" s="12" t="n">
        <v>4.62857142857143</v>
      </c>
      <c r="V15" s="13" t="n">
        <f aca="false">(U15/$U$31)</f>
        <v>0.856285714285714</v>
      </c>
      <c r="W15" s="12" t="n">
        <v>2.4</v>
      </c>
      <c r="X15" s="13" t="n">
        <f aca="false">W15/$W$31</f>
        <v>0.751304347826088</v>
      </c>
      <c r="Y15" s="16" t="n">
        <v>0.02</v>
      </c>
      <c r="Z15" s="17" t="s">
        <v>83</v>
      </c>
      <c r="AC15" s="0" t="s">
        <v>82</v>
      </c>
      <c r="AD15" s="12" t="n">
        <f aca="false">(Q15*0.5)+(X15*0.5)</f>
        <v>0.783238212874083</v>
      </c>
      <c r="AE15" s="12" t="n">
        <f aca="false">(G15*0.5)+(K15*0.5)</f>
        <v>0.39635216330359</v>
      </c>
      <c r="AF15" s="12" t="n">
        <f aca="false">(G15*0.5)+(N15*0.5)</f>
        <v>0.356483705587588</v>
      </c>
      <c r="AG15" s="15" t="n">
        <v>0.587534294831195</v>
      </c>
      <c r="AH15" s="15" t="n">
        <v>0.567600065973194</v>
      </c>
      <c r="AI15" s="12"/>
    </row>
    <row r="16" customFormat="false" ht="13.8" hidden="false" customHeight="false" outlineLevel="0" collapsed="false">
      <c r="A16" s="0" t="s">
        <v>84</v>
      </c>
      <c r="B16" s="0" t="n">
        <v>54633</v>
      </c>
      <c r="C16" s="0" t="n">
        <v>25283</v>
      </c>
      <c r="D16" s="20" t="s">
        <v>85</v>
      </c>
      <c r="E16" s="0" t="s">
        <v>86</v>
      </c>
      <c r="F16" s="19" t="n">
        <v>1396.99</v>
      </c>
      <c r="G16" s="9" t="n">
        <f aca="false">(F16/$F$31)</f>
        <v>0.0660393591725403</v>
      </c>
      <c r="H16" s="1" t="n">
        <v>537152</v>
      </c>
      <c r="I16" s="1" t="n">
        <v>33629</v>
      </c>
      <c r="J16" s="0" t="n">
        <f aca="false">(I16/H16)*100</f>
        <v>6.26061152150602</v>
      </c>
      <c r="K16" s="9" t="n">
        <f aca="false">J16/$J$31</f>
        <v>0.827479524409522</v>
      </c>
      <c r="L16" s="1" t="n">
        <v>38323</v>
      </c>
      <c r="M16" s="1" t="n">
        <f aca="false">(L16/H16)*100</f>
        <v>7.13447962587871</v>
      </c>
      <c r="N16" s="10" t="n">
        <f aca="false">M16/$M$31</f>
        <v>0.474463156912651</v>
      </c>
      <c r="O16" s="4" t="n">
        <v>2013</v>
      </c>
      <c r="P16" s="0" t="n">
        <v>10.9049133969601</v>
      </c>
      <c r="Q16" s="11" t="n">
        <f aca="false">P16/$P$31</f>
        <v>0.85318555384171</v>
      </c>
      <c r="R16" s="12" t="n">
        <v>3</v>
      </c>
      <c r="S16" s="0" t="n">
        <v>14.1039236479321</v>
      </c>
      <c r="T16" s="11" t="n">
        <f aca="false">S16/$S$31</f>
        <v>0.887821845174973</v>
      </c>
      <c r="U16" s="12" t="n">
        <v>4.67567567567568</v>
      </c>
      <c r="V16" s="13" t="n">
        <f aca="false">(U16/$U$31)</f>
        <v>0.865</v>
      </c>
      <c r="W16" s="12" t="n">
        <v>2.59459459459459</v>
      </c>
      <c r="X16" s="13" t="n">
        <f aca="false">W16/$W$31</f>
        <v>0.812220916568742</v>
      </c>
      <c r="Y16" s="18" t="n">
        <v>0.0005</v>
      </c>
      <c r="Z16" s="0" t="s">
        <v>37</v>
      </c>
      <c r="AC16" s="0" t="s">
        <v>86</v>
      </c>
      <c r="AD16" s="12" t="n">
        <f aca="false">(Q16*0.5)+(X16*0.5)</f>
        <v>0.832703235205226</v>
      </c>
      <c r="AE16" s="12" t="n">
        <f aca="false">(G16*0.5)+(K16*0.5)</f>
        <v>0.446759441791031</v>
      </c>
      <c r="AF16" s="12" t="n">
        <f aca="false">(G16*0.5)+(N16*0.5)</f>
        <v>0.270251258042596</v>
      </c>
      <c r="AG16" s="15" t="n">
        <v>0.638974141041871</v>
      </c>
      <c r="AH16" s="15" t="n">
        <v>0.550720049167653</v>
      </c>
      <c r="AI16" s="12"/>
    </row>
    <row r="17" customFormat="false" ht="15" hidden="false" customHeight="false" outlineLevel="0" collapsed="false">
      <c r="A17" s="0" t="s">
        <v>87</v>
      </c>
      <c r="B17" s="0" t="n">
        <v>49617</v>
      </c>
      <c r="C17" s="0" t="n">
        <v>6217</v>
      </c>
      <c r="D17" s="0" t="s">
        <v>88</v>
      </c>
      <c r="E17" s="0" t="s">
        <v>89</v>
      </c>
      <c r="F17" s="19" t="n">
        <v>2073.21</v>
      </c>
      <c r="G17" s="9" t="n">
        <f aca="false">(F17/$F$31)</f>
        <v>0.0980060414391672</v>
      </c>
      <c r="H17" s="1" t="n">
        <v>89836</v>
      </c>
      <c r="I17" s="1" t="n">
        <v>4927</v>
      </c>
      <c r="J17" s="0" t="n">
        <f aca="false">(I17/H17)*100</f>
        <v>5.48443830980899</v>
      </c>
      <c r="K17" s="9" t="n">
        <f aca="false">J17/$J$31</f>
        <v>0.72489091339793</v>
      </c>
      <c r="L17" s="1" t="n">
        <v>5902</v>
      </c>
      <c r="M17" s="1" t="n">
        <f aca="false">(L17/H17)*100</f>
        <v>6.56974932098491</v>
      </c>
      <c r="N17" s="10" t="n">
        <f aca="false">M17/$M$31</f>
        <v>0.436906987813471</v>
      </c>
      <c r="O17" s="4" t="n">
        <v>2009</v>
      </c>
      <c r="P17" s="0" t="n">
        <v>10.8284755343579</v>
      </c>
      <c r="Q17" s="11" t="n">
        <f aca="false">P17/$P$31</f>
        <v>0.847205159705163</v>
      </c>
      <c r="R17" s="12" t="n">
        <v>3</v>
      </c>
      <c r="S17" s="0" t="n">
        <v>13.4428546193252</v>
      </c>
      <c r="T17" s="11" t="n">
        <f aca="false">S17/$S$31</f>
        <v>0.846208494208495</v>
      </c>
      <c r="U17" s="12" t="n">
        <v>4.89189189189189</v>
      </c>
      <c r="V17" s="13" t="n">
        <f aca="false">(U17/$U$31)</f>
        <v>0.904999999999999</v>
      </c>
      <c r="W17" s="12" t="n">
        <v>2.86486486486486</v>
      </c>
      <c r="X17" s="13" t="n">
        <f aca="false">W17/$W$31</f>
        <v>0.896827262044653</v>
      </c>
      <c r="Y17" s="14" t="n">
        <v>0</v>
      </c>
      <c r="Z17" s="0" t="s">
        <v>37</v>
      </c>
      <c r="AC17" s="0" t="s">
        <v>89</v>
      </c>
      <c r="AD17" s="12" t="n">
        <f aca="false">(Q17*0.5)+(X17*0.5)</f>
        <v>0.872016210874908</v>
      </c>
      <c r="AE17" s="12" t="n">
        <f aca="false">(G17*0.5)+(K17*0.5)</f>
        <v>0.411448477418549</v>
      </c>
      <c r="AF17" s="12" t="n">
        <f aca="false">(G17*0.5)+(N17*0.5)</f>
        <v>0.267456514626319</v>
      </c>
      <c r="AG17" s="15" t="n">
        <v>0.641611370513368</v>
      </c>
      <c r="AH17" s="15" t="n">
        <v>0.569615389117254</v>
      </c>
      <c r="AI17" s="12"/>
    </row>
    <row r="18" customFormat="false" ht="15" hidden="false" customHeight="false" outlineLevel="0" collapsed="false">
      <c r="A18" s="0" t="s">
        <v>90</v>
      </c>
      <c r="B18" s="0" t="n">
        <v>35850</v>
      </c>
      <c r="C18" s="0" t="n">
        <v>14483</v>
      </c>
      <c r="D18" s="0" t="s">
        <v>91</v>
      </c>
      <c r="E18" s="0" t="s">
        <v>92</v>
      </c>
      <c r="F18" s="19" t="n">
        <v>8055</v>
      </c>
      <c r="G18" s="9" t="n">
        <f aca="false">(F18/$F$31)</f>
        <v>0.380780848921475</v>
      </c>
      <c r="H18" s="1" t="n">
        <v>203250</v>
      </c>
      <c r="I18" s="1" t="n">
        <v>13901</v>
      </c>
      <c r="J18" s="0" t="n">
        <f aca="false">(I18/H18)*100</f>
        <v>6.83936039360394</v>
      </c>
      <c r="K18" s="9" t="n">
        <f aca="false">J18/$J$31</f>
        <v>0.9039741032204</v>
      </c>
      <c r="L18" s="1" t="n">
        <v>16154</v>
      </c>
      <c r="M18" s="1" t="n">
        <f aca="false">(L18/H18)*100</f>
        <v>7.94784747847478</v>
      </c>
      <c r="N18" s="10" t="n">
        <f aca="false">M18/$M$31</f>
        <v>0.528554429060123</v>
      </c>
      <c r="O18" s="4" t="n">
        <v>2009</v>
      </c>
      <c r="P18" s="0" t="n">
        <v>10.6157112526539</v>
      </c>
      <c r="Q18" s="11" t="n">
        <f aca="false">P18/$P$31</f>
        <v>0.830558772437753</v>
      </c>
      <c r="R18" s="12" t="n">
        <v>3</v>
      </c>
      <c r="S18" s="0" t="n">
        <v>14.3665958952583</v>
      </c>
      <c r="T18" s="11" t="n">
        <f aca="false">S18/$S$31</f>
        <v>0.90435668789809</v>
      </c>
      <c r="U18" s="12" t="n">
        <v>4.51351351351351</v>
      </c>
      <c r="V18" s="13" t="n">
        <f aca="false">(U18/$U$31)</f>
        <v>0.834999999999999</v>
      </c>
      <c r="W18" s="12" t="n">
        <v>2.35135135135135</v>
      </c>
      <c r="X18" s="13" t="n">
        <f aca="false">W18/$W$31</f>
        <v>0.736075205640424</v>
      </c>
      <c r="Y18" s="16" t="n">
        <v>0.002</v>
      </c>
      <c r="Z18" s="0" t="s">
        <v>37</v>
      </c>
      <c r="AC18" s="0" t="s">
        <v>92</v>
      </c>
      <c r="AD18" s="12" t="n">
        <f aca="false">(Q18*0.5)+(X18*0.5)</f>
        <v>0.783316989039089</v>
      </c>
      <c r="AE18" s="12" t="n">
        <f aca="false">(G18*0.5)+(K18*0.5)</f>
        <v>0.642377476070938</v>
      </c>
      <c r="AF18" s="12" t="n">
        <f aca="false">(G18*0.5)+(N18*0.5)</f>
        <v>0.454667638990799</v>
      </c>
      <c r="AG18" s="15" t="n">
        <v>0.697128788027558</v>
      </c>
      <c r="AH18" s="15" t="n">
        <v>0.603273869487489</v>
      </c>
      <c r="AI18" s="12"/>
    </row>
    <row r="19" customFormat="false" ht="15" hidden="false" customHeight="false" outlineLevel="0" collapsed="false">
      <c r="A19" s="0" t="s">
        <v>93</v>
      </c>
      <c r="B19" s="0" t="n">
        <v>52300</v>
      </c>
      <c r="C19" s="0" t="n">
        <v>4767</v>
      </c>
      <c r="D19" s="0" t="s">
        <v>94</v>
      </c>
      <c r="E19" s="0" t="s">
        <v>95</v>
      </c>
      <c r="F19" s="19" t="n">
        <v>3769.02</v>
      </c>
      <c r="G19" s="9" t="n">
        <f aca="false">(F19/$F$31)</f>
        <v>0.178171401018252</v>
      </c>
      <c r="H19" s="1" t="n">
        <v>799278</v>
      </c>
      <c r="I19" s="1" t="n">
        <v>49855</v>
      </c>
      <c r="J19" s="0" t="n">
        <f aca="false">(I19/H19)*100</f>
        <v>6.23750434767378</v>
      </c>
      <c r="K19" s="9" t="n">
        <f aca="false">J19/$J$31</f>
        <v>0.824425395727768</v>
      </c>
      <c r="L19" s="1" t="n">
        <v>38884</v>
      </c>
      <c r="M19" s="1" t="n">
        <f aca="false">(L19/H19)*100</f>
        <v>4.86489056373377</v>
      </c>
      <c r="N19" s="10" t="n">
        <f aca="false">M19/$M$31</f>
        <v>0.323529038688565</v>
      </c>
      <c r="O19" s="4" t="n">
        <v>2013</v>
      </c>
      <c r="P19" s="0" t="n">
        <v>11.3684582743989</v>
      </c>
      <c r="Q19" s="11" t="n">
        <f aca="false">P19/$P$31</f>
        <v>0.889452672945871</v>
      </c>
      <c r="R19" s="12" t="n">
        <v>3</v>
      </c>
      <c r="S19" s="0" t="n">
        <v>14.5685997171146</v>
      </c>
      <c r="T19" s="11" t="n">
        <f aca="false">S19/$S$31</f>
        <v>0.917072539907055</v>
      </c>
      <c r="U19" s="12" t="n">
        <v>5</v>
      </c>
      <c r="V19" s="13" t="n">
        <f aca="false">(U19/$U$31)</f>
        <v>0.924999999999999</v>
      </c>
      <c r="W19" s="12" t="n">
        <v>2.67567567567568</v>
      </c>
      <c r="X19" s="13" t="n">
        <f aca="false">W19/$W$31</f>
        <v>0.837602820211518</v>
      </c>
      <c r="Y19" s="18" t="n">
        <v>0.0009</v>
      </c>
      <c r="Z19" s="0" t="s">
        <v>37</v>
      </c>
      <c r="AC19" s="0" t="s">
        <v>95</v>
      </c>
      <c r="AD19" s="12" t="n">
        <f aca="false">(Q19*0.5)+(X19*0.5)</f>
        <v>0.863527746578695</v>
      </c>
      <c r="AE19" s="12" t="n">
        <f aca="false">(G19*0.5)+(K19*0.5)</f>
        <v>0.50129839837301</v>
      </c>
      <c r="AF19" s="12" t="n">
        <f aca="false">(G19*0.5)+(N19*0.5)</f>
        <v>0.250850219853408</v>
      </c>
      <c r="AG19" s="15" t="n">
        <v>0.680725114583067</v>
      </c>
      <c r="AH19" s="15" t="n">
        <v>0.555501025323266</v>
      </c>
      <c r="AI19" s="12"/>
    </row>
    <row r="20" customFormat="false" ht="15" hidden="false" customHeight="false" outlineLevel="0" collapsed="false">
      <c r="A20" s="0" t="s">
        <v>96</v>
      </c>
      <c r="B20" s="0" t="n">
        <v>52167</v>
      </c>
      <c r="C20" s="0" t="n">
        <v>20967</v>
      </c>
      <c r="D20" s="0" t="s">
        <v>97</v>
      </c>
      <c r="E20" s="0" t="s">
        <v>98</v>
      </c>
      <c r="F20" s="19" t="n">
        <v>3338.07</v>
      </c>
      <c r="G20" s="9" t="n">
        <f aca="false">(F20/$F$31)</f>
        <v>0.157799271056401</v>
      </c>
      <c r="H20" s="1" t="n">
        <v>1724404</v>
      </c>
      <c r="I20" s="1" t="n">
        <v>96005</v>
      </c>
      <c r="J20" s="0" t="n">
        <f aca="false">(I20/H20)*100</f>
        <v>5.56743083407369</v>
      </c>
      <c r="K20" s="9" t="n">
        <f aca="false">J20/$J$31</f>
        <v>0.735860227541156</v>
      </c>
      <c r="L20" s="1" t="n">
        <v>159782</v>
      </c>
      <c r="M20" s="1" t="n">
        <f aca="false">(L20/H20)*100</f>
        <v>9.26592608228698</v>
      </c>
      <c r="N20" s="10" t="n">
        <f aca="false">M20/$M$31</f>
        <v>0.616210399532774</v>
      </c>
      <c r="O20" s="4" t="n">
        <v>2013</v>
      </c>
      <c r="P20" s="0" t="n">
        <v>11.9081272084806</v>
      </c>
      <c r="Q20" s="11" t="n">
        <f aca="false">P20/$P$31</f>
        <v>0.93167563443624</v>
      </c>
      <c r="R20" s="12" t="n">
        <v>3</v>
      </c>
      <c r="S20" s="0" t="n">
        <v>14.6466431095406</v>
      </c>
      <c r="T20" s="11" t="n">
        <f aca="false">S20/$S$31</f>
        <v>0.921985259969711</v>
      </c>
      <c r="U20" s="12" t="n">
        <v>5.35135135135135</v>
      </c>
      <c r="V20" s="13" t="n">
        <f aca="false">(U20/$U$31)</f>
        <v>0.989999999999999</v>
      </c>
      <c r="W20" s="12" t="n">
        <v>3.08108108108108</v>
      </c>
      <c r="X20" s="13" t="n">
        <f aca="false">W20/$W$31</f>
        <v>0.964512338425383</v>
      </c>
      <c r="Y20" s="18" t="n">
        <v>0.0002</v>
      </c>
      <c r="Z20" s="0" t="s">
        <v>37</v>
      </c>
      <c r="AC20" s="0" t="s">
        <v>98</v>
      </c>
      <c r="AD20" s="12" t="n">
        <f aca="false">(Q20*0.5)+(X20*0.5)</f>
        <v>0.948093986430811</v>
      </c>
      <c r="AE20" s="12" t="n">
        <f aca="false">(G20*0.5)+(K20*0.5)</f>
        <v>0.446829749298778</v>
      </c>
      <c r="AF20" s="12" t="n">
        <f aca="false">(G20*0.5)+(N20*0.5)</f>
        <v>0.387004835294587</v>
      </c>
      <c r="AG20" s="15" t="n">
        <v>0.697217596107611</v>
      </c>
      <c r="AH20" s="15" t="n">
        <v>0.667305139105515</v>
      </c>
      <c r="AI20" s="12"/>
    </row>
    <row r="21" customFormat="false" ht="15" hidden="false" customHeight="false" outlineLevel="0" collapsed="false">
      <c r="A21" s="0" t="s">
        <v>99</v>
      </c>
      <c r="B21" s="0" t="n">
        <v>38767</v>
      </c>
      <c r="C21" s="0" t="n">
        <v>-9133</v>
      </c>
      <c r="D21" s="0" t="s">
        <v>100</v>
      </c>
      <c r="E21" s="0" t="s">
        <v>101</v>
      </c>
      <c r="F21" s="19" t="n">
        <v>6442.72</v>
      </c>
      <c r="G21" s="9" t="n">
        <f aca="false">(F21/$F$31)</f>
        <v>0.304564170200294</v>
      </c>
      <c r="H21" s="1" t="n">
        <v>509312</v>
      </c>
      <c r="I21" s="1" t="n">
        <v>27042</v>
      </c>
      <c r="J21" s="0" t="n">
        <f aca="false">(I21/H21)*100</f>
        <v>5.30951558180447</v>
      </c>
      <c r="K21" s="9" t="n">
        <f aca="false">J21/$J$31</f>
        <v>0.701770971315536</v>
      </c>
      <c r="L21" s="1" t="n">
        <v>76585</v>
      </c>
      <c r="M21" s="1" t="n">
        <f aca="false">(L21/H21)*100</f>
        <v>15.0369518094999</v>
      </c>
      <c r="N21" s="10" t="n">
        <f aca="false">M21/$M$31</f>
        <v>1</v>
      </c>
      <c r="O21" s="1" t="n">
        <v>2015</v>
      </c>
      <c r="P21" s="0" t="n">
        <v>11.0635260528194</v>
      </c>
      <c r="Q21" s="11" t="n">
        <f aca="false">P21/$P$31</f>
        <v>0.865595191746156</v>
      </c>
      <c r="R21" s="12" t="n">
        <v>3</v>
      </c>
      <c r="S21" s="0" t="n">
        <v>13.865096359743</v>
      </c>
      <c r="T21" s="11" t="n">
        <f aca="false">S21/$S$31</f>
        <v>0.872788008565309</v>
      </c>
      <c r="U21" s="12" t="n">
        <v>5.02702702702703</v>
      </c>
      <c r="V21" s="13" t="n">
        <f aca="false">(U21/$U$31)</f>
        <v>0.93</v>
      </c>
      <c r="W21" s="12" t="n">
        <v>3</v>
      </c>
      <c r="X21" s="13" t="n">
        <f aca="false">W21/$W$31</f>
        <v>0.93913043478261</v>
      </c>
      <c r="Y21" s="16" t="n">
        <v>0.01</v>
      </c>
      <c r="Z21" s="0" t="s">
        <v>37</v>
      </c>
      <c r="AC21" s="0" t="s">
        <v>101</v>
      </c>
      <c r="AD21" s="12" t="n">
        <f aca="false">(Q21*0.5)+(X21*0.5)</f>
        <v>0.902362813264383</v>
      </c>
      <c r="AE21" s="12" t="n">
        <f aca="false">(G21*0.5)+(K21*0.5)</f>
        <v>0.503167570757915</v>
      </c>
      <c r="AF21" s="12" t="n">
        <f aca="false">(G21*0.5)+(N21*0.5)</f>
        <v>0.652282085100147</v>
      </c>
      <c r="AG21" s="15" t="n">
        <v>0.697087870088866</v>
      </c>
      <c r="AH21" s="15" t="n">
        <v>0.771645127259982</v>
      </c>
      <c r="AI21" s="12"/>
    </row>
    <row r="22" customFormat="false" ht="15" hidden="false" customHeight="false" outlineLevel="0" collapsed="false">
      <c r="A22" s="0" t="s">
        <v>102</v>
      </c>
      <c r="B22" s="0" t="n">
        <v>51483</v>
      </c>
      <c r="C22" s="0" t="n">
        <v>-450</v>
      </c>
      <c r="D22" s="0" t="s">
        <v>103</v>
      </c>
      <c r="E22" s="0" t="s">
        <v>104</v>
      </c>
      <c r="F22" s="19" t="n">
        <v>5479.91</v>
      </c>
      <c r="G22" s="9" t="n">
        <f aca="false">(F22/$F$31)</f>
        <v>0.259049631510029</v>
      </c>
      <c r="H22" s="1" t="n">
        <v>8477600</v>
      </c>
      <c r="I22" s="1" t="n">
        <v>624900</v>
      </c>
      <c r="J22" s="0" t="n">
        <f aca="false">(I22/H22)*100</f>
        <v>7.37118995942248</v>
      </c>
      <c r="K22" s="9" t="n">
        <f aca="false">J22/$J$31</f>
        <v>0.974267248654951</v>
      </c>
      <c r="L22" s="1" t="n">
        <v>454000</v>
      </c>
      <c r="M22" s="1" t="n">
        <f aca="false">(L22/H22)*100</f>
        <v>5.35528923280174</v>
      </c>
      <c r="N22" s="10" t="n">
        <f aca="false">M22/$M$31</f>
        <v>0.35614194290484</v>
      </c>
      <c r="O22" s="4" t="n">
        <v>2014</v>
      </c>
      <c r="P22" s="0" t="n">
        <v>10.4751810634164</v>
      </c>
      <c r="Q22" s="11" t="n">
        <f aca="false">P22/$P$31</f>
        <v>0.819563882063888</v>
      </c>
      <c r="R22" s="12" t="n">
        <v>3</v>
      </c>
      <c r="S22" s="0" t="n">
        <v>13.7961490902667</v>
      </c>
      <c r="T22" s="11" t="n">
        <f aca="false">S22/$S$31</f>
        <v>0.868447876447875</v>
      </c>
      <c r="U22" s="12" t="n">
        <v>4.81081081081081</v>
      </c>
      <c r="V22" s="13" t="n">
        <f aca="false">(U22/$U$31)</f>
        <v>0.889999999999999</v>
      </c>
      <c r="W22" s="12" t="n">
        <v>2.59459459459459</v>
      </c>
      <c r="X22" s="13" t="n">
        <f aca="false">W22/$W$31</f>
        <v>0.812220916568742</v>
      </c>
      <c r="Y22" s="14" t="n">
        <v>0</v>
      </c>
      <c r="Z22" s="0" t="s">
        <v>37</v>
      </c>
      <c r="AC22" s="0" t="s">
        <v>104</v>
      </c>
      <c r="AD22" s="12" t="n">
        <f aca="false">(Q22*0.5)+(X22*0.5)</f>
        <v>0.815892399316315</v>
      </c>
      <c r="AE22" s="12" t="n">
        <f aca="false">(G22*0.5)+(K22*0.5)</f>
        <v>0.61665844008249</v>
      </c>
      <c r="AF22" s="12" t="n">
        <f aca="false">(G22*0.5)+(N22*0.5)</f>
        <v>0.307595787207434</v>
      </c>
      <c r="AG22" s="15" t="n">
        <v>0.714926191363452</v>
      </c>
      <c r="AH22" s="15" t="n">
        <v>0.560394864925924</v>
      </c>
      <c r="AI22" s="12"/>
    </row>
    <row r="23" customFormat="false" ht="15" hidden="false" customHeight="false" outlineLevel="0" collapsed="false">
      <c r="A23" s="0" t="s">
        <v>105</v>
      </c>
      <c r="B23" s="0" t="n">
        <v>50100</v>
      </c>
      <c r="C23" s="0" t="n">
        <v>14256</v>
      </c>
      <c r="D23" s="0" t="s">
        <v>106</v>
      </c>
      <c r="E23" s="0" t="s">
        <v>107</v>
      </c>
      <c r="F23" s="19" t="n">
        <v>2538.47</v>
      </c>
      <c r="G23" s="9" t="n">
        <f aca="false">(F23/$F$31)</f>
        <v>0.120000094545214</v>
      </c>
      <c r="H23" s="1" t="n">
        <v>1259079</v>
      </c>
      <c r="I23" s="1" t="n">
        <v>71846</v>
      </c>
      <c r="J23" s="0" t="n">
        <f aca="false">(I23/H23)*100</f>
        <v>5.70623447774127</v>
      </c>
      <c r="K23" s="9" t="n">
        <f aca="false">J23/$J$31</f>
        <v>0.754206226594733</v>
      </c>
      <c r="L23" s="1" t="n">
        <v>90946</v>
      </c>
      <c r="M23" s="1" t="n">
        <f aca="false">(L23/H23)*100</f>
        <v>7.22321633511479</v>
      </c>
      <c r="N23" s="10" t="n">
        <f aca="false">M23/$M$31</f>
        <v>0.480364400087483</v>
      </c>
      <c r="O23" s="4" t="n">
        <v>2014</v>
      </c>
      <c r="P23" s="0" t="n">
        <v>11.7293764352588</v>
      </c>
      <c r="Q23" s="11" t="n">
        <f aca="false">P23/$P$31</f>
        <v>0.917690417690421</v>
      </c>
      <c r="R23" s="12" t="n">
        <v>3</v>
      </c>
      <c r="S23" s="0" t="n">
        <v>14.9620208443738</v>
      </c>
      <c r="T23" s="11" t="n">
        <f aca="false">S23/$S$31</f>
        <v>0.94183783783784</v>
      </c>
      <c r="U23" s="12" t="n">
        <v>5.18918918918919</v>
      </c>
      <c r="V23" s="13" t="n">
        <f aca="false">(U23/$U$31)</f>
        <v>0.959999999999999</v>
      </c>
      <c r="W23" s="12" t="n">
        <v>3.02702702702703</v>
      </c>
      <c r="X23" s="13" t="n">
        <f aca="false">W23/$W$31</f>
        <v>0.947591069330202</v>
      </c>
      <c r="Y23" s="14" t="n">
        <v>0</v>
      </c>
      <c r="Z23" s="0" t="s">
        <v>37</v>
      </c>
      <c r="AC23" s="0" t="s">
        <v>107</v>
      </c>
      <c r="AD23" s="12" t="n">
        <f aca="false">(Q23*0.5)+(X23*0.5)</f>
        <v>0.932640743510311</v>
      </c>
      <c r="AE23" s="12" t="n">
        <f aca="false">(G23*0.5)+(K23*0.5)</f>
        <v>0.437103160569973</v>
      </c>
      <c r="AF23" s="12" t="n">
        <f aca="false">(G23*0.5)+(N23*0.5)</f>
        <v>0.300182247316348</v>
      </c>
      <c r="AG23" s="15" t="n">
        <v>0.684723822482022</v>
      </c>
      <c r="AH23" s="15" t="n">
        <v>0.616263365855209</v>
      </c>
      <c r="AI23" s="12"/>
    </row>
    <row r="24" customFormat="false" ht="15" hidden="false" customHeight="false" outlineLevel="0" collapsed="false">
      <c r="A24" s="0" t="s">
        <v>108</v>
      </c>
      <c r="B24" s="0" t="n">
        <v>44483</v>
      </c>
      <c r="C24" s="0" t="n">
        <v>26183</v>
      </c>
      <c r="D24" s="0" t="s">
        <v>109</v>
      </c>
      <c r="E24" s="0" t="s">
        <v>110</v>
      </c>
      <c r="F24" s="19" t="n">
        <v>8260</v>
      </c>
      <c r="G24" s="9" t="n">
        <f aca="false">(F24/$F$31)</f>
        <v>0.390471733344679</v>
      </c>
      <c r="H24" s="1" t="n">
        <v>2103346</v>
      </c>
      <c r="I24" s="1" t="n">
        <v>96982</v>
      </c>
      <c r="J24" s="0" t="n">
        <f aca="false">(I24/H24)*100</f>
        <v>4.61084386496563</v>
      </c>
      <c r="K24" s="9" t="n">
        <f aca="false">J24/$J$31</f>
        <v>0.609425912373256</v>
      </c>
      <c r="L24" s="1" t="n">
        <v>157554</v>
      </c>
      <c r="M24" s="1" t="n">
        <f aca="false">(L24/H24)*100</f>
        <v>7.4906363479903</v>
      </c>
      <c r="N24" s="10" t="n">
        <f aca="false">M24/$M$31</f>
        <v>0.498148590411652</v>
      </c>
      <c r="O24" s="4" t="n">
        <v>2014</v>
      </c>
      <c r="P24" s="0" t="n">
        <v>11.2785954956553</v>
      </c>
      <c r="Q24" s="11" t="n">
        <f aca="false">P24/$P$31</f>
        <v>0.882421931677124</v>
      </c>
      <c r="R24" s="12" t="n">
        <v>3</v>
      </c>
      <c r="S24" s="0" t="n">
        <v>13.9209079624047</v>
      </c>
      <c r="T24" s="11" t="n">
        <f aca="false">S24/$S$31</f>
        <v>0.876301269222002</v>
      </c>
      <c r="U24" s="12" t="n">
        <v>5.18918918918919</v>
      </c>
      <c r="V24" s="13" t="n">
        <f aca="false">(U24/$U$31)</f>
        <v>0.959999999999999</v>
      </c>
      <c r="W24" s="12" t="n">
        <v>2.81081081081081</v>
      </c>
      <c r="X24" s="13" t="n">
        <f aca="false">W24/$W$31</f>
        <v>0.879905992949472</v>
      </c>
      <c r="Y24" s="16" t="n">
        <v>0.004</v>
      </c>
      <c r="Z24" s="0" t="s">
        <v>37</v>
      </c>
      <c r="AC24" s="0" t="s">
        <v>110</v>
      </c>
      <c r="AD24" s="12" t="n">
        <f aca="false">(Q24*0.5)+(X24*0.5)</f>
        <v>0.881163962313298</v>
      </c>
      <c r="AE24" s="12" t="n">
        <f aca="false">(G24*0.5)+(K24*0.5)</f>
        <v>0.499948822858967</v>
      </c>
      <c r="AF24" s="12" t="n">
        <f aca="false">(G24*0.5)+(N24*0.5)</f>
        <v>0.444310161878165</v>
      </c>
      <c r="AG24" s="15" t="n">
        <v>0.679727811675611</v>
      </c>
      <c r="AH24" s="15" t="n">
        <v>0.65190848118521</v>
      </c>
      <c r="AI24" s="12"/>
    </row>
    <row r="25" customFormat="false" ht="15" hidden="false" customHeight="false" outlineLevel="0" collapsed="false">
      <c r="A25" s="0" t="s">
        <v>111</v>
      </c>
      <c r="B25" s="0" t="n">
        <v>48200</v>
      </c>
      <c r="C25" s="0" t="n">
        <v>17200</v>
      </c>
      <c r="D25" s="0" t="s">
        <v>112</v>
      </c>
      <c r="E25" s="0" t="s">
        <v>113</v>
      </c>
      <c r="F25" s="19" t="n">
        <v>1335.92</v>
      </c>
      <c r="G25" s="9" t="n">
        <f aca="false">(F25/$F$31)</f>
        <v>0.0631524210665646</v>
      </c>
      <c r="H25" s="1" t="n">
        <v>419678</v>
      </c>
      <c r="I25" s="1" t="n">
        <v>25643</v>
      </c>
      <c r="J25" s="0" t="n">
        <f aca="false">(I25/H25)*100</f>
        <v>6.1101606469722</v>
      </c>
      <c r="K25" s="9" t="n">
        <f aca="false">J25/$J$31</f>
        <v>0.807594083877302</v>
      </c>
      <c r="L25" s="1" t="n">
        <v>27337</v>
      </c>
      <c r="M25" s="1" t="n">
        <f aca="false">(L25/H25)*100</f>
        <v>6.51380343978002</v>
      </c>
      <c r="N25" s="10" t="n">
        <f aca="false">M25/$M$31</f>
        <v>0.433186427828066</v>
      </c>
      <c r="O25" s="4" t="n">
        <v>2015</v>
      </c>
      <c r="P25" s="0" t="n">
        <v>12.2636508216999</v>
      </c>
      <c r="Q25" s="11" t="n">
        <f aca="false">P25/$P$31</f>
        <v>0.959491317129591</v>
      </c>
      <c r="R25" s="12" t="n">
        <v>3</v>
      </c>
      <c r="S25" s="0" t="n">
        <v>15.0203216115922</v>
      </c>
      <c r="T25" s="11" t="n">
        <f aca="false">S25/$S$31</f>
        <v>0.945507787847428</v>
      </c>
      <c r="U25" s="12" t="n">
        <v>5.05405405405405</v>
      </c>
      <c r="V25" s="13" t="n">
        <f aca="false">(U25/$U$31)</f>
        <v>0.934999999999998</v>
      </c>
      <c r="W25" s="12" t="n">
        <v>3.08108108108108</v>
      </c>
      <c r="X25" s="13" t="n">
        <f aca="false">W25/$W$31</f>
        <v>0.964512338425383</v>
      </c>
      <c r="Y25" s="18" t="n">
        <v>0.0004</v>
      </c>
      <c r="Z25" s="0" t="s">
        <v>37</v>
      </c>
      <c r="AC25" s="0" t="s">
        <v>113</v>
      </c>
      <c r="AD25" s="12" t="n">
        <f aca="false">(Q25*0.5)+(X25*0.5)</f>
        <v>0.962001827777487</v>
      </c>
      <c r="AE25" s="12" t="n">
        <f aca="false">(G25*0.5)+(K25*0.5)</f>
        <v>0.435373252471933</v>
      </c>
      <c r="AF25" s="12" t="n">
        <f aca="false">(G25*0.5)+(N25*0.5)</f>
        <v>0.248169424447315</v>
      </c>
      <c r="AG25" s="15" t="n">
        <v>0.696325853736461</v>
      </c>
      <c r="AH25" s="15" t="n">
        <v>0.602723939724152</v>
      </c>
      <c r="AI25" s="12"/>
    </row>
    <row r="26" customFormat="false" ht="15" hidden="false" customHeight="false" outlineLevel="0" collapsed="false">
      <c r="A26" s="0" t="s">
        <v>114</v>
      </c>
      <c r="B26" s="0" t="n">
        <v>46217</v>
      </c>
      <c r="C26" s="0" t="n">
        <v>14483</v>
      </c>
      <c r="D26" s="0" t="s">
        <v>115</v>
      </c>
      <c r="E26" s="0" t="s">
        <v>116</v>
      </c>
      <c r="F26" s="19" t="n">
        <v>1753.47</v>
      </c>
      <c r="G26" s="9" t="n">
        <f aca="false">(F26/$F$31)</f>
        <v>0.0828910980953867</v>
      </c>
      <c r="H26" s="1" t="n">
        <v>280607</v>
      </c>
      <c r="I26" s="1" t="n">
        <v>15267</v>
      </c>
      <c r="J26" s="0" t="n">
        <f aca="false">(I26/H26)*100</f>
        <v>5.44070532809231</v>
      </c>
      <c r="K26" s="9" t="n">
        <f aca="false">J26/$J$31</f>
        <v>0.719110623918602</v>
      </c>
      <c r="L26" s="1" t="n">
        <v>23506</v>
      </c>
      <c r="M26" s="1" t="n">
        <f aca="false">(L26/H26)*100</f>
        <v>8.37684020712242</v>
      </c>
      <c r="N26" s="10" t="n">
        <f aca="false">M26/$M$31</f>
        <v>0.557083663846697</v>
      </c>
      <c r="O26" s="4" t="n">
        <v>2012</v>
      </c>
      <c r="P26" s="0" t="n">
        <v>11.6006395452123</v>
      </c>
      <c r="Q26" s="11" t="n">
        <f aca="false">P26/$P$31</f>
        <v>0.907618218963487</v>
      </c>
      <c r="R26" s="12" t="n">
        <v>3</v>
      </c>
      <c r="S26" s="0" t="n">
        <v>14.4963581453189</v>
      </c>
      <c r="T26" s="11" t="n">
        <f aca="false">S26/$S$31</f>
        <v>0.912525036164761</v>
      </c>
      <c r="U26" s="12" t="n">
        <v>4.62162162162162</v>
      </c>
      <c r="V26" s="13" t="n">
        <f aca="false">(U26/$U$31)</f>
        <v>0.854999999999999</v>
      </c>
      <c r="W26" s="12" t="n">
        <v>2.89189189189189</v>
      </c>
      <c r="X26" s="13" t="n">
        <f aca="false">W26/$W$31</f>
        <v>0.905287896592245</v>
      </c>
      <c r="Y26" s="16" t="n">
        <v>0.006</v>
      </c>
      <c r="Z26" s="0" t="s">
        <v>37</v>
      </c>
      <c r="AC26" s="0" t="s">
        <v>116</v>
      </c>
      <c r="AD26" s="12" t="n">
        <f aca="false">(Q26*0.5)+(X26*0.5)</f>
        <v>0.906453057777866</v>
      </c>
      <c r="AE26" s="12" t="n">
        <f aca="false">(G26*0.5)+(K26*0.5)</f>
        <v>0.401000861006994</v>
      </c>
      <c r="AF26" s="12" t="n">
        <f aca="false">(G26*0.5)+(N26*0.5)</f>
        <v>0.319987380971042</v>
      </c>
      <c r="AG26" s="15" t="n">
        <v>0.653150016094728</v>
      </c>
      <c r="AH26" s="15" t="n">
        <v>0.612643276076752</v>
      </c>
      <c r="AI26" s="12"/>
    </row>
    <row r="27" customFormat="false" ht="15" hidden="false" customHeight="false" outlineLevel="0" collapsed="false">
      <c r="A27" s="0" t="s">
        <v>117</v>
      </c>
      <c r="B27" s="0" t="n">
        <v>40450</v>
      </c>
      <c r="C27" s="0" t="n">
        <v>-3550</v>
      </c>
      <c r="D27" s="0" t="s">
        <v>118</v>
      </c>
      <c r="E27" s="0" t="s">
        <v>119</v>
      </c>
      <c r="F27" s="19" t="n">
        <v>5225.14</v>
      </c>
      <c r="G27" s="9" t="n">
        <f aca="false">(F27/$F$31)</f>
        <v>0.2470059894393</v>
      </c>
      <c r="H27" s="1" t="n">
        <v>3165235</v>
      </c>
      <c r="I27" s="1" t="n">
        <v>152009</v>
      </c>
      <c r="J27" s="0" t="n">
        <f aca="false">(I27/H27)*100</f>
        <v>4.80245542590045</v>
      </c>
      <c r="K27" s="9" t="n">
        <f aca="false">J27/$J$31</f>
        <v>0.634751656155481</v>
      </c>
      <c r="L27" s="1" t="n">
        <v>347969</v>
      </c>
      <c r="M27" s="1" t="n">
        <f aca="false">(L27/H27)*100</f>
        <v>10.9934649402019</v>
      </c>
      <c r="N27" s="10" t="n">
        <f aca="false">M27/$M$31</f>
        <v>0.731096639762893</v>
      </c>
      <c r="O27" s="4" t="n">
        <v>2014</v>
      </c>
      <c r="P27" s="0" t="n">
        <v>11.1111111111111</v>
      </c>
      <c r="Q27" s="11" t="n">
        <f aca="false">P27/$P$31</f>
        <v>0.869318181818183</v>
      </c>
      <c r="R27" s="12" t="n">
        <v>3</v>
      </c>
      <c r="S27" s="0" t="n">
        <v>14.0611199434729</v>
      </c>
      <c r="T27" s="11" t="n">
        <f aca="false">S27/$S$31</f>
        <v>0.885127413127415</v>
      </c>
      <c r="U27" s="12" t="n">
        <v>4.81081081081081</v>
      </c>
      <c r="V27" s="13" t="n">
        <f aca="false">(U27/$U$31)</f>
        <v>0.889999999999999</v>
      </c>
      <c r="W27" s="12" t="n">
        <v>2.91891891891892</v>
      </c>
      <c r="X27" s="13" t="n">
        <f aca="false">W27/$W$31</f>
        <v>0.913748531139837</v>
      </c>
      <c r="Y27" s="14" t="n">
        <v>0</v>
      </c>
      <c r="Z27" s="0" t="s">
        <v>37</v>
      </c>
      <c r="AC27" s="0" t="s">
        <v>119</v>
      </c>
      <c r="AD27" s="12" t="n">
        <f aca="false">(Q27*0.5)+(X27*0.5)</f>
        <v>0.89153335647901</v>
      </c>
      <c r="AE27" s="12" t="n">
        <f aca="false">(G27*0.5)+(K27*0.5)</f>
        <v>0.44087882279739</v>
      </c>
      <c r="AF27" s="12" t="n">
        <f aca="false">(G27*0.5)+(N27*0.5)</f>
        <v>0.489051314601096</v>
      </c>
      <c r="AG27" s="15" t="n">
        <v>0.665901323643754</v>
      </c>
      <c r="AH27" s="15" t="n">
        <v>0.689987569545607</v>
      </c>
      <c r="AI27" s="12"/>
    </row>
    <row r="28" customFormat="false" ht="15" hidden="false" customHeight="false" outlineLevel="0" collapsed="false">
      <c r="A28" s="0" t="s">
        <v>120</v>
      </c>
      <c r="B28" s="0" t="n">
        <v>59367</v>
      </c>
      <c r="C28" s="0" t="n">
        <v>17900</v>
      </c>
      <c r="D28" s="0" t="s">
        <v>121</v>
      </c>
      <c r="E28" s="0" t="s">
        <v>122</v>
      </c>
      <c r="F28" s="19" t="n">
        <v>4879.24</v>
      </c>
      <c r="G28" s="9" t="n">
        <f aca="false">(F28/$F$31)</f>
        <v>0.230654394697904</v>
      </c>
      <c r="H28" s="1" t="n">
        <v>864324</v>
      </c>
      <c r="I28" s="1" t="n">
        <v>60230</v>
      </c>
      <c r="J28" s="0" t="n">
        <f aca="false">(I28/H28)*100</f>
        <v>6.96845164544777</v>
      </c>
      <c r="K28" s="9" t="n">
        <f aca="false">J28/$J$31</f>
        <v>0.921036392952677</v>
      </c>
      <c r="L28" s="1" t="n">
        <v>57501</v>
      </c>
      <c r="M28" s="1" t="n">
        <f aca="false">(L28/H28)*100</f>
        <v>6.65271356574618</v>
      </c>
      <c r="N28" s="10" t="n">
        <f aca="false">M28/$M$31</f>
        <v>0.442424345707034</v>
      </c>
      <c r="O28" s="4" t="n">
        <v>2011</v>
      </c>
      <c r="P28" s="0" t="n">
        <v>11.3257710031904</v>
      </c>
      <c r="Q28" s="11" t="n">
        <f aca="false">P28/$P$31</f>
        <v>0.886112879056433</v>
      </c>
      <c r="R28" s="12" t="n">
        <v>3</v>
      </c>
      <c r="S28" s="0" t="n">
        <v>13.8780574264445</v>
      </c>
      <c r="T28" s="11" t="n">
        <f aca="false">S28/$S$31</f>
        <v>0.873603889198359</v>
      </c>
      <c r="U28" s="12" t="n">
        <v>4.62162162162162</v>
      </c>
      <c r="V28" s="13" t="n">
        <f aca="false">(U28/$U$31)</f>
        <v>0.854999999999999</v>
      </c>
      <c r="W28" s="12" t="n">
        <v>2.86486486486486</v>
      </c>
      <c r="X28" s="13" t="n">
        <f aca="false">W28/$W$31</f>
        <v>0.896827262044653</v>
      </c>
      <c r="Y28" s="16" t="n">
        <v>0.003</v>
      </c>
      <c r="Z28" s="0" t="s">
        <v>37</v>
      </c>
      <c r="AC28" s="0" t="s">
        <v>122</v>
      </c>
      <c r="AD28" s="12" t="n">
        <f aca="false">(Q28*0.5)+(X28*0.5)</f>
        <v>0.891470070550543</v>
      </c>
      <c r="AE28" s="12" t="n">
        <f aca="false">(G28*0.5)+(K28*0.5)</f>
        <v>0.575845393825291</v>
      </c>
      <c r="AF28" s="12" t="n">
        <f aca="false">(G28*0.5)+(N28*0.5)</f>
        <v>0.336539370202469</v>
      </c>
      <c r="AG28" s="15" t="n">
        <v>0.730059519903806</v>
      </c>
      <c r="AH28" s="15" t="n">
        <v>0.610406508092395</v>
      </c>
      <c r="AI28" s="12"/>
    </row>
    <row r="29" customFormat="false" ht="15" hidden="false" customHeight="false" outlineLevel="0" collapsed="false">
      <c r="A29" s="0" t="s">
        <v>123</v>
      </c>
      <c r="B29" s="0" t="n">
        <v>47433</v>
      </c>
      <c r="C29" s="0" t="n">
        <v>19267</v>
      </c>
      <c r="D29" s="0" t="s">
        <v>124</v>
      </c>
      <c r="E29" s="0" t="s">
        <v>125</v>
      </c>
      <c r="F29" s="19" t="n">
        <v>3347.02</v>
      </c>
      <c r="G29" s="9" t="n">
        <f aca="false">(F29/$F$31)</f>
        <v>0.158222360888536</v>
      </c>
      <c r="H29" s="1" t="n">
        <v>1735711</v>
      </c>
      <c r="I29" s="1" t="n">
        <v>84536</v>
      </c>
      <c r="J29" s="0" t="n">
        <f aca="false">(I29/H29)*100</f>
        <v>4.87039605095549</v>
      </c>
      <c r="K29" s="9" t="n">
        <f aca="false">J29/$J$31</f>
        <v>0.643731525919882</v>
      </c>
      <c r="L29" s="1" t="n">
        <v>144855</v>
      </c>
      <c r="M29" s="1" t="n">
        <f aca="false">(L29/H29)*100</f>
        <v>8.34557135375647</v>
      </c>
      <c r="N29" s="10" t="n">
        <f aca="false">M29/$M$31</f>
        <v>0.55500419629489</v>
      </c>
      <c r="O29" s="4" t="n">
        <v>2013</v>
      </c>
      <c r="P29" s="0" t="n">
        <v>12.0417921020011</v>
      </c>
      <c r="Q29" s="11" t="n">
        <f aca="false">P29/$P$31</f>
        <v>0.942133393434975</v>
      </c>
      <c r="R29" s="12" t="n">
        <v>3</v>
      </c>
      <c r="S29" s="0" t="n">
        <v>14.3084823800248</v>
      </c>
      <c r="T29" s="11" t="n">
        <f aca="false">S29/$S$31</f>
        <v>0.900698525133448</v>
      </c>
      <c r="U29" s="12" t="n">
        <v>5</v>
      </c>
      <c r="V29" s="13" t="n">
        <f aca="false">(U29/$U$31)</f>
        <v>0.924999999999999</v>
      </c>
      <c r="W29" s="12" t="n">
        <v>2.89189189189189</v>
      </c>
      <c r="X29" s="13" t="n">
        <f aca="false">W29/$W$31</f>
        <v>0.905287896592245</v>
      </c>
      <c r="Y29" s="16" t="n">
        <v>0.002</v>
      </c>
      <c r="Z29" s="0" t="s">
        <v>37</v>
      </c>
      <c r="AC29" s="0" t="s">
        <v>125</v>
      </c>
      <c r="AD29" s="12" t="n">
        <f aca="false">(Q29*0.5)+(X29*0.5)</f>
        <v>0.92371064501361</v>
      </c>
      <c r="AE29" s="12" t="n">
        <f aca="false">(G29*0.5)+(K29*0.5)</f>
        <v>0.400976943404209</v>
      </c>
      <c r="AF29" s="12" t="n">
        <f aca="false">(G29*0.5)+(N29*0.5)</f>
        <v>0.356613278591713</v>
      </c>
      <c r="AG29" s="15" t="n">
        <v>0.661657902680295</v>
      </c>
      <c r="AH29" s="15" t="n">
        <v>0.639476070274047</v>
      </c>
      <c r="AI29" s="12"/>
    </row>
    <row r="30" customFormat="false" ht="15" hidden="false" customHeight="false" outlineLevel="0" collapsed="false">
      <c r="J30" s="0"/>
      <c r="M30" s="0"/>
      <c r="U30" s="12"/>
      <c r="V30" s="12"/>
    </row>
    <row r="31" customFormat="false" ht="13.8" hidden="false" customHeight="false" outlineLevel="0" collapsed="false">
      <c r="A31" s="20"/>
      <c r="F31" s="8" t="n">
        <f aca="false">MAX(F2:F29)</f>
        <v>21153.9</v>
      </c>
      <c r="J31" s="21" t="n">
        <f aca="false">MAX(J2:J29)</f>
        <v>7.5658808910994</v>
      </c>
      <c r="M31" s="21" t="n">
        <f aca="false">MAX(M2:M29)</f>
        <v>15.0369518094999</v>
      </c>
      <c r="P31" s="21" t="n">
        <f aca="false">MAX(P2:P29)</f>
        <v>12.7814088598402</v>
      </c>
      <c r="S31" s="21" t="n">
        <f aca="false">MAX(S2:S29)</f>
        <v>15.8859840232389</v>
      </c>
      <c r="U31" s="21" t="n">
        <f aca="false">MAX(U2:U29)</f>
        <v>5.40540540540541</v>
      </c>
      <c r="V31" s="12"/>
      <c r="W31" s="21" t="n">
        <f aca="false">MAX(W2:W29)</f>
        <v>3.19444444444444</v>
      </c>
      <c r="AG31" s="21"/>
      <c r="AH31" s="21"/>
      <c r="AI31" s="21"/>
    </row>
  </sheetData>
  <conditionalFormatting sqref="AG2:AH29">
    <cfRule type="cellIs" priority="2" operator="greaterThanOrEqual" aboveAverage="0" equalAverage="0" bottom="0" percent="0" rank="0" text="" dxfId="0">
      <formula>0.8</formula>
    </cfRule>
    <cfRule type="cellIs" priority="3" operator="between" aboveAverage="0" equalAverage="0" bottom="0" percent="0" rank="0" text="" dxfId="1">
      <formula>0.6</formula>
      <formula>0.8</formula>
    </cfRule>
    <cfRule type="cellIs" priority="4" operator="between" aboveAverage="0" equalAverage="0" bottom="0" percent="0" rank="0" text="" dxfId="2">
      <formula>0.4</formula>
      <formula>0.6</formula>
    </cfRule>
    <cfRule type="cellIs" priority="5" operator="between" aboveAverage="0" equalAverage="0" bottom="0" percent="0" rank="0" text="" dxfId="3">
      <formula>0.2</formula>
      <formula>0.4</formula>
    </cfRule>
    <cfRule type="cellIs" priority="6" operator="lessThan" aboveAverage="0" equalAverage="0" bottom="0" percent="0" rank="0" text="" dxfId="4">
      <formula>0.2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126</v>
      </c>
      <c r="B1" s="0" t="s">
        <v>127</v>
      </c>
      <c r="E1" s="0" t="s">
        <v>128</v>
      </c>
      <c r="F1" s="0" t="s">
        <v>129</v>
      </c>
      <c r="I1" s="8"/>
      <c r="J1" s="1"/>
      <c r="K1" s="1"/>
      <c r="L1" s="1"/>
      <c r="M1" s="4"/>
      <c r="N1" s="0" t="n">
        <v>11.113074204947</v>
      </c>
      <c r="O1" s="12" t="n">
        <v>3</v>
      </c>
      <c r="P1" s="0" t="n">
        <v>14.2756183745583</v>
      </c>
      <c r="Q1" s="12" t="n">
        <v>4.72972972972973</v>
      </c>
      <c r="R1" s="12" t="n">
        <v>2.81081081081081</v>
      </c>
      <c r="S1" s="18" t="n">
        <v>0.0002</v>
      </c>
      <c r="T1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4" t="s">
        <v>15</v>
      </c>
      <c r="B1" s="0" t="s">
        <v>130</v>
      </c>
    </row>
    <row r="2" customFormat="false" ht="15" hidden="false" customHeight="false" outlineLevel="0" collapsed="false">
      <c r="A2" s="4" t="s">
        <v>17</v>
      </c>
      <c r="B2" s="0" t="s">
        <v>131</v>
      </c>
    </row>
    <row r="3" customFormat="false" ht="15" hidden="false" customHeight="false" outlineLevel="0" collapsed="false">
      <c r="A3" s="4" t="s">
        <v>18</v>
      </c>
      <c r="B3" s="0" t="s">
        <v>132</v>
      </c>
    </row>
    <row r="4" customFormat="false" ht="15" hidden="false" customHeight="false" outlineLevel="0" collapsed="false">
      <c r="A4" s="4" t="s">
        <v>22</v>
      </c>
      <c r="B4" s="0" t="s">
        <v>133</v>
      </c>
    </row>
    <row r="5" customFormat="false" ht="15" hidden="false" customHeight="false" outlineLevel="0" collapsed="false">
      <c r="A5" s="4" t="s">
        <v>20</v>
      </c>
      <c r="B5" s="0" t="s">
        <v>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2016-05-06T17:40:23Z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