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DATI_1980-1997_NEW" sheetId="1" state="visible" r:id="rId2"/>
    <sheet name="DATI_1998-2015_NEW" sheetId="2" state="visible" r:id="rId3"/>
    <sheet name="Foglio1" sheetId="3" state="visible" r:id="rId4"/>
    <sheet name="definizioni" sheetId="4" state="visible" r:id="rId5"/>
  </sheets>
  <definedNames>
    <definedName function="false" hidden="true" localSheetId="0" name="_xlnm._FilterDatabase" vbProcedure="false">'DATI_1980-1997_NEW'!$AU$1:$AU$115</definedName>
    <definedName function="false" hidden="false" localSheetId="0" name="_xlnm._FilterDatabase" vbProcedure="false">'DATI_1980-1997_NEW'!$AU$1:$AU$115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I dati sono riferiti al 2001</t>
        </r>
      </text>
    </comment>
    <comment ref="AD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% degli HW days</t>
        </r>
      </text>
    </comment>
    <comment ref="AG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Mediana della distribuzione stagionale delle HW lunghe</t>
        </r>
      </text>
    </comment>
    <comment ref="AH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Mediana della distribuzione delle HW lunghe</t>
        </r>
      </text>
    </comment>
    <comment ref="AI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Mediana della distribuzione stagionale delle HW intense</t>
        </r>
      </text>
    </comment>
    <comment ref="AJ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Mediana delle frequenze di HW intense</t>
        </r>
      </text>
    </comment>
    <comment ref="AK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Giorno con la prima HW lunga e intensa</t>
        </r>
      </text>
    </comment>
    <comment ref="A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Giorno con la prima HW lunga e intensa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D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% degli HW days</t>
        </r>
      </text>
    </comment>
    <comment ref="AG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Mediana della distribuzione stagionale delle HW lunghe</t>
        </r>
      </text>
    </comment>
    <comment ref="AH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Mediana della distribuzione delle HW lunghe</t>
        </r>
      </text>
    </comment>
    <comment ref="AI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Mediana della distribuzione stagionale delle HW intense</t>
        </r>
      </text>
    </comment>
    <comment ref="AJ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Mediana delle frequenze di HW intense</t>
        </r>
      </text>
    </comment>
    <comment ref="AK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Giorno con la prima HW lunga e intensa</t>
        </r>
      </text>
    </comment>
    <comment ref="A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Autore:
</t>
        </r>
        <r>
          <rPr>
            <sz val="9"/>
            <color rgb="FF000000"/>
            <rFont val="Tahoma"/>
            <family val="2"/>
            <charset val="1"/>
          </rPr>
          <t xml:space="preserve">Giorno con la prima HW lunga e intensa</t>
        </r>
      </text>
    </comment>
  </commentList>
</comments>
</file>

<file path=xl/sharedStrings.xml><?xml version="1.0" encoding="utf-8"?>
<sst xmlns="http://schemas.openxmlformats.org/spreadsheetml/2006/main" count="935" uniqueCount="192">
  <si>
    <t xml:space="preserve">FILE</t>
  </si>
  <si>
    <t xml:space="preserve">LAT</t>
  </si>
  <si>
    <t xml:space="preserve">LONG</t>
  </si>
  <si>
    <t xml:space="preserve">NAZIONE</t>
  </si>
  <si>
    <t xml:space="preserve">CAPITALE</t>
  </si>
  <si>
    <t xml:space="preserve">CITY</t>
  </si>
  <si>
    <t xml:space="preserve">ANNO</t>
  </si>
  <si>
    <t xml:space="preserve">AREA (KM2)</t>
  </si>
  <si>
    <t xml:space="preserve">TOT</t>
  </si>
  <si>
    <t xml:space="preserve">&lt;1ANNO</t>
  </si>
  <si>
    <t xml:space="preserve">%</t>
  </si>
  <si>
    <t xml:space="preserve">%NORM</t>
  </si>
  <si>
    <t xml:space="preserve">DENS</t>
  </si>
  <si>
    <t xml:space="preserve">DENS_NORM</t>
  </si>
  <si>
    <t xml:space="preserve">&lt;=5ANNI</t>
  </si>
  <si>
    <t xml:space="preserve">&gt;=65 ANNI</t>
  </si>
  <si>
    <t xml:space="preserve">&gt;=75 ANNI</t>
  </si>
  <si>
    <t xml:space="preserve">HW_days</t>
  </si>
  <si>
    <t xml:space="preserve">HWdays_NORM</t>
  </si>
  <si>
    <t xml:space="preserve">HW_P</t>
  </si>
  <si>
    <t xml:space="preserve">Med_HW_long</t>
  </si>
  <si>
    <t xml:space="preserve">Med_HW_long_NORM</t>
  </si>
  <si>
    <t xml:space="preserve">Med_HW_intense</t>
  </si>
  <si>
    <t xml:space="preserve">Med_HW_intense_NORM</t>
  </si>
  <si>
    <t xml:space="preserve">Timing</t>
  </si>
  <si>
    <t xml:space="preserve">DATI MANCANTI</t>
  </si>
  <si>
    <t xml:space="preserve">PERIODO</t>
  </si>
  <si>
    <t xml:space="preserve">timing_new</t>
  </si>
  <si>
    <t xml:space="preserve">NOME_2</t>
  </si>
  <si>
    <t xml:space="preserve">PAESE</t>
  </si>
  <si>
    <t xml:space="preserve">HAZARD  (T+AA)</t>
  </si>
  <si>
    <t xml:space="preserve">EXPOSURE+VULNERABILITY (BAMBINI)</t>
  </si>
  <si>
    <t xml:space="preserve">EXPOSURE+VULNERABILITY (ANZIANI)</t>
  </si>
  <si>
    <t xml:space="preserve">HWHI</t>
  </si>
  <si>
    <t xml:space="preserve">WIEN_SCHWECHAT-FLUG_eu_heatwave_final</t>
  </si>
  <si>
    <t xml:space="preserve">AUSTRIA</t>
  </si>
  <si>
    <t xml:space="preserve">Vienna</t>
  </si>
  <si>
    <t xml:space="preserve">Wien</t>
  </si>
  <si>
    <t xml:space="preserve">1980-1997</t>
  </si>
  <si>
    <t xml:space="preserve">AT</t>
  </si>
  <si>
    <t xml:space="preserve">BRUXELLES_NATIONAL_eu_heatwave_final</t>
  </si>
  <si>
    <t xml:space="preserve">BELGIO</t>
  </si>
  <si>
    <t xml:space="preserve">Bruxelles</t>
  </si>
  <si>
    <t xml:space="preserve">Région de Bruxelles-Capitale / Brussels Hoofdstedelijk Gewest</t>
  </si>
  <si>
    <t xml:space="preserve">BE</t>
  </si>
  <si>
    <t xml:space="preserve">SOFIA_eu_heatwave_final</t>
  </si>
  <si>
    <t xml:space="preserve">BULGARIA</t>
  </si>
  <si>
    <t xml:space="preserve">Sofia</t>
  </si>
  <si>
    <t xml:space="preserve">Yugozapaden</t>
  </si>
  <si>
    <t xml:space="preserve">1980-1995</t>
  </si>
  <si>
    <t xml:space="preserve">BG</t>
  </si>
  <si>
    <t xml:space="preserve">LARNACA_AIRPORT_eu_heatwave_final</t>
  </si>
  <si>
    <t xml:space="preserve">CIPRO</t>
  </si>
  <si>
    <t xml:space="preserve">Nicosia</t>
  </si>
  <si>
    <t xml:space="preserve">Cyprus (N1)</t>
  </si>
  <si>
    <t xml:space="preserve">CY</t>
  </si>
  <si>
    <t xml:space="preserve">ZAGREB_PLESO_eu_heatwave_final</t>
  </si>
  <si>
    <t xml:space="preserve">CROAZIA</t>
  </si>
  <si>
    <t xml:space="preserve">Zagabria</t>
  </si>
  <si>
    <t xml:space="preserve">Kontinentalna Hrvatska</t>
  </si>
  <si>
    <t xml:space="preserve">HR</t>
  </si>
  <si>
    <t xml:space="preserve">KOEBENHAVN_KASTRUP_eu_heatwave_final</t>
  </si>
  <si>
    <t xml:space="preserve">DANIMARCA</t>
  </si>
  <si>
    <t xml:space="preserve">Copenaghen</t>
  </si>
  <si>
    <t xml:space="preserve">Hovedstaden</t>
  </si>
  <si>
    <t xml:space="preserve">DK</t>
  </si>
  <si>
    <t xml:space="preserve">TALLIN_HARKU_eu_heatwave_final</t>
  </si>
  <si>
    <t xml:space="preserve">ESTONIA</t>
  </si>
  <si>
    <t xml:space="preserve">Tallinn</t>
  </si>
  <si>
    <t xml:space="preserve">Estonia (N1)</t>
  </si>
  <si>
    <t xml:space="preserve">EE</t>
  </si>
  <si>
    <t xml:space="preserve">HELSINKI-VANTAA_eu_heatwave_final</t>
  </si>
  <si>
    <t xml:space="preserve">FINLANDIA</t>
  </si>
  <si>
    <t xml:space="preserve">Helsinki</t>
  </si>
  <si>
    <t xml:space="preserve">Helsinki-Uusimaa</t>
  </si>
  <si>
    <t xml:space="preserve">FI</t>
  </si>
  <si>
    <t xml:space="preserve">ROISSY_eu_heatwave_final</t>
  </si>
  <si>
    <t xml:space="preserve">FRANCIA</t>
  </si>
  <si>
    <t xml:space="preserve">Parigi</t>
  </si>
  <si>
    <t xml:space="preserve">Île de France</t>
  </si>
  <si>
    <t xml:space="preserve">FR</t>
  </si>
  <si>
    <t xml:space="preserve">BERLIN_TEGEL_eu_heatwave_final</t>
  </si>
  <si>
    <t xml:space="preserve">GERMANIA</t>
  </si>
  <si>
    <t xml:space="preserve">Berlino</t>
  </si>
  <si>
    <t xml:space="preserve">Berlin</t>
  </si>
  <si>
    <t xml:space="preserve">DE</t>
  </si>
  <si>
    <t xml:space="preserve">ATHINAI_AP_HELLINIKO_eu_heatwave_final</t>
  </si>
  <si>
    <t xml:space="preserve">GRECIA</t>
  </si>
  <si>
    <t xml:space="preserve">Atene</t>
  </si>
  <si>
    <t xml:space="preserve">Attiki</t>
  </si>
  <si>
    <t xml:space="preserve">GR</t>
  </si>
  <si>
    <t xml:space="preserve">DUBLIN_AIRPORT_eu_heatwave_final</t>
  </si>
  <si>
    <t xml:space="preserve">IRLANDA</t>
  </si>
  <si>
    <t xml:space="preserve">Dublino</t>
  </si>
  <si>
    <t xml:space="preserve">Southern and Eastern</t>
  </si>
  <si>
    <t xml:space="preserve">IE</t>
  </si>
  <si>
    <t xml:space="preserve">ROMA_CIAMPINO_eu_heatwave_final</t>
  </si>
  <si>
    <t xml:space="preserve">ITALIA</t>
  </si>
  <si>
    <t xml:space="preserve">Roma</t>
  </si>
  <si>
    <t xml:space="preserve">Lazio</t>
  </si>
  <si>
    <t xml:space="preserve">IT</t>
  </si>
  <si>
    <t xml:space="preserve">RIGA_eu_heatwave_final</t>
  </si>
  <si>
    <t xml:space="preserve">LETTONIA</t>
  </si>
  <si>
    <t xml:space="preserve">Riga</t>
  </si>
  <si>
    <t xml:space="preserve">Latvia (N1)</t>
  </si>
  <si>
    <t xml:space="preserve">LV</t>
  </si>
  <si>
    <t xml:space="preserve">VILNIUS_eu_heatwave_final</t>
  </si>
  <si>
    <t xml:space="preserve">LITUANIA</t>
  </si>
  <si>
    <t xml:space="preserve">Vilnius</t>
  </si>
  <si>
    <t xml:space="preserve">Lithuania (N1)</t>
  </si>
  <si>
    <t xml:space="preserve">LT</t>
  </si>
  <si>
    <t xml:space="preserve">LUXEMBOURG_LUXEMBOU_eu_heatwave_final</t>
  </si>
  <si>
    <t xml:space="preserve">LUSSEMBURGO</t>
  </si>
  <si>
    <t xml:space="preserve">Lussemburgo</t>
  </si>
  <si>
    <t xml:space="preserve">Luxembourg (N1)</t>
  </si>
  <si>
    <t xml:space="preserve">LU</t>
  </si>
  <si>
    <t xml:space="preserve">LUQA_eu_heatwave_final</t>
  </si>
  <si>
    <t xml:space="preserve">MALTA</t>
  </si>
  <si>
    <t xml:space="preserve">La Valletta</t>
  </si>
  <si>
    <t xml:space="preserve">Malta (N1)</t>
  </si>
  <si>
    <t xml:space="preserve">MT</t>
  </si>
  <si>
    <t xml:space="preserve">AMSTERDAM_AP_SCHIPH_eu_heatwave_final</t>
  </si>
  <si>
    <t xml:space="preserve">PAESI BASSI</t>
  </si>
  <si>
    <t xml:space="preserve">Amsterdam</t>
  </si>
  <si>
    <t xml:space="preserve">Noord-Holland</t>
  </si>
  <si>
    <t xml:space="preserve">NL</t>
  </si>
  <si>
    <t xml:space="preserve">WARSZAWA-OKECIE_eu_heatwave_final</t>
  </si>
  <si>
    <t xml:space="preserve">POLONIA</t>
  </si>
  <si>
    <t xml:space="preserve">Varsavia</t>
  </si>
  <si>
    <t xml:space="preserve">Mazowieckie</t>
  </si>
  <si>
    <t xml:space="preserve">PL</t>
  </si>
  <si>
    <t xml:space="preserve">LISBOA_PORTELA_eu_heatwave_final</t>
  </si>
  <si>
    <t xml:space="preserve">PORTOGALLO</t>
  </si>
  <si>
    <t xml:space="preserve">Lisbona</t>
  </si>
  <si>
    <t xml:space="preserve">Área Metropolitana de Lisboa</t>
  </si>
  <si>
    <t xml:space="preserve">PT</t>
  </si>
  <si>
    <t xml:space="preserve">LONDON_HEATHROW_AIR_eu_heatwave_final</t>
  </si>
  <si>
    <t xml:space="preserve">REGNO UNITO</t>
  </si>
  <si>
    <t xml:space="preserve">Londra</t>
  </si>
  <si>
    <t xml:space="preserve">London</t>
  </si>
  <si>
    <t xml:space="preserve">UK</t>
  </si>
  <si>
    <t xml:space="preserve">PRAHA_RUZYNE_eu_heatwave_final</t>
  </si>
  <si>
    <t xml:space="preserve">REPUBBLICA CECA</t>
  </si>
  <si>
    <t xml:space="preserve">Praga</t>
  </si>
  <si>
    <t xml:space="preserve">Praha</t>
  </si>
  <si>
    <t xml:space="preserve">CZ</t>
  </si>
  <si>
    <t xml:space="preserve">BUCURESTI_AFUMATI_eu_heatwave_final</t>
  </si>
  <si>
    <t xml:space="preserve">ROMANIA</t>
  </si>
  <si>
    <t xml:space="preserve">Bucharest</t>
  </si>
  <si>
    <t xml:space="preserve">Bucuresti - Ilfov</t>
  </si>
  <si>
    <t xml:space="preserve">RO</t>
  </si>
  <si>
    <t xml:space="preserve">BRATISLAVA-LETISKO_eu_heatwave_final</t>
  </si>
  <si>
    <t xml:space="preserve">SLOVACCHIA</t>
  </si>
  <si>
    <t xml:space="preserve">Bratislava</t>
  </si>
  <si>
    <t xml:space="preserve">Bratislavský kraj</t>
  </si>
  <si>
    <t xml:space="preserve">SK</t>
  </si>
  <si>
    <t xml:space="preserve">LJUBLJANA_BRNIK_eu_heatwave_final</t>
  </si>
  <si>
    <t xml:space="preserve">SLOVENIA</t>
  </si>
  <si>
    <t xml:space="preserve">Lubiana</t>
  </si>
  <si>
    <t xml:space="preserve">Zahodna Slovenija</t>
  </si>
  <si>
    <t xml:space="preserve">SI</t>
  </si>
  <si>
    <t xml:space="preserve">MADRID_BARAJAS_RS_eu_heatwave_final</t>
  </si>
  <si>
    <t xml:space="preserve">SPAGNA</t>
  </si>
  <si>
    <t xml:space="preserve">Madrid</t>
  </si>
  <si>
    <t xml:space="preserve">Comunidad de Madrid</t>
  </si>
  <si>
    <t xml:space="preserve">ES</t>
  </si>
  <si>
    <t xml:space="preserve">STOCKHOLM_BROMMA_eu_heatwave_final</t>
  </si>
  <si>
    <t xml:space="preserve">SVEZIA</t>
  </si>
  <si>
    <t xml:space="preserve">Stoccolma</t>
  </si>
  <si>
    <t xml:space="preserve">Stockholm</t>
  </si>
  <si>
    <t xml:space="preserve">SE</t>
  </si>
  <si>
    <t xml:space="preserve">BUDAPEST_FERIHEGY_eu_heatwave_final</t>
  </si>
  <si>
    <t xml:space="preserve">UNGHERIA</t>
  </si>
  <si>
    <t xml:space="preserve">Budapest</t>
  </si>
  <si>
    <t xml:space="preserve">Közép-Magyarország</t>
  </si>
  <si>
    <t xml:space="preserve">HU</t>
  </si>
  <si>
    <t xml:space="preserve">PERIODO DISPONIBILE</t>
  </si>
  <si>
    <t xml:space="preserve">1998-2015</t>
  </si>
  <si>
    <t xml:space="preserve">1998-2011</t>
  </si>
  <si>
    <t xml:space="preserve">1998-2013</t>
  </si>
  <si>
    <t xml:space="preserve">RIFERIMENTO ISTAT</t>
  </si>
  <si>
    <t xml:space="preserve">INDICE BAMBINI</t>
  </si>
  <si>
    <t xml:space="preserve">INDICE ANZIANI</t>
  </si>
  <si>
    <t xml:space="preserve">%HW</t>
  </si>
  <si>
    <t xml:space="preserve">La frequenza degli heat-wave days nella stagione considerata</t>
  </si>
  <si>
    <t xml:space="preserve">La mediana della persistenza delle ondate di calore</t>
  </si>
  <si>
    <t xml:space="preserve">%CD</t>
  </si>
  <si>
    <t xml:space="preserve">Il numero medio giorni critici (con anomalia)</t>
  </si>
  <si>
    <t xml:space="preserve">HW_LONG</t>
  </si>
  <si>
    <t xml:space="preserve">Numero medio STAGIONALE di long HW  (Numero di HW stagionali di durata &gt;= mediana)</t>
  </si>
  <si>
    <t xml:space="preserve">HW_TOT</t>
  </si>
  <si>
    <t xml:space="preserve">Numero medio STAGIONALE delle HW  totali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</si>
</sst>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"/>
    <numFmt numFmtId="167" formatCode="0.0"/>
    <numFmt numFmtId="168" formatCode="0.00%"/>
    <numFmt numFmtId="169" formatCode="0.000"/>
    <numFmt numFmtId="170" formatCode="#,##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252525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66CC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true" indent="0" shrinkToFit="false"/>
    </xf>
    <xf numFmtId="164" fontId="0" fillId="0" borderId="0" applyFont="true" applyBorder="false" applyAlignment="true" applyProtection="false">
      <alignment horizontal="general" vertical="bottom" textRotation="0" wrapText="tru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false" applyProtection="true">
      <alignment horizontal="general" vertical="bottom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true" applyBorder="true" applyAlignment="fals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XLConnect.Header" xfId="20" builtinId="53" customBuiltin="true"/>
    <cellStyle name="XLConnect.String" xfId="21" builtinId="53" customBuiltin="true"/>
  </cellStyles>
  <dxfs count="5">
    <dxf>
      <fill>
        <patternFill>
          <bgColor rgb="FFFF66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66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'DATI_1980-1997_NEW'!$AL$32:$AL$115</c:f>
              <c:numCache>
                <c:formatCode>General</c:formatCode>
                <c:ptCount val="8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</c:numCache>
            </c:numRef>
          </c:xVal>
          <c:yVal>
            <c:numRef>
              <c:f>'DATI_1980-1997_NEW'!$AM$32:$AM$115</c:f>
              <c:numCache>
                <c:formatCode>General</c:formatCode>
                <c:ptCount val="84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>0</c:v>
                </c:pt>
              </c:numCache>
            </c:numRef>
          </c:yVal>
          <c:smooth val="0"/>
        </c:ser>
        <c:axId val="52340381"/>
        <c:axId val="93181641"/>
      </c:scatterChart>
      <c:valAx>
        <c:axId val="523403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181641"/>
        <c:crosses val="autoZero"/>
        <c:crossBetween val="midCat"/>
      </c:valAx>
      <c:valAx>
        <c:axId val="93181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3403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448200</xdr:colOff>
      <xdr:row>102</xdr:row>
      <xdr:rowOff>96480</xdr:rowOff>
    </xdr:from>
    <xdr:to>
      <xdr:col>37</xdr:col>
      <xdr:colOff>113400</xdr:colOff>
      <xdr:row>118</xdr:row>
      <xdr:rowOff>34560</xdr:rowOff>
    </xdr:to>
    <xdr:graphicFrame>
      <xdr:nvGraphicFramePr>
        <xdr:cNvPr id="0" name="Grafico 1"/>
        <xdr:cNvGraphicFramePr/>
      </xdr:nvGraphicFramePr>
      <xdr:xfrm>
        <a:off x="17602560" y="18016560"/>
        <a:ext cx="4265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361440</xdr:colOff>
      <xdr:row>55</xdr:row>
      <xdr:rowOff>32400</xdr:rowOff>
    </xdr:to>
    <xdr:sp>
      <xdr:nvSpPr>
        <xdr:cNvPr id="1" name="CustomShape 1" hidden="1"/>
        <xdr:cNvSpPr/>
      </xdr:nvSpPr>
      <xdr:spPr>
        <a:xfrm>
          <a:off x="0" y="0"/>
          <a:ext cx="9838800" cy="9715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361440</xdr:colOff>
      <xdr:row>55</xdr:row>
      <xdr:rowOff>32400</xdr:rowOff>
    </xdr:to>
    <xdr:sp>
      <xdr:nvSpPr>
        <xdr:cNvPr id="2" name="CustomShape 1" hidden="1"/>
        <xdr:cNvSpPr/>
      </xdr:nvSpPr>
      <xdr:spPr>
        <a:xfrm>
          <a:off x="0" y="0"/>
          <a:ext cx="9838800" cy="9715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361440</xdr:colOff>
      <xdr:row>55</xdr:row>
      <xdr:rowOff>32400</xdr:rowOff>
    </xdr:to>
    <xdr:sp>
      <xdr:nvSpPr>
        <xdr:cNvPr id="3" name="CustomShape 1" hidden="1"/>
        <xdr:cNvSpPr/>
      </xdr:nvSpPr>
      <xdr:spPr>
        <a:xfrm>
          <a:off x="0" y="0"/>
          <a:ext cx="9838800" cy="9715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361440</xdr:colOff>
      <xdr:row>55</xdr:row>
      <xdr:rowOff>32400</xdr:rowOff>
    </xdr:to>
    <xdr:sp>
      <xdr:nvSpPr>
        <xdr:cNvPr id="4" name="CustomShape 1" hidden="1"/>
        <xdr:cNvSpPr/>
      </xdr:nvSpPr>
      <xdr:spPr>
        <a:xfrm>
          <a:off x="0" y="0"/>
          <a:ext cx="9838800" cy="9715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361440</xdr:colOff>
      <xdr:row>55</xdr:row>
      <xdr:rowOff>32400</xdr:rowOff>
    </xdr:to>
    <xdr:sp>
      <xdr:nvSpPr>
        <xdr:cNvPr id="5" name="CustomShape 1" hidden="1"/>
        <xdr:cNvSpPr/>
      </xdr:nvSpPr>
      <xdr:spPr>
        <a:xfrm>
          <a:off x="0" y="0"/>
          <a:ext cx="9838800" cy="9715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361440</xdr:colOff>
      <xdr:row>55</xdr:row>
      <xdr:rowOff>32400</xdr:rowOff>
    </xdr:to>
    <xdr:sp>
      <xdr:nvSpPr>
        <xdr:cNvPr id="6" name="CustomShape 1" hidden="1"/>
        <xdr:cNvSpPr/>
      </xdr:nvSpPr>
      <xdr:spPr>
        <a:xfrm>
          <a:off x="0" y="0"/>
          <a:ext cx="9838800" cy="9715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361440</xdr:colOff>
      <xdr:row>55</xdr:row>
      <xdr:rowOff>32400</xdr:rowOff>
    </xdr:to>
    <xdr:sp>
      <xdr:nvSpPr>
        <xdr:cNvPr id="7" name="CustomShape 1" hidden="1"/>
        <xdr:cNvSpPr/>
      </xdr:nvSpPr>
      <xdr:spPr>
        <a:xfrm>
          <a:off x="0" y="0"/>
          <a:ext cx="9838800" cy="9715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361440</xdr:colOff>
      <xdr:row>55</xdr:row>
      <xdr:rowOff>32400</xdr:rowOff>
    </xdr:to>
    <xdr:sp>
      <xdr:nvSpPr>
        <xdr:cNvPr id="8" name="CustomShape 1" hidden="1"/>
        <xdr:cNvSpPr/>
      </xdr:nvSpPr>
      <xdr:spPr>
        <a:xfrm>
          <a:off x="0" y="0"/>
          <a:ext cx="9838800" cy="9715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361800</xdr:colOff>
      <xdr:row>54</xdr:row>
      <xdr:rowOff>1800</xdr:rowOff>
    </xdr:to>
    <xdr:sp>
      <xdr:nvSpPr>
        <xdr:cNvPr id="9" name="CustomShape 1" hidden="1"/>
        <xdr:cNvSpPr/>
      </xdr:nvSpPr>
      <xdr:spPr>
        <a:xfrm>
          <a:off x="0" y="0"/>
          <a:ext cx="984852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361800</xdr:colOff>
      <xdr:row>54</xdr:row>
      <xdr:rowOff>1800</xdr:rowOff>
    </xdr:to>
    <xdr:sp>
      <xdr:nvSpPr>
        <xdr:cNvPr id="10" name="CustomShape 1" hidden="1"/>
        <xdr:cNvSpPr/>
      </xdr:nvSpPr>
      <xdr:spPr>
        <a:xfrm>
          <a:off x="0" y="0"/>
          <a:ext cx="984852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361800</xdr:colOff>
      <xdr:row>54</xdr:row>
      <xdr:rowOff>1800</xdr:rowOff>
    </xdr:to>
    <xdr:sp>
      <xdr:nvSpPr>
        <xdr:cNvPr id="11" name="CustomShape 1" hidden="1"/>
        <xdr:cNvSpPr/>
      </xdr:nvSpPr>
      <xdr:spPr>
        <a:xfrm>
          <a:off x="0" y="0"/>
          <a:ext cx="984852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361800</xdr:colOff>
      <xdr:row>54</xdr:row>
      <xdr:rowOff>1800</xdr:rowOff>
    </xdr:to>
    <xdr:sp>
      <xdr:nvSpPr>
        <xdr:cNvPr id="12" name="CustomShape 1" hidden="1"/>
        <xdr:cNvSpPr/>
      </xdr:nvSpPr>
      <xdr:spPr>
        <a:xfrm>
          <a:off x="0" y="0"/>
          <a:ext cx="984852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361800</xdr:colOff>
      <xdr:row>54</xdr:row>
      <xdr:rowOff>1800</xdr:rowOff>
    </xdr:to>
    <xdr:sp>
      <xdr:nvSpPr>
        <xdr:cNvPr id="13" name="CustomShape 1" hidden="1"/>
        <xdr:cNvSpPr/>
      </xdr:nvSpPr>
      <xdr:spPr>
        <a:xfrm>
          <a:off x="0" y="0"/>
          <a:ext cx="984852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361800</xdr:colOff>
      <xdr:row>54</xdr:row>
      <xdr:rowOff>1800</xdr:rowOff>
    </xdr:to>
    <xdr:sp>
      <xdr:nvSpPr>
        <xdr:cNvPr id="14" name="CustomShape 1" hidden="1"/>
        <xdr:cNvSpPr/>
      </xdr:nvSpPr>
      <xdr:spPr>
        <a:xfrm>
          <a:off x="0" y="0"/>
          <a:ext cx="984852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361800</xdr:colOff>
      <xdr:row>54</xdr:row>
      <xdr:rowOff>1800</xdr:rowOff>
    </xdr:to>
    <xdr:sp>
      <xdr:nvSpPr>
        <xdr:cNvPr id="15" name="CustomShape 1" hidden="1"/>
        <xdr:cNvSpPr/>
      </xdr:nvSpPr>
      <xdr:spPr>
        <a:xfrm>
          <a:off x="0" y="0"/>
          <a:ext cx="9848520" cy="950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15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AU1" activeCellId="0" sqref="AU1"/>
    </sheetView>
  </sheetViews>
  <sheetFormatPr defaultRowHeight="13.8"/>
  <cols>
    <col collapsed="false" hidden="false" max="3" min="1" style="0" width="8.10204081632653"/>
    <col collapsed="false" hidden="false" max="8" min="4" style="1" width="8.36734693877551"/>
    <col collapsed="false" hidden="false" max="9" min="9" style="1" width="9.58673469387755"/>
    <col collapsed="false" hidden="false" max="29" min="10" style="1" width="8.36734693877551"/>
    <col collapsed="false" hidden="false" max="31" min="30" style="0" width="8.10204081632653"/>
    <col collapsed="false" hidden="false" max="32" min="32" style="0" width="8.50510204081633"/>
    <col collapsed="false" hidden="false" max="46" min="33" style="0" width="8.10204081632653"/>
    <col collapsed="false" hidden="false" max="47" min="47" style="0" width="14.5816326530612"/>
    <col collapsed="false" hidden="false" max="1025" min="48" style="0" width="8.10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7" t="s">
        <v>13</v>
      </c>
      <c r="O1" s="4" t="s">
        <v>14</v>
      </c>
      <c r="P1" s="5" t="s">
        <v>10</v>
      </c>
      <c r="Q1" s="6" t="s">
        <v>11</v>
      </c>
      <c r="R1" s="5" t="s">
        <v>12</v>
      </c>
      <c r="S1" s="7" t="s">
        <v>13</v>
      </c>
      <c r="T1" s="4" t="s">
        <v>15</v>
      </c>
      <c r="U1" s="5" t="s">
        <v>10</v>
      </c>
      <c r="V1" s="6" t="s">
        <v>11</v>
      </c>
      <c r="W1" s="5" t="s">
        <v>12</v>
      </c>
      <c r="X1" s="7" t="s">
        <v>13</v>
      </c>
      <c r="Y1" s="4" t="s">
        <v>16</v>
      </c>
      <c r="Z1" s="5" t="s">
        <v>10</v>
      </c>
      <c r="AA1" s="6" t="s">
        <v>11</v>
      </c>
      <c r="AB1" s="5" t="s">
        <v>12</v>
      </c>
      <c r="AC1" s="7" t="s">
        <v>13</v>
      </c>
      <c r="AD1" s="8" t="s">
        <v>17</v>
      </c>
      <c r="AE1" s="6" t="s">
        <v>18</v>
      </c>
      <c r="AF1" s="8" t="s">
        <v>19</v>
      </c>
      <c r="AG1" s="8" t="s">
        <v>20</v>
      </c>
      <c r="AH1" s="6" t="s">
        <v>21</v>
      </c>
      <c r="AI1" s="8" t="s">
        <v>22</v>
      </c>
      <c r="AJ1" s="6" t="s">
        <v>23</v>
      </c>
      <c r="AK1" s="8" t="s">
        <v>24</v>
      </c>
      <c r="AL1" s="6" t="s">
        <v>24</v>
      </c>
      <c r="AM1" s="8" t="s">
        <v>25</v>
      </c>
      <c r="AN1" s="8" t="s">
        <v>26</v>
      </c>
      <c r="AO1" s="4" t="s">
        <v>27</v>
      </c>
      <c r="AP1" s="0" t="s">
        <v>28</v>
      </c>
      <c r="AQ1" s="0" t="s">
        <v>29</v>
      </c>
      <c r="AR1" s="0" t="s">
        <v>30</v>
      </c>
      <c r="AS1" s="0" t="s">
        <v>31</v>
      </c>
      <c r="AT1" s="0" t="s">
        <v>32</v>
      </c>
      <c r="AU1" s="9" t="s">
        <v>33</v>
      </c>
    </row>
    <row r="2" customFormat="false" ht="13.8" hidden="false" customHeight="false" outlineLevel="0" collapsed="false">
      <c r="A2" s="0" t="s">
        <v>34</v>
      </c>
      <c r="B2" s="0" t="n">
        <v>48117</v>
      </c>
      <c r="C2" s="0" t="n">
        <v>16567</v>
      </c>
      <c r="D2" s="2" t="s">
        <v>35</v>
      </c>
      <c r="E2" s="2" t="s">
        <v>36</v>
      </c>
      <c r="F2" s="2" t="s">
        <v>37</v>
      </c>
      <c r="G2" s="2" t="n">
        <v>1997</v>
      </c>
      <c r="H2" s="4" t="n">
        <v>395</v>
      </c>
      <c r="I2" s="10" t="n">
        <v>1542191</v>
      </c>
      <c r="J2" s="10" t="n">
        <v>15972</v>
      </c>
      <c r="K2" s="11" t="n">
        <f aca="false">(J2/I2)*100</f>
        <v>1.03566938206746</v>
      </c>
      <c r="L2" s="12" t="n">
        <f aca="false">(K2/$K$31)</f>
        <v>0.615176850431988</v>
      </c>
      <c r="M2" s="11" t="n">
        <f aca="false">(J2/H2)</f>
        <v>40.4354430379747</v>
      </c>
      <c r="N2" s="12" t="n">
        <f aca="false">(M2/$M$31)</f>
        <v>0.355219421024386</v>
      </c>
      <c r="O2" s="10" t="n">
        <v>95317</v>
      </c>
      <c r="P2" s="11" t="n">
        <f aca="false">(O2/I2)*100</f>
        <v>6.18062224458579</v>
      </c>
      <c r="Q2" s="12" t="n">
        <f aca="false">(P2/$P$31)</f>
        <v>0.652020859336725</v>
      </c>
      <c r="R2" s="11" t="n">
        <f aca="false">(O2/H2)</f>
        <v>241.308860759494</v>
      </c>
      <c r="S2" s="12" t="n">
        <f aca="false">(R2/$R$31)</f>
        <v>0.364603838190984</v>
      </c>
      <c r="T2" s="10" t="n">
        <v>263748</v>
      </c>
      <c r="U2" s="11" t="n">
        <f aca="false">(T2/I2)*100</f>
        <v>17.1021617944859</v>
      </c>
      <c r="V2" s="12" t="n">
        <f aca="false">(U2/$U$31)</f>
        <v>0.827055226457324</v>
      </c>
      <c r="W2" s="11" t="n">
        <f aca="false">(T2/H2)</f>
        <v>667.716455696203</v>
      </c>
      <c r="X2" s="12" t="n">
        <f aca="false">(W2/$W$31)</f>
        <v>0.65453629015166</v>
      </c>
      <c r="Y2" s="10" t="n">
        <v>121165</v>
      </c>
      <c r="Z2" s="11" t="n">
        <f aca="false">(Y2/I2)*100</f>
        <v>7.85667923104207</v>
      </c>
      <c r="AA2" s="12" t="n">
        <f aca="false">(Z2/$Z$31)</f>
        <v>0.761990629904483</v>
      </c>
      <c r="AB2" s="11" t="n">
        <f aca="false">(Y2/H2)</f>
        <v>306.746835443038</v>
      </c>
      <c r="AC2" s="12" t="n">
        <f aca="false">(AB2/$AB$31)</f>
        <v>0.622071299991549</v>
      </c>
      <c r="AD2" s="0" t="n">
        <v>11.5</v>
      </c>
      <c r="AE2" s="13" t="n">
        <f aca="false">AD2/$AD$31</f>
        <v>0.418181818181818</v>
      </c>
      <c r="AF2" s="14" t="n">
        <v>3</v>
      </c>
      <c r="AG2" s="0" t="n">
        <v>2</v>
      </c>
      <c r="AH2" s="13" t="n">
        <f aca="false">AG2/$AG$31</f>
        <v>0.444444444444444</v>
      </c>
      <c r="AI2" s="14" t="n">
        <v>0.5</v>
      </c>
      <c r="AJ2" s="15" t="n">
        <f aca="false">(AI2/$AI$31)</f>
        <v>0.166666666666667</v>
      </c>
      <c r="AK2" s="14" t="n">
        <v>153</v>
      </c>
      <c r="AL2" s="13" t="n">
        <f aca="false">1-(AK2/$AK$31)</f>
        <v>0</v>
      </c>
      <c r="AM2" s="16" t="n">
        <v>0</v>
      </c>
      <c r="AN2" s="0" t="s">
        <v>38</v>
      </c>
      <c r="AO2" s="17" t="n">
        <f aca="false">(ROUND(-0.012*AK2 + 1.8434,2))</f>
        <v>0.01</v>
      </c>
      <c r="AP2" s="0" t="s">
        <v>35</v>
      </c>
      <c r="AQ2" s="0" t="s">
        <v>39</v>
      </c>
      <c r="AR2" s="18" t="n">
        <f aca="false">(AE2*0.25)+(AH2*0.25)+(AJ2*0.25)+(AL2*0.25)</f>
        <v>0.257323232323232</v>
      </c>
      <c r="AS2" s="18" t="n">
        <f aca="false">(L2*0.25)+(N2*0.25)+(Q2*0.25)+(S2*0.25)</f>
        <v>0.496755242246021</v>
      </c>
      <c r="AT2" s="18" t="n">
        <f aca="false">(V2*0.25)+(X2*0.25)+(AA2*0.25)+(AC2*0.25)</f>
        <v>0.716413361626254</v>
      </c>
      <c r="AU2" s="19" t="n">
        <v>0.32</v>
      </c>
      <c r="AW2" s="20"/>
      <c r="AX2" s="20"/>
      <c r="AY2" s="2"/>
    </row>
    <row r="3" customFormat="false" ht="13.8" hidden="false" customHeight="false" outlineLevel="0" collapsed="false">
      <c r="A3" s="0" t="s">
        <v>40</v>
      </c>
      <c r="B3" s="0" t="n">
        <v>50900</v>
      </c>
      <c r="C3" s="0" t="n">
        <v>4533</v>
      </c>
      <c r="D3" s="2" t="s">
        <v>41</v>
      </c>
      <c r="E3" s="2" t="s">
        <v>42</v>
      </c>
      <c r="F3" s="2" t="s">
        <v>43</v>
      </c>
      <c r="G3" s="2" t="n">
        <v>1997</v>
      </c>
      <c r="H3" s="4" t="n">
        <v>161</v>
      </c>
      <c r="I3" s="10" t="n">
        <v>950597</v>
      </c>
      <c r="J3" s="10" t="n">
        <v>12588</v>
      </c>
      <c r="K3" s="11" t="n">
        <f aca="false">(J3/I3)*100</f>
        <v>1.32422046356132</v>
      </c>
      <c r="L3" s="12" t="n">
        <f aca="false">(K3/$K$31)</f>
        <v>0.786573194261117</v>
      </c>
      <c r="M3" s="11" t="n">
        <f aca="false">(J3/H3)</f>
        <v>78.1863354037267</v>
      </c>
      <c r="N3" s="12" t="n">
        <f aca="false">(M3/$M$31)</f>
        <v>0.686855459158618</v>
      </c>
      <c r="O3" s="10" t="n">
        <v>71616</v>
      </c>
      <c r="P3" s="11" t="n">
        <f aca="false">(O3/I3)*100</f>
        <v>7.53379192233933</v>
      </c>
      <c r="Q3" s="12" t="n">
        <f aca="false">(P3/$P$31)</f>
        <v>0.794772644060368</v>
      </c>
      <c r="R3" s="11" t="n">
        <f aca="false">(O3/H3)</f>
        <v>444.819875776398</v>
      </c>
      <c r="S3" s="12" t="n">
        <f aca="false">(R3/$R$31)</f>
        <v>0.672097300949736</v>
      </c>
      <c r="T3" s="10" t="n">
        <v>164242</v>
      </c>
      <c r="U3" s="11" t="n">
        <f aca="false">(T3/I3)*100</f>
        <v>17.2777738621098</v>
      </c>
      <c r="V3" s="12" t="n">
        <f aca="false">(U3/$U$31)</f>
        <v>0.835547771440974</v>
      </c>
      <c r="W3" s="11" t="n">
        <f aca="false">(T3/H3)</f>
        <v>1020.13664596273</v>
      </c>
      <c r="X3" s="12" t="n">
        <f aca="false">(W3/$W$31)</f>
        <v>1</v>
      </c>
      <c r="Y3" s="10" t="n">
        <v>75814</v>
      </c>
      <c r="Z3" s="11" t="n">
        <f aca="false">(Y3/I3)*100</f>
        <v>7.97540913762614</v>
      </c>
      <c r="AA3" s="12" t="n">
        <f aca="false">(Z3/$Z$31)</f>
        <v>0.773505810001062</v>
      </c>
      <c r="AB3" s="11" t="n">
        <f aca="false">(Y3/H3)</f>
        <v>470.894409937888</v>
      </c>
      <c r="AC3" s="12" t="n">
        <f aca="false">(AB3/$AB$31)</f>
        <v>0.954956543645295</v>
      </c>
      <c r="AD3" s="0" t="n">
        <v>12.5</v>
      </c>
      <c r="AE3" s="13" t="n">
        <f aca="false">AD3/$AD$31</f>
        <v>0.454545454545455</v>
      </c>
      <c r="AF3" s="14" t="n">
        <v>3</v>
      </c>
      <c r="AG3" s="0" t="n">
        <v>3</v>
      </c>
      <c r="AH3" s="13" t="n">
        <f aca="false">AG3/$AG$31</f>
        <v>0.666666666666667</v>
      </c>
      <c r="AI3" s="14" t="n">
        <v>1</v>
      </c>
      <c r="AJ3" s="15" t="n">
        <f aca="false">(AI3/$AI$31)</f>
        <v>0.333333333333333</v>
      </c>
      <c r="AK3" s="14" t="n">
        <v>114</v>
      </c>
      <c r="AL3" s="13" t="n">
        <f aca="false">1-(AK3/$AK$31)</f>
        <v>0.254901960784314</v>
      </c>
      <c r="AM3" s="16" t="n">
        <v>0</v>
      </c>
      <c r="AN3" s="0" t="s">
        <v>38</v>
      </c>
      <c r="AO3" s="17" t="n">
        <f aca="false">(ROUND(-0.012*AK3 + 1.8434,2))</f>
        <v>0.48</v>
      </c>
      <c r="AP3" s="0" t="s">
        <v>41</v>
      </c>
      <c r="AQ3" s="0" t="s">
        <v>44</v>
      </c>
      <c r="AR3" s="18" t="n">
        <f aca="false">(AE3*0.25)+(AH3*0.25)+(AJ3*0.25)+(AL3*0.25)</f>
        <v>0.427361853832442</v>
      </c>
      <c r="AS3" s="18" t="n">
        <f aca="false">(L3*0.25)+(N3*0.25)+(Q3*0.25)+(S3*0.25)</f>
        <v>0.73507464960746</v>
      </c>
      <c r="AT3" s="18" t="n">
        <f aca="false">(V3*0.25)+(X3*0.25)+(AA3*0.25)+(AC3*0.25)</f>
        <v>0.891002531271834</v>
      </c>
      <c r="AU3" s="19" t="n">
        <v>0.24</v>
      </c>
      <c r="AX3" s="20"/>
      <c r="AY3" s="2"/>
    </row>
    <row r="4" customFormat="false" ht="13.8" hidden="false" customHeight="false" outlineLevel="0" collapsed="false">
      <c r="A4" s="0" t="s">
        <v>45</v>
      </c>
      <c r="B4" s="0" t="n">
        <v>42650</v>
      </c>
      <c r="C4" s="0" t="n">
        <v>23383</v>
      </c>
      <c r="D4" s="2" t="s">
        <v>46</v>
      </c>
      <c r="E4" s="2" t="s">
        <v>47</v>
      </c>
      <c r="F4" s="2" t="s">
        <v>48</v>
      </c>
      <c r="G4" s="2" t="n">
        <v>1997</v>
      </c>
      <c r="H4" s="21" t="n">
        <v>20039.2</v>
      </c>
      <c r="I4" s="10" t="n">
        <v>2151772</v>
      </c>
      <c r="J4" s="10" t="n">
        <v>17394</v>
      </c>
      <c r="K4" s="11" t="n">
        <f aca="false">(J4/I4)*100</f>
        <v>0.808357019238098</v>
      </c>
      <c r="L4" s="12" t="n">
        <f aca="false">(K4/$K$31)</f>
        <v>0.480155669106274</v>
      </c>
      <c r="M4" s="11" t="n">
        <f aca="false">(J4/H4)</f>
        <v>0.867998722503892</v>
      </c>
      <c r="N4" s="12" t="n">
        <f aca="false">(M4/$M$31)</f>
        <v>0.0076252411372907</v>
      </c>
      <c r="O4" s="10" t="n">
        <v>114895</v>
      </c>
      <c r="P4" s="11" t="n">
        <f aca="false">(O4/I4)*100</f>
        <v>5.33955270353922</v>
      </c>
      <c r="Q4" s="12" t="n">
        <f aca="false">(P4/$P$31)</f>
        <v>0.56329275669374</v>
      </c>
      <c r="R4" s="11" t="n">
        <f aca="false">(O4/H4)</f>
        <v>5.73351231586091</v>
      </c>
      <c r="S4" s="12" t="n">
        <f aca="false">(R4/$R$31)</f>
        <v>0.00866300802257599</v>
      </c>
      <c r="T4" s="10" t="n">
        <v>320378</v>
      </c>
      <c r="U4" s="11" t="n">
        <f aca="false">(T4/I4)*100</f>
        <v>14.8890309939901</v>
      </c>
      <c r="V4" s="12" t="n">
        <f aca="false">(U4/$U$31)</f>
        <v>0.720028909119249</v>
      </c>
      <c r="W4" s="11" t="n">
        <f aca="false">(T4/H4)</f>
        <v>15.9875643738273</v>
      </c>
      <c r="X4" s="12" t="n">
        <f aca="false">(W4/$W$31)</f>
        <v>0.0156719831966623</v>
      </c>
      <c r="Y4" s="10" t="n">
        <v>102748</v>
      </c>
      <c r="Z4" s="11" t="n">
        <f aca="false">(Y4/I4)*100</f>
        <v>4.77504122183949</v>
      </c>
      <c r="AA4" s="12" t="n">
        <f aca="false">(Z4/$Z$31)</f>
        <v>0.463113812012757</v>
      </c>
      <c r="AB4" s="11" t="n">
        <f aca="false">(Y4/H4)</f>
        <v>5.12735039322927</v>
      </c>
      <c r="AC4" s="12" t="n">
        <f aca="false">(AB4/$AB$31)</f>
        <v>0.0103980780112094</v>
      </c>
      <c r="AD4" s="0" t="n">
        <v>10</v>
      </c>
      <c r="AE4" s="13" t="n">
        <f aca="false">AD4/$AD$31</f>
        <v>0.363636363636364</v>
      </c>
      <c r="AF4" s="14" t="n">
        <v>3</v>
      </c>
      <c r="AG4" s="0" t="n">
        <v>2</v>
      </c>
      <c r="AH4" s="13" t="n">
        <f aca="false">AG4/$AG$31</f>
        <v>0.444444444444444</v>
      </c>
      <c r="AI4" s="14" t="n">
        <v>1</v>
      </c>
      <c r="AJ4" s="15" t="n">
        <f aca="false">(AI4/$AI$31)</f>
        <v>0.333333333333333</v>
      </c>
      <c r="AK4" s="14" t="n">
        <v>153</v>
      </c>
      <c r="AL4" s="13" t="n">
        <f aca="false">1-(AK4/$AK$31)</f>
        <v>0</v>
      </c>
      <c r="AM4" s="16" t="n">
        <v>0.056</v>
      </c>
      <c r="AN4" s="22" t="s">
        <v>49</v>
      </c>
      <c r="AO4" s="17" t="n">
        <f aca="false">(ROUND(-0.012*AK4 + 1.8434,2))</f>
        <v>0.01</v>
      </c>
      <c r="AP4" s="0" t="s">
        <v>46</v>
      </c>
      <c r="AQ4" s="0" t="s">
        <v>50</v>
      </c>
      <c r="AR4" s="18" t="n">
        <f aca="false">(AE4*0.25)+(AH4*0.25)+(AJ4*0.25)+(AL4*0.25)</f>
        <v>0.285353535353535</v>
      </c>
      <c r="AS4" s="18" t="n">
        <f aca="false">(L4*0.25)+(N4*0.25)+(Q4*0.25)+(S4*0.25)</f>
        <v>0.26493416873997</v>
      </c>
      <c r="AT4" s="18" t="n">
        <f aca="false">(V4*0.25)+(X4*0.25)+(AA4*0.25)+(AC4*0.25)</f>
        <v>0.302303195584969</v>
      </c>
      <c r="AU4" s="19" t="n">
        <v>0.39</v>
      </c>
      <c r="AX4" s="20"/>
      <c r="AY4" s="2"/>
    </row>
    <row r="5" customFormat="false" ht="13.8" hidden="false" customHeight="false" outlineLevel="0" collapsed="false">
      <c r="A5" s="0" t="s">
        <v>51</v>
      </c>
      <c r="B5" s="0" t="n">
        <v>34883</v>
      </c>
      <c r="C5" s="0" t="n">
        <v>33633</v>
      </c>
      <c r="D5" s="2" t="s">
        <v>52</v>
      </c>
      <c r="E5" s="2" t="s">
        <v>53</v>
      </c>
      <c r="F5" s="2" t="s">
        <v>54</v>
      </c>
      <c r="G5" s="2" t="n">
        <v>1997</v>
      </c>
      <c r="H5" s="4" t="n">
        <v>9214</v>
      </c>
      <c r="I5" s="10" t="n">
        <v>666313</v>
      </c>
      <c r="J5" s="10" t="n">
        <v>9888</v>
      </c>
      <c r="K5" s="11" t="n">
        <f aca="false">(J5/I5)*100</f>
        <v>1.4839872552389</v>
      </c>
      <c r="L5" s="12" t="n">
        <f aca="false">(K5/$K$31)</f>
        <v>0.881473008245806</v>
      </c>
      <c r="M5" s="11" t="n">
        <f aca="false">(J5/H5)</f>
        <v>1.07314955502496</v>
      </c>
      <c r="N5" s="12" t="n">
        <f aca="false">(M5/$M$31)</f>
        <v>0.00942746103339438</v>
      </c>
      <c r="O5" s="10" t="n">
        <v>63161</v>
      </c>
      <c r="P5" s="11" t="n">
        <f aca="false">(O5/I5)*100</f>
        <v>9.47917870430263</v>
      </c>
      <c r="Q5" s="12" t="n">
        <f aca="false">(P5/$P$31)</f>
        <v>1</v>
      </c>
      <c r="R5" s="11" t="n">
        <f aca="false">(O5/H5)</f>
        <v>6.85489472541784</v>
      </c>
      <c r="S5" s="12" t="n">
        <f aca="false">(R5/$R$31)</f>
        <v>0.0103573524793749</v>
      </c>
      <c r="T5" s="10" t="n">
        <v>73850</v>
      </c>
      <c r="U5" s="11" t="n">
        <f aca="false">(T5/I5)*100</f>
        <v>11.0833797329483</v>
      </c>
      <c r="V5" s="12" t="n">
        <f aca="false">(U5/$U$31)</f>
        <v>0.535988797504044</v>
      </c>
      <c r="W5" s="11" t="n">
        <f aca="false">(T5/H5)</f>
        <v>8.01497720859562</v>
      </c>
      <c r="X5" s="12" t="n">
        <f aca="false">(W5/$W$31)</f>
        <v>0.00785676824797493</v>
      </c>
      <c r="Y5" s="10" t="n">
        <v>31353</v>
      </c>
      <c r="Z5" s="11" t="n">
        <f aca="false">(Y5/I5)*100</f>
        <v>4.70544623922991</v>
      </c>
      <c r="AA5" s="12" t="n">
        <f aca="false">(Z5/$Z$31)</f>
        <v>0.456364048775976</v>
      </c>
      <c r="AB5" s="11" t="n">
        <f aca="false">(Y5/H5)</f>
        <v>3.40275667462557</v>
      </c>
      <c r="AC5" s="12" t="n">
        <f aca="false">(AB5/$AB$31)</f>
        <v>0.00690066538121573</v>
      </c>
      <c r="AD5" s="0" t="n">
        <v>6</v>
      </c>
      <c r="AE5" s="13" t="n">
        <f aca="false">AD5/$AD$31</f>
        <v>0.218181818181818</v>
      </c>
      <c r="AF5" s="14" t="n">
        <v>2</v>
      </c>
      <c r="AG5" s="0" t="n">
        <v>0</v>
      </c>
      <c r="AH5" s="13" t="n">
        <f aca="false">AG5/$AG$31</f>
        <v>0</v>
      </c>
      <c r="AI5" s="14" t="n">
        <v>1</v>
      </c>
      <c r="AJ5" s="15" t="n">
        <f aca="false">(AI5/$AI$31)</f>
        <v>0.333333333333333</v>
      </c>
      <c r="AK5" s="14" t="n">
        <v>153</v>
      </c>
      <c r="AL5" s="13" t="n">
        <f aca="false">1-(AK5/$AK$31)</f>
        <v>0</v>
      </c>
      <c r="AM5" s="16" t="n">
        <v>0</v>
      </c>
      <c r="AN5" s="0" t="s">
        <v>38</v>
      </c>
      <c r="AO5" s="17" t="n">
        <f aca="false">(ROUND(-0.012*AK5 + 1.8434,2))</f>
        <v>0.01</v>
      </c>
      <c r="AP5" s="0" t="s">
        <v>52</v>
      </c>
      <c r="AQ5" s="0" t="s">
        <v>55</v>
      </c>
      <c r="AR5" s="18" t="n">
        <f aca="false">(AE5*0.25)+(AH5*0.25)+(AJ5*0.25)+(AL5*0.25)</f>
        <v>0.137878787878788</v>
      </c>
      <c r="AS5" s="18" t="n">
        <f aca="false">(L5*0.25)+(N5*0.25)+(Q5*0.25)+(S5*0.25)</f>
        <v>0.475314455439644</v>
      </c>
      <c r="AT5" s="18" t="n">
        <f aca="false">(V5*0.25)+(X5*0.25)+(AA5*0.25)+(AC5*0.25)</f>
        <v>0.251777569977303</v>
      </c>
      <c r="AU5" s="19" t="n">
        <v>0.3</v>
      </c>
      <c r="AX5" s="20"/>
      <c r="AY5" s="2"/>
    </row>
    <row r="6" customFormat="false" ht="13.8" hidden="false" customHeight="false" outlineLevel="0" collapsed="false">
      <c r="A6" s="0" t="s">
        <v>56</v>
      </c>
      <c r="B6" s="0" t="n">
        <v>45729</v>
      </c>
      <c r="C6" s="0" t="n">
        <v>16053</v>
      </c>
      <c r="D6" s="23" t="s">
        <v>57</v>
      </c>
      <c r="E6" s="23" t="s">
        <v>58</v>
      </c>
      <c r="F6" s="23" t="s">
        <v>59</v>
      </c>
      <c r="G6" s="23" t="n">
        <v>2001</v>
      </c>
      <c r="H6" s="24" t="n">
        <v>31889</v>
      </c>
      <c r="I6" s="25" t="n">
        <v>2932216</v>
      </c>
      <c r="J6" s="25" t="n">
        <v>29125</v>
      </c>
      <c r="K6" s="11" t="n">
        <f aca="false">(J6/I6)*100</f>
        <v>0.993276075159538</v>
      </c>
      <c r="L6" s="12" t="n">
        <f aca="false">(K6/$K$31)</f>
        <v>0.589995666673372</v>
      </c>
      <c r="M6" s="11" t="n">
        <f aca="false">(J6/H6)</f>
        <v>0.913324343817617</v>
      </c>
      <c r="N6" s="12" t="n">
        <f aca="false">(M6/$M$31)</f>
        <v>0.00802342005536293</v>
      </c>
      <c r="O6" s="25" t="n">
        <v>193041</v>
      </c>
      <c r="P6" s="11" t="n">
        <f aca="false">(O6/I6)*100</f>
        <v>6.58345087810721</v>
      </c>
      <c r="Q6" s="12" t="n">
        <f aca="false">(P6/$P$31)</f>
        <v>0.69451701286304</v>
      </c>
      <c r="R6" s="11" t="n">
        <f aca="false">(O6/H6)</f>
        <v>6.05352943021105</v>
      </c>
      <c r="S6" s="12" t="n">
        <f aca="false">(R6/$R$31)</f>
        <v>0.00914653551432091</v>
      </c>
      <c r="T6" s="25" t="n">
        <v>465794</v>
      </c>
      <c r="U6" s="11" t="n">
        <f aca="false">(T6/I6)*100</f>
        <v>15.8853917992399</v>
      </c>
      <c r="V6" s="12" t="n">
        <f aca="false">(U6/$U$31)</f>
        <v>0.768212607842341</v>
      </c>
      <c r="W6" s="11" t="n">
        <f aca="false">(T6/H6)</f>
        <v>14.6067295932767</v>
      </c>
      <c r="X6" s="12" t="n">
        <f aca="false">(W6/$W$31)</f>
        <v>0.0143184049422045</v>
      </c>
      <c r="Y6" s="25" t="n">
        <v>154662</v>
      </c>
      <c r="Z6" s="11" t="n">
        <f aca="false">(Y6/I6)*100</f>
        <v>5.27457731626865</v>
      </c>
      <c r="AA6" s="12" t="n">
        <f aca="false">(Z6/$Z$31)</f>
        <v>0.511561993752208</v>
      </c>
      <c r="AB6" s="11" t="n">
        <f aca="false">(Y6/H6)</f>
        <v>4.85001097557151</v>
      </c>
      <c r="AC6" s="12" t="n">
        <f aca="false">(AB6/$AB$31)</f>
        <v>0.00983564387286829</v>
      </c>
      <c r="AD6" s="0" t="n">
        <v>8</v>
      </c>
      <c r="AE6" s="13" t="n">
        <f aca="false">AD6/$AD$31</f>
        <v>0.290909090909091</v>
      </c>
      <c r="AF6" s="14" t="n">
        <v>2</v>
      </c>
      <c r="AG6" s="0" t="n">
        <v>1</v>
      </c>
      <c r="AH6" s="13" t="n">
        <f aca="false">AG6/$AG$31</f>
        <v>0.222222222222222</v>
      </c>
      <c r="AI6" s="14" t="n">
        <v>1</v>
      </c>
      <c r="AJ6" s="15" t="n">
        <f aca="false">(AI6/$AI$31)</f>
        <v>0.333333333333333</v>
      </c>
      <c r="AK6" s="14" t="n">
        <v>153</v>
      </c>
      <c r="AL6" s="13" t="n">
        <f aca="false">1-(AK6/$AK$31)</f>
        <v>0</v>
      </c>
      <c r="AM6" s="16" t="n">
        <v>0</v>
      </c>
      <c r="AN6" s="22" t="s">
        <v>38</v>
      </c>
      <c r="AO6" s="17" t="n">
        <f aca="false">(ROUND(-0.012*AK6 + 1.8434,2))</f>
        <v>0.01</v>
      </c>
      <c r="AP6" s="0" t="s">
        <v>57</v>
      </c>
      <c r="AQ6" s="0" t="s">
        <v>60</v>
      </c>
      <c r="AR6" s="18" t="n">
        <f aca="false">(AE6*0.25)+(AH6*0.25)+(AJ6*0.25)+(AL6*0.25)</f>
        <v>0.211616161616162</v>
      </c>
      <c r="AS6" s="18" t="n">
        <f aca="false">(L6*0.25)+(N6*0.25)+(Q6*0.25)+(S6*0.25)</f>
        <v>0.325420658776524</v>
      </c>
      <c r="AT6" s="18" t="n">
        <f aca="false">(V6*0.25)+(X6*0.25)+(AA6*0.25)+(AC6*0.25)</f>
        <v>0.325982162602406</v>
      </c>
      <c r="AU6" s="19" t="n">
        <v>0.42</v>
      </c>
      <c r="AX6" s="20"/>
      <c r="AY6" s="23"/>
    </row>
    <row r="7" customFormat="false" ht="13.8" hidden="false" customHeight="false" outlineLevel="0" collapsed="false">
      <c r="A7" s="0" t="s">
        <v>61</v>
      </c>
      <c r="B7" s="0" t="n">
        <v>55617</v>
      </c>
      <c r="C7" s="0" t="n">
        <v>12650</v>
      </c>
      <c r="D7" s="2" t="s">
        <v>62</v>
      </c>
      <c r="E7" s="2" t="s">
        <v>63</v>
      </c>
      <c r="F7" s="2" t="s">
        <v>64</v>
      </c>
      <c r="G7" s="2" t="n">
        <v>1997</v>
      </c>
      <c r="H7" s="21" t="n">
        <v>2559</v>
      </c>
      <c r="I7" s="25" t="n">
        <v>1392600</v>
      </c>
      <c r="J7" s="25" t="n">
        <v>23049</v>
      </c>
      <c r="K7" s="11" t="n">
        <f aca="false">(J7/I7)*100</f>
        <v>1.65510555794916</v>
      </c>
      <c r="L7" s="12" t="n">
        <f aca="false">(K7/$K$31)</f>
        <v>0.983115501820755</v>
      </c>
      <c r="M7" s="11" t="n">
        <f aca="false">(J7/H7)</f>
        <v>9.00703399765533</v>
      </c>
      <c r="N7" s="12" t="n">
        <f aca="false">(M7/$M$31)</f>
        <v>0.0791254691778528</v>
      </c>
      <c r="O7" s="25" t="n">
        <v>131457</v>
      </c>
      <c r="P7" s="11" t="n">
        <f aca="false">(O7/I7)*100</f>
        <v>9.43968117190866</v>
      </c>
      <c r="Q7" s="12" t="n">
        <f aca="false">(P7/$P$31)</f>
        <v>0.995833232643241</v>
      </c>
      <c r="R7" s="11" t="n">
        <f aca="false">(O7/H7)</f>
        <v>51.3704572098476</v>
      </c>
      <c r="S7" s="12" t="n">
        <f aca="false">(R7/$R$31)</f>
        <v>0.0776178123314076</v>
      </c>
      <c r="T7" s="25" t="n">
        <v>223669</v>
      </c>
      <c r="U7" s="11" t="n">
        <f aca="false">(T7/I7)*100</f>
        <v>16.0612523337642</v>
      </c>
      <c r="V7" s="12" t="n">
        <f aca="false">(U7/$U$31)</f>
        <v>0.776717168608033</v>
      </c>
      <c r="W7" s="11" t="n">
        <f aca="false">(T7/H7)</f>
        <v>87.4048456428292</v>
      </c>
      <c r="X7" s="12" t="n">
        <f aca="false">(W7/$W$31)</f>
        <v>0.0856795469398543</v>
      </c>
      <c r="Y7" s="25" t="n">
        <v>105734</v>
      </c>
      <c r="Z7" s="11" t="n">
        <f aca="false">(Y7/I7)*100</f>
        <v>7.59256067786873</v>
      </c>
      <c r="AA7" s="12" t="n">
        <f aca="false">(Z7/$Z$31)</f>
        <v>0.736374735862782</v>
      </c>
      <c r="AB7" s="11" t="n">
        <f aca="false">(Y7/H7)</f>
        <v>41.3184837827276</v>
      </c>
      <c r="AC7" s="12" t="n">
        <f aca="false">(AB7/$AB$31)</f>
        <v>0.083792365398906</v>
      </c>
      <c r="AD7" s="0" t="n">
        <v>12.5</v>
      </c>
      <c r="AE7" s="13" t="n">
        <f aca="false">AD7/$AD$31</f>
        <v>0.454545454545455</v>
      </c>
      <c r="AF7" s="14" t="n">
        <v>3</v>
      </c>
      <c r="AG7" s="0" t="n">
        <v>2</v>
      </c>
      <c r="AH7" s="13" t="n">
        <f aca="false">AG7/$AG$31</f>
        <v>0.444444444444444</v>
      </c>
      <c r="AI7" s="14" t="n">
        <v>1</v>
      </c>
      <c r="AJ7" s="15" t="n">
        <f aca="false">(AI7/$AI$31)</f>
        <v>0.333333333333333</v>
      </c>
      <c r="AK7" s="14" t="n">
        <v>73</v>
      </c>
      <c r="AL7" s="13" t="n">
        <f aca="false">1-(AK7/$AK$31)</f>
        <v>0.522875816993464</v>
      </c>
      <c r="AM7" s="16" t="n">
        <v>0</v>
      </c>
      <c r="AN7" s="0" t="s">
        <v>38</v>
      </c>
      <c r="AO7" s="17" t="n">
        <f aca="false">(ROUND(-0.012*AK7 + 1.8434,2))</f>
        <v>0.97</v>
      </c>
      <c r="AP7" s="0" t="s">
        <v>62</v>
      </c>
      <c r="AQ7" s="0" t="s">
        <v>65</v>
      </c>
      <c r="AR7" s="18" t="n">
        <f aca="false">(AE7*0.25)+(AH7*0.25)+(AJ7*0.25)+(AL7*0.25)</f>
        <v>0.438799762329174</v>
      </c>
      <c r="AS7" s="18" t="n">
        <f aca="false">(L7*0.25)+(N7*0.25)+(Q7*0.25)+(S7*0.25)</f>
        <v>0.533923003993314</v>
      </c>
      <c r="AT7" s="18" t="n">
        <f aca="false">(V7*0.25)+(X7*0.25)+(AA7*0.25)+(AC7*0.25)</f>
        <v>0.420640954202394</v>
      </c>
      <c r="AU7" s="19" t="n">
        <v>0.32</v>
      </c>
      <c r="AY7" s="2"/>
    </row>
    <row r="8" customFormat="false" ht="13.8" hidden="false" customHeight="false" outlineLevel="0" collapsed="false">
      <c r="A8" s="0" t="s">
        <v>66</v>
      </c>
      <c r="B8" s="0" t="n">
        <v>59383</v>
      </c>
      <c r="C8" s="0" t="n">
        <v>24583</v>
      </c>
      <c r="D8" s="2" t="s">
        <v>67</v>
      </c>
      <c r="E8" s="2" t="s">
        <v>68</v>
      </c>
      <c r="F8" s="2" t="s">
        <v>69</v>
      </c>
      <c r="G8" s="2" t="n">
        <v>1997</v>
      </c>
      <c r="H8" s="21" t="n">
        <v>43165.6032</v>
      </c>
      <c r="I8" s="10" t="n">
        <v>1405996</v>
      </c>
      <c r="J8" s="10" t="n">
        <v>12981</v>
      </c>
      <c r="K8" s="11" t="n">
        <f aca="false">(J8/I8)*100</f>
        <v>0.923260094623313</v>
      </c>
      <c r="L8" s="12" t="n">
        <f aca="false">(K8/$K$31)</f>
        <v>0.548406901830099</v>
      </c>
      <c r="M8" s="11" t="n">
        <f aca="false">(J8/H8)</f>
        <v>0.300725555481175</v>
      </c>
      <c r="N8" s="12" t="n">
        <f aca="false">(M8/$M$31)</f>
        <v>0.0026418297829688</v>
      </c>
      <c r="O8" s="10" t="n">
        <v>88395</v>
      </c>
      <c r="P8" s="11" t="n">
        <f aca="false">(O8/I8)*100</f>
        <v>6.28700223898219</v>
      </c>
      <c r="Q8" s="12" t="n">
        <f aca="false">(P8/$P$31)</f>
        <v>0.663243349988591</v>
      </c>
      <c r="R8" s="11" t="n">
        <f aca="false">(O8/H8)</f>
        <v>2.047811068235</v>
      </c>
      <c r="S8" s="12" t="n">
        <f aca="false">(R8/$R$31)</f>
        <v>0.00309412498578996</v>
      </c>
      <c r="T8" s="10" t="n">
        <v>198848</v>
      </c>
      <c r="U8" s="11" t="n">
        <f aca="false">(T8/I8)*100</f>
        <v>14.1428567364345</v>
      </c>
      <c r="V8" s="12" t="n">
        <f aca="false">(U8/$U$31)</f>
        <v>0.683944154047045</v>
      </c>
      <c r="W8" s="11" t="n">
        <f aca="false">(T8/H8)</f>
        <v>4.60663086482711</v>
      </c>
      <c r="X8" s="12" t="n">
        <f aca="false">(W8/$W$31)</f>
        <v>0.00451569981635128</v>
      </c>
      <c r="Y8" s="10" t="n">
        <v>68918</v>
      </c>
      <c r="Z8" s="11" t="n">
        <f aca="false">(Y8/I8)*100</f>
        <v>4.90172091527999</v>
      </c>
      <c r="AA8" s="12" t="n">
        <f aca="false">(Z8/$Z$31)</f>
        <v>0.475400012907843</v>
      </c>
      <c r="AB8" s="11" t="n">
        <f aca="false">(Y8/H8)</f>
        <v>1.59659531874676</v>
      </c>
      <c r="AC8" s="12" t="n">
        <f aca="false">(AB8/$AB$31)</f>
        <v>0.00323783658292263</v>
      </c>
      <c r="AD8" s="0" t="n">
        <v>12</v>
      </c>
      <c r="AE8" s="13" t="n">
        <f aca="false">AD8/$AD$31</f>
        <v>0.436363636363636</v>
      </c>
      <c r="AF8" s="14" t="n">
        <v>2</v>
      </c>
      <c r="AG8" s="0" t="n">
        <v>2</v>
      </c>
      <c r="AH8" s="13" t="n">
        <f aca="false">AG8/$AG$31</f>
        <v>0.444444444444444</v>
      </c>
      <c r="AI8" s="14" t="n">
        <v>1</v>
      </c>
      <c r="AJ8" s="15" t="n">
        <f aca="false">(AI8/$AI$31)</f>
        <v>0.333333333333333</v>
      </c>
      <c r="AK8" s="14" t="n">
        <v>153</v>
      </c>
      <c r="AL8" s="13" t="n">
        <f aca="false">1-(AK8/$AK$31)</f>
        <v>0</v>
      </c>
      <c r="AM8" s="16" t="n">
        <v>0.002</v>
      </c>
      <c r="AN8" s="0" t="s">
        <v>38</v>
      </c>
      <c r="AO8" s="17" t="n">
        <f aca="false">(ROUND(-0.012*AK8 + 1.8434,2))</f>
        <v>0.01</v>
      </c>
      <c r="AP8" s="0" t="s">
        <v>67</v>
      </c>
      <c r="AQ8" s="0" t="s">
        <v>70</v>
      </c>
      <c r="AR8" s="18" t="n">
        <f aca="false">(AE8*0.25)+(AH8*0.25)+(AJ8*0.25)+(AL8*0.25)</f>
        <v>0.303535353535353</v>
      </c>
      <c r="AS8" s="18" t="n">
        <f aca="false">(L8*0.25)+(N8*0.25)+(Q8*0.25)+(S8*0.25)</f>
        <v>0.304346551646862</v>
      </c>
      <c r="AT8" s="18" t="n">
        <f aca="false">(V8*0.25)+(X8*0.25)+(AA8*0.25)+(AC8*0.25)</f>
        <v>0.29177442583854</v>
      </c>
      <c r="AU8" s="19" t="n">
        <v>0.36</v>
      </c>
      <c r="AY8" s="2"/>
    </row>
    <row r="9" customFormat="false" ht="13.8" hidden="false" customHeight="false" outlineLevel="0" collapsed="false">
      <c r="A9" s="0" t="s">
        <v>71</v>
      </c>
      <c r="B9" s="0" t="n">
        <v>60317</v>
      </c>
      <c r="C9" s="0" t="n">
        <v>24967</v>
      </c>
      <c r="D9" s="2" t="s">
        <v>72</v>
      </c>
      <c r="E9" s="2" t="s">
        <v>73</v>
      </c>
      <c r="F9" s="2" t="s">
        <v>74</v>
      </c>
      <c r="G9" s="2" t="n">
        <v>1997</v>
      </c>
      <c r="H9" s="21" t="n">
        <v>9112.5</v>
      </c>
      <c r="I9" s="10" t="n">
        <v>1327243</v>
      </c>
      <c r="J9" s="10" t="n">
        <v>17226</v>
      </c>
      <c r="K9" s="11" t="n">
        <f aca="false">(J9/I9)*100</f>
        <v>1.29787838398846</v>
      </c>
      <c r="L9" s="12" t="n">
        <f aca="false">(K9/$K$31)</f>
        <v>0.770926272737658</v>
      </c>
      <c r="M9" s="11" t="n">
        <f aca="false">(J9/H9)</f>
        <v>1.89037037037037</v>
      </c>
      <c r="N9" s="12" t="n">
        <f aca="false">(M9/$M$31)</f>
        <v>0.0166066257232296</v>
      </c>
      <c r="O9" s="10" t="n">
        <v>108392</v>
      </c>
      <c r="P9" s="11" t="n">
        <f aca="false">(O9/I9)*100</f>
        <v>8.16670345972817</v>
      </c>
      <c r="Q9" s="12" t="n">
        <f aca="false">(P9/$P$31)</f>
        <v>0.861541248929222</v>
      </c>
      <c r="R9" s="11" t="n">
        <f aca="false">(O9/H9)</f>
        <v>11.8948696844993</v>
      </c>
      <c r="S9" s="12" t="n">
        <f aca="false">(R9/$R$31)</f>
        <v>0.0179724653628551</v>
      </c>
      <c r="T9" s="10" t="n">
        <v>152778</v>
      </c>
      <c r="U9" s="11" t="n">
        <f aca="false">(T9/I9)*100</f>
        <v>11.5109290461506</v>
      </c>
      <c r="V9" s="12" t="n">
        <f aca="false">(U9/$U$31)</f>
        <v>0.556664949343874</v>
      </c>
      <c r="W9" s="11" t="n">
        <f aca="false">(T9/H9)</f>
        <v>16.7657613168724</v>
      </c>
      <c r="X9" s="12" t="n">
        <f aca="false">(W9/$W$31)</f>
        <v>0.016434819181552</v>
      </c>
      <c r="Y9" s="10" t="n">
        <v>64944</v>
      </c>
      <c r="Z9" s="11" t="n">
        <f aca="false">(Y9/I9)*100</f>
        <v>4.89315068905995</v>
      </c>
      <c r="AA9" s="12" t="n">
        <f aca="false">(Z9/$Z$31)</f>
        <v>0.474568817960997</v>
      </c>
      <c r="AB9" s="11" t="n">
        <f aca="false">(Y9/H9)</f>
        <v>7.12691358024691</v>
      </c>
      <c r="AC9" s="12" t="n">
        <f aca="false">(AB9/$AB$31)</f>
        <v>0.0144531186096455</v>
      </c>
      <c r="AD9" s="0" t="n">
        <v>11.5</v>
      </c>
      <c r="AE9" s="13" t="n">
        <f aca="false">AD9/$AD$31</f>
        <v>0.418181818181818</v>
      </c>
      <c r="AF9" s="14" t="n">
        <v>3</v>
      </c>
      <c r="AG9" s="0" t="n">
        <v>2.5</v>
      </c>
      <c r="AH9" s="13" t="n">
        <f aca="false">AG9/$AG$31</f>
        <v>0.555555555555556</v>
      </c>
      <c r="AI9" s="14" t="n">
        <v>1.5</v>
      </c>
      <c r="AJ9" s="15" t="n">
        <f aca="false">(AI9/$AI$31)</f>
        <v>0.5</v>
      </c>
      <c r="AK9" s="14" t="n">
        <v>76</v>
      </c>
      <c r="AL9" s="13" t="n">
        <f aca="false">1-(AK9/$AK$31)</f>
        <v>0.503267973856209</v>
      </c>
      <c r="AM9" s="16" t="n">
        <v>0.0004</v>
      </c>
      <c r="AN9" s="0" t="s">
        <v>38</v>
      </c>
      <c r="AO9" s="17" t="n">
        <f aca="false">(ROUND(-0.012*AK9 + 1.8434,2))</f>
        <v>0.93</v>
      </c>
      <c r="AP9" s="0" t="s">
        <v>72</v>
      </c>
      <c r="AQ9" s="0" t="s">
        <v>75</v>
      </c>
      <c r="AR9" s="18" t="n">
        <f aca="false">(AE9*0.25)+(AH9*0.25)+(AJ9*0.25)+(AL9*0.25)</f>
        <v>0.494251336898396</v>
      </c>
      <c r="AS9" s="18" t="n">
        <f aca="false">(L9*0.25)+(N9*0.25)+(Q9*0.25)+(S9*0.25)</f>
        <v>0.416761653188241</v>
      </c>
      <c r="AT9" s="18" t="n">
        <f aca="false">(V9*0.25)+(X9*0.25)+(AA9*0.25)+(AC9*0.25)</f>
        <v>0.265530426274017</v>
      </c>
      <c r="AU9" s="19" t="n">
        <v>0.21</v>
      </c>
      <c r="AY9" s="2"/>
    </row>
    <row r="10" customFormat="false" ht="17.25" hidden="false" customHeight="true" outlineLevel="0" collapsed="false">
      <c r="A10" s="0" t="s">
        <v>76</v>
      </c>
      <c r="B10" s="0" t="n">
        <v>49017</v>
      </c>
      <c r="C10" s="0" t="n">
        <v>2533</v>
      </c>
      <c r="D10" s="2" t="s">
        <v>77</v>
      </c>
      <c r="E10" s="2" t="s">
        <v>78</v>
      </c>
      <c r="F10" s="2" t="s">
        <v>79</v>
      </c>
      <c r="G10" s="2" t="n">
        <v>1997</v>
      </c>
      <c r="H10" s="26" t="n">
        <v>12011</v>
      </c>
      <c r="I10" s="10" t="n">
        <v>10895427</v>
      </c>
      <c r="J10" s="10" t="n">
        <v>155482</v>
      </c>
      <c r="K10" s="11" t="n">
        <f aca="false">(J10/I10)*100</f>
        <v>1.42703906877629</v>
      </c>
      <c r="L10" s="12" t="n">
        <f aca="false">(K10/$K$31)</f>
        <v>0.847646377283759</v>
      </c>
      <c r="M10" s="11" t="n">
        <f aca="false">(J10/H10)</f>
        <v>12.9449671134793</v>
      </c>
      <c r="N10" s="12" t="n">
        <f aca="false">(M10/$M$31)</f>
        <v>0.113719632524154</v>
      </c>
      <c r="O10" s="10" t="n">
        <v>897747</v>
      </c>
      <c r="P10" s="11" t="n">
        <f aca="false">(O10/I10)*100</f>
        <v>8.23966789002395</v>
      </c>
      <c r="Q10" s="12" t="n">
        <f aca="false">(P10/$P$31)</f>
        <v>0.869238585647081</v>
      </c>
      <c r="R10" s="11" t="n">
        <f aca="false">(O10/H10)</f>
        <v>74.7437349096662</v>
      </c>
      <c r="S10" s="12" t="n">
        <f aca="false">(R10/$R$31)</f>
        <v>0.112933493378658</v>
      </c>
      <c r="T10" s="10" t="n">
        <v>1274954</v>
      </c>
      <c r="U10" s="11" t="n">
        <f aca="false">(T10/I10)*100</f>
        <v>11.7017350490256</v>
      </c>
      <c r="V10" s="12" t="n">
        <f aca="false">(U10/$U$31)</f>
        <v>0.56589226831171</v>
      </c>
      <c r="W10" s="11" t="n">
        <f aca="false">(T10/H10)</f>
        <v>106.148863541753</v>
      </c>
      <c r="X10" s="12" t="n">
        <f aca="false">(W10/$W$31)</f>
        <v>0.104053573569625</v>
      </c>
      <c r="Y10" s="10" t="n">
        <v>560749</v>
      </c>
      <c r="Z10" s="11" t="n">
        <f aca="false">(Y10/I10)*100</f>
        <v>5.14664546878245</v>
      </c>
      <c r="AA10" s="12" t="n">
        <f aca="false">(Z10/$Z$31)</f>
        <v>0.499154351008479</v>
      </c>
      <c r="AB10" s="11" t="n">
        <f aca="false">(Y10/H10)</f>
        <v>46.6862875697278</v>
      </c>
      <c r="AC10" s="12" t="n">
        <f aca="false">(AB10/$AB$31)</f>
        <v>0.0946780740486984</v>
      </c>
      <c r="AD10" s="0" t="n">
        <v>15</v>
      </c>
      <c r="AE10" s="13" t="n">
        <f aca="false">AD10/$AD$31</f>
        <v>0.545454545454545</v>
      </c>
      <c r="AF10" s="14" t="n">
        <v>3</v>
      </c>
      <c r="AG10" s="0" t="n">
        <v>2.5</v>
      </c>
      <c r="AH10" s="13" t="n">
        <f aca="false">AG10/$AG$31</f>
        <v>0.555555555555556</v>
      </c>
      <c r="AI10" s="14" t="n">
        <v>1</v>
      </c>
      <c r="AJ10" s="15" t="n">
        <f aca="false">(AI10/$AI$31)</f>
        <v>0.333333333333333</v>
      </c>
      <c r="AK10" s="14" t="n">
        <v>130</v>
      </c>
      <c r="AL10" s="13" t="n">
        <f aca="false">1-(AK10/$AK$31)</f>
        <v>0.150326797385621</v>
      </c>
      <c r="AM10" s="16" t="n">
        <v>0.0098</v>
      </c>
      <c r="AN10" s="0" t="s">
        <v>38</v>
      </c>
      <c r="AO10" s="17" t="n">
        <f aca="false">(ROUND(-0.012*AK10 + 1.8434,2))</f>
        <v>0.28</v>
      </c>
      <c r="AP10" s="0" t="s">
        <v>77</v>
      </c>
      <c r="AQ10" s="0" t="s">
        <v>80</v>
      </c>
      <c r="AR10" s="18" t="n">
        <f aca="false">(AE10*0.25)+(AH10*0.25)+(AJ10*0.25)+(AL10*0.25)</f>
        <v>0.396167557932264</v>
      </c>
      <c r="AS10" s="18" t="n">
        <f aca="false">(L10*0.25)+(N10*0.25)+(Q10*0.25)+(S10*0.25)</f>
        <v>0.485884522208413</v>
      </c>
      <c r="AT10" s="18" t="n">
        <f aca="false">(V10*0.25)+(X10*0.25)+(AA10*0.25)+(AC10*0.25)</f>
        <v>0.315944566734628</v>
      </c>
      <c r="AU10" s="19" t="n">
        <v>0.29</v>
      </c>
      <c r="AY10" s="2"/>
    </row>
    <row r="11" customFormat="false" ht="13.8" hidden="false" customHeight="false" outlineLevel="0" collapsed="false">
      <c r="A11" s="0" t="s">
        <v>81</v>
      </c>
      <c r="B11" s="0" t="n">
        <v>52567</v>
      </c>
      <c r="C11" s="0" t="n">
        <v>13317</v>
      </c>
      <c r="D11" s="2" t="s">
        <v>82</v>
      </c>
      <c r="E11" s="2" t="s">
        <v>83</v>
      </c>
      <c r="F11" s="2" t="s">
        <v>84</v>
      </c>
      <c r="G11" s="2" t="n">
        <v>1997</v>
      </c>
      <c r="H11" s="27" t="n">
        <v>891.85</v>
      </c>
      <c r="I11" s="10" t="n">
        <v>3458763</v>
      </c>
      <c r="J11" s="10" t="n">
        <v>29686</v>
      </c>
      <c r="K11" s="11" t="n">
        <f aca="false">(J11/I11)*100</f>
        <v>0.858283727448223</v>
      </c>
      <c r="L11" s="12" t="n">
        <f aca="false">(K11/$K$31)</f>
        <v>0.509811614952457</v>
      </c>
      <c r="M11" s="11" t="n">
        <f aca="false">(J11/H11)</f>
        <v>33.2858664573639</v>
      </c>
      <c r="N11" s="12" t="n">
        <f aca="false">(M11/$M$31)</f>
        <v>0.292411442114672</v>
      </c>
      <c r="O11" s="10" t="n">
        <v>173070</v>
      </c>
      <c r="P11" s="11" t="n">
        <f aca="false">(O11/I11)*100</f>
        <v>5.00381205650691</v>
      </c>
      <c r="Q11" s="12" t="n">
        <f aca="false">(P11/$P$31)</f>
        <v>0.527874008139087</v>
      </c>
      <c r="R11" s="11" t="n">
        <f aca="false">(O11/H11)</f>
        <v>194.057296630599</v>
      </c>
      <c r="S11" s="12" t="n">
        <f aca="false">(R11/$R$31)</f>
        <v>0.293209436892587</v>
      </c>
      <c r="T11" s="10" t="n">
        <v>473427</v>
      </c>
      <c r="U11" s="11" t="n">
        <f aca="false">(T11/I11)*100</f>
        <v>13.6877548418322</v>
      </c>
      <c r="V11" s="12" t="n">
        <f aca="false">(U11/$U$31)</f>
        <v>0.661935567938191</v>
      </c>
      <c r="W11" s="11" t="n">
        <f aca="false">(T11/H11)</f>
        <v>530.837024163256</v>
      </c>
      <c r="X11" s="12" t="n">
        <f aca="false">(W11/$W$31)</f>
        <v>0.520358744354577</v>
      </c>
      <c r="Y11" s="10" t="n">
        <v>228064</v>
      </c>
      <c r="Z11" s="11" t="n">
        <f aca="false">(Y11/I11)*100</f>
        <v>6.59380246637309</v>
      </c>
      <c r="AA11" s="12" t="n">
        <f aca="false">(Z11/$Z$31)</f>
        <v>0.639508823901795</v>
      </c>
      <c r="AB11" s="11" t="n">
        <f aca="false">(Y11/H11)</f>
        <v>255.720132309245</v>
      </c>
      <c r="AC11" s="12" t="n">
        <f aca="false">(AB11/$AB$31)</f>
        <v>0.518591022821368</v>
      </c>
      <c r="AD11" s="0" t="n">
        <v>14.5</v>
      </c>
      <c r="AE11" s="13" t="n">
        <f aca="false">AD11/$AD$31</f>
        <v>0.527272727272727</v>
      </c>
      <c r="AF11" s="14" t="n">
        <v>3</v>
      </c>
      <c r="AG11" s="0" t="n">
        <v>2</v>
      </c>
      <c r="AH11" s="13" t="n">
        <f aca="false">AG11/$AG$31</f>
        <v>0.444444444444444</v>
      </c>
      <c r="AI11" s="14" t="n">
        <v>1</v>
      </c>
      <c r="AJ11" s="15" t="n">
        <f aca="false">(AI11/$AI$31)</f>
        <v>0.333333333333333</v>
      </c>
      <c r="AK11" s="14" t="n">
        <v>153</v>
      </c>
      <c r="AL11" s="13" t="n">
        <f aca="false">1-(AK11/$AK$31)</f>
        <v>0</v>
      </c>
      <c r="AM11" s="16" t="n">
        <v>0</v>
      </c>
      <c r="AN11" s="0" t="s">
        <v>38</v>
      </c>
      <c r="AO11" s="17" t="n">
        <f aca="false">(ROUND(-0.012*AK11 + 1.8434,2))</f>
        <v>0.01</v>
      </c>
      <c r="AP11" s="0" t="s">
        <v>82</v>
      </c>
      <c r="AQ11" s="0" t="s">
        <v>85</v>
      </c>
      <c r="AR11" s="18" t="n">
        <f aca="false">(AE11*0.25)+(AH11*0.25)+(AJ11*0.25)+(AL11*0.25)</f>
        <v>0.326262626262626</v>
      </c>
      <c r="AS11" s="18" t="n">
        <f aca="false">(L11*0.25)+(N11*0.25)+(Q11*0.25)+(S11*0.25)</f>
        <v>0.405826625524701</v>
      </c>
      <c r="AT11" s="18" t="n">
        <f aca="false">(V11*0.25)+(X11*0.25)+(AA11*0.25)+(AC11*0.25)</f>
        <v>0.585098539753983</v>
      </c>
      <c r="AU11" s="19" t="n">
        <v>0.44</v>
      </c>
      <c r="AY11" s="2"/>
    </row>
    <row r="12" customFormat="false" ht="13.8" hidden="false" customHeight="false" outlineLevel="0" collapsed="false">
      <c r="A12" s="0" t="s">
        <v>86</v>
      </c>
      <c r="B12" s="0" t="n">
        <v>37900</v>
      </c>
      <c r="C12" s="0" t="n">
        <v>23733</v>
      </c>
      <c r="D12" s="2" t="s">
        <v>87</v>
      </c>
      <c r="E12" s="2" t="s">
        <v>88</v>
      </c>
      <c r="F12" s="28" t="s">
        <v>89</v>
      </c>
      <c r="G12" s="2" t="n">
        <v>1997</v>
      </c>
      <c r="H12" s="21" t="n">
        <v>3806</v>
      </c>
      <c r="I12" s="10" t="n">
        <v>3802708</v>
      </c>
      <c r="J12" s="10" t="n">
        <v>35465</v>
      </c>
      <c r="K12" s="11" t="n">
        <f aca="false">(J12/I12)*100</f>
        <v>0.932624855760684</v>
      </c>
      <c r="L12" s="12" t="n">
        <f aca="false">(K12/$K$31)</f>
        <v>0.553969472628547</v>
      </c>
      <c r="M12" s="11" t="n">
        <f aca="false">(J12/H12)</f>
        <v>9.31818181818182</v>
      </c>
      <c r="N12" s="12" t="n">
        <f aca="false">(M12/$M$31)</f>
        <v>0.0818588570266422</v>
      </c>
      <c r="O12" s="10" t="n">
        <v>215866</v>
      </c>
      <c r="P12" s="11" t="n">
        <f aca="false">(O12/I12)*100</f>
        <v>5.67663885841353</v>
      </c>
      <c r="Q12" s="12" t="n">
        <f aca="false">(P12/$P$31)</f>
        <v>0.598853448752568</v>
      </c>
      <c r="R12" s="11" t="n">
        <f aca="false">(O12/H12)</f>
        <v>56.717288491855</v>
      </c>
      <c r="S12" s="12" t="n">
        <f aca="false">(R12/$R$31)</f>
        <v>0.0856965675061813</v>
      </c>
      <c r="T12" s="10" t="n">
        <v>559527</v>
      </c>
      <c r="U12" s="11" t="n">
        <f aca="false">(T12/I12)*100</f>
        <v>14.7139091405388</v>
      </c>
      <c r="V12" s="12" t="n">
        <f aca="false">(U12/$U$31)</f>
        <v>0.711560070740555</v>
      </c>
      <c r="W12" s="11" t="n">
        <f aca="false">(T12/H12)</f>
        <v>147.011823436679</v>
      </c>
      <c r="X12" s="12" t="n">
        <f aca="false">(W12/$W$31)</f>
        <v>0.144109932741353</v>
      </c>
      <c r="Y12" s="10" t="n">
        <v>212010</v>
      </c>
      <c r="Z12" s="11" t="n">
        <f aca="false">(Y12/I12)*100</f>
        <v>5.57523743605873</v>
      </c>
      <c r="AA12" s="12" t="n">
        <f aca="false">(Z12/$Z$31)</f>
        <v>0.540721920908304</v>
      </c>
      <c r="AB12" s="11" t="n">
        <f aca="false">(Y12/H12)</f>
        <v>55.7041513399895</v>
      </c>
      <c r="AC12" s="12" t="n">
        <f aca="false">(AB12/$AB$31)</f>
        <v>0.112965970093693</v>
      </c>
      <c r="AD12" s="0" t="n">
        <v>6.5</v>
      </c>
      <c r="AE12" s="13" t="n">
        <f aca="false">AD12/$AD$31</f>
        <v>0.236363636363636</v>
      </c>
      <c r="AF12" s="14" t="n">
        <v>2</v>
      </c>
      <c r="AG12" s="0" t="n">
        <v>1</v>
      </c>
      <c r="AH12" s="13" t="n">
        <f aca="false">AG12/$AG$31</f>
        <v>0.222222222222222</v>
      </c>
      <c r="AI12" s="14" t="n">
        <v>0</v>
      </c>
      <c r="AJ12" s="15" t="n">
        <f aca="false">(AI12/$AI$31)</f>
        <v>0</v>
      </c>
      <c r="AK12" s="14" t="n">
        <v>153</v>
      </c>
      <c r="AL12" s="13" t="n">
        <f aca="false">1-(AK12/$AK$31)</f>
        <v>0</v>
      </c>
      <c r="AM12" s="16" t="n">
        <v>0</v>
      </c>
      <c r="AN12" s="0" t="s">
        <v>38</v>
      </c>
      <c r="AO12" s="17" t="n">
        <f aca="false">(ROUND(-0.012*AK12 + 1.8434,2))</f>
        <v>0.01</v>
      </c>
      <c r="AP12" s="0" t="s">
        <v>87</v>
      </c>
      <c r="AQ12" s="0" t="s">
        <v>90</v>
      </c>
      <c r="AR12" s="18" t="n">
        <f aca="false">(AE12*0.25)+(AH12*0.25)+(AJ12*0.25)+(AL12*0.25)</f>
        <v>0.114646464646465</v>
      </c>
      <c r="AS12" s="18" t="n">
        <f aca="false">(L12*0.25)+(N12*0.25)+(Q12*0.25)+(S12*0.25)</f>
        <v>0.330094586478485</v>
      </c>
      <c r="AT12" s="18" t="n">
        <f aca="false">(V12*0.25)+(X12*0.25)+(AA12*0.25)+(AC12*0.25)</f>
        <v>0.377339473620976</v>
      </c>
      <c r="AU12" s="19" t="n">
        <v>0.37</v>
      </c>
      <c r="AY12" s="2"/>
    </row>
    <row r="13" customFormat="false" ht="13.8" hidden="false" customHeight="false" outlineLevel="0" collapsed="false">
      <c r="A13" s="0" t="s">
        <v>91</v>
      </c>
      <c r="B13" s="0" t="n">
        <v>53433</v>
      </c>
      <c r="C13" s="0" t="n">
        <v>-6250</v>
      </c>
      <c r="D13" s="2" t="s">
        <v>92</v>
      </c>
      <c r="E13" s="2" t="s">
        <v>93</v>
      </c>
      <c r="F13" s="28" t="s">
        <v>94</v>
      </c>
      <c r="G13" s="2" t="n">
        <v>1997</v>
      </c>
      <c r="H13" s="21" t="n">
        <v>36297</v>
      </c>
      <c r="I13" s="10" t="n">
        <v>2685553</v>
      </c>
      <c r="J13" s="10" t="n">
        <v>38108</v>
      </c>
      <c r="K13" s="11" t="n">
        <f aca="false">(J13/I13)*100</f>
        <v>1.4190001091023</v>
      </c>
      <c r="L13" s="12" t="n">
        <f aca="false">(K13/$K$31)</f>
        <v>0.842871318777036</v>
      </c>
      <c r="M13" s="11" t="n">
        <f aca="false">(J13/H13)</f>
        <v>1.04989393062788</v>
      </c>
      <c r="N13" s="12" t="n">
        <f aca="false">(M13/$M$31)</f>
        <v>0.00922316379282413</v>
      </c>
      <c r="O13" s="10" t="n">
        <v>224827</v>
      </c>
      <c r="P13" s="11" t="n">
        <f aca="false">(O13/I13)*100</f>
        <v>8.3717208336607</v>
      </c>
      <c r="Q13" s="12" t="n">
        <f aca="false">(P13/$P$31)</f>
        <v>0.883169427944296</v>
      </c>
      <c r="R13" s="11" t="n">
        <f aca="false">(O13/H13)</f>
        <v>6.19409317574455</v>
      </c>
      <c r="S13" s="12" t="n">
        <f aca="false">(R13/$R$31)</f>
        <v>0.00935891926587778</v>
      </c>
      <c r="T13" s="10" t="n">
        <v>287534</v>
      </c>
      <c r="U13" s="11" t="n">
        <f aca="false">(T13/I13)*100</f>
        <v>10.7066961627642</v>
      </c>
      <c r="V13" s="12" t="n">
        <f aca="false">(U13/$U$31)</f>
        <v>0.517772497179847</v>
      </c>
      <c r="W13" s="11" t="n">
        <f aca="false">(T13/H13)</f>
        <v>7.92170151803179</v>
      </c>
      <c r="X13" s="12" t="n">
        <f aca="false">(W13/$W$31)</f>
        <v>0.00776533374169288</v>
      </c>
      <c r="Y13" s="10" t="n">
        <v>119023</v>
      </c>
      <c r="Z13" s="11" t="n">
        <f aca="false">(Y13/I13)*100</f>
        <v>4.43197360096785</v>
      </c>
      <c r="AA13" s="12" t="n">
        <f aca="false">(Z13/$Z$31)</f>
        <v>0.42984093617802</v>
      </c>
      <c r="AB13" s="11" t="n">
        <f aca="false">(Y13/H13)</f>
        <v>3.27914152684795</v>
      </c>
      <c r="AC13" s="12" t="n">
        <f aca="false">(AB13/$AB$31)</f>
        <v>0.00664997840814359</v>
      </c>
      <c r="AD13" s="0" t="n">
        <v>14</v>
      </c>
      <c r="AE13" s="13" t="n">
        <f aca="false">AD13/$AD$31</f>
        <v>0.509090909090909</v>
      </c>
      <c r="AF13" s="14" t="n">
        <v>2</v>
      </c>
      <c r="AG13" s="0" t="n">
        <v>2</v>
      </c>
      <c r="AH13" s="13" t="n">
        <f aca="false">AG13/$AG$31</f>
        <v>0.444444444444444</v>
      </c>
      <c r="AI13" s="14" t="n">
        <v>1</v>
      </c>
      <c r="AJ13" s="15" t="n">
        <f aca="false">(AI13/$AI$31)</f>
        <v>0.333333333333333</v>
      </c>
      <c r="AK13" s="14" t="n">
        <v>143.5</v>
      </c>
      <c r="AL13" s="13" t="n">
        <f aca="false">1-(AK13/$AK$31)</f>
        <v>0.0620915032679739</v>
      </c>
      <c r="AM13" s="16" t="n">
        <v>0</v>
      </c>
      <c r="AN13" s="0" t="s">
        <v>38</v>
      </c>
      <c r="AO13" s="17" t="n">
        <f aca="false">(ROUND(-0.012*AK13 + 1.8434,2))</f>
        <v>0.12</v>
      </c>
      <c r="AP13" s="0" t="s">
        <v>92</v>
      </c>
      <c r="AQ13" s="0" t="s">
        <v>95</v>
      </c>
      <c r="AR13" s="18" t="n">
        <f aca="false">(AE13*0.25)+(AH13*0.25)+(AJ13*0.25)+(AL13*0.25)</f>
        <v>0.337240047534165</v>
      </c>
      <c r="AS13" s="18" t="n">
        <f aca="false">(L13*0.25)+(N13*0.25)+(Q13*0.25)+(S13*0.25)</f>
        <v>0.436155707445008</v>
      </c>
      <c r="AT13" s="18" t="n">
        <f aca="false">(V13*0.25)+(X13*0.25)+(AA13*0.25)+(AC13*0.25)</f>
        <v>0.240507186376926</v>
      </c>
      <c r="AU13" s="19" t="n">
        <v>0.22</v>
      </c>
      <c r="AY13" s="2"/>
    </row>
    <row r="14" customFormat="false" ht="13.8" hidden="false" customHeight="false" outlineLevel="0" collapsed="false">
      <c r="A14" s="0" t="s">
        <v>96</v>
      </c>
      <c r="B14" s="0" t="n">
        <v>41783</v>
      </c>
      <c r="C14" s="0" t="n">
        <v>12583</v>
      </c>
      <c r="D14" s="2" t="s">
        <v>97</v>
      </c>
      <c r="E14" s="2" t="s">
        <v>98</v>
      </c>
      <c r="F14" s="28" t="s">
        <v>99</v>
      </c>
      <c r="G14" s="2" t="n">
        <v>1997</v>
      </c>
      <c r="H14" s="21" t="n">
        <v>16897</v>
      </c>
      <c r="I14" s="10" t="n">
        <v>5143465</v>
      </c>
      <c r="J14" s="10" t="n">
        <v>46779</v>
      </c>
      <c r="K14" s="11" t="n">
        <f aca="false">(J14/I14)*100</f>
        <v>0.909484170690381</v>
      </c>
      <c r="L14" s="12" t="n">
        <f aca="false">(K14/$K$31)</f>
        <v>0.540224146171208</v>
      </c>
      <c r="M14" s="11" t="n">
        <f aca="false">(J14/H14)</f>
        <v>2.7684796117654</v>
      </c>
      <c r="N14" s="12" t="n">
        <f aca="false">(M14/$M$31)</f>
        <v>0.0243206862822191</v>
      </c>
      <c r="O14" s="10" t="n">
        <v>287072</v>
      </c>
      <c r="P14" s="11" t="n">
        <f aca="false">(O14/I14)*100</f>
        <v>5.58129587739005</v>
      </c>
      <c r="Q14" s="12" t="n">
        <f aca="false">(P14/$P$31)</f>
        <v>0.588795300890011</v>
      </c>
      <c r="R14" s="11" t="n">
        <f aca="false">(O14/H14)</f>
        <v>16.9895247677102</v>
      </c>
      <c r="S14" s="12" t="n">
        <f aca="false">(R14/$R$31)</f>
        <v>0.0256701967754171</v>
      </c>
      <c r="T14" s="10" t="n">
        <v>839309</v>
      </c>
      <c r="U14" s="11" t="n">
        <f aca="false">(T14/I14)*100</f>
        <v>16.3179685289975</v>
      </c>
      <c r="V14" s="12" t="n">
        <f aca="false">(U14/$U$31)</f>
        <v>0.789131883983512</v>
      </c>
      <c r="W14" s="11" t="n">
        <f aca="false">(T14/H14)</f>
        <v>49.6720719654377</v>
      </c>
      <c r="X14" s="12" t="n">
        <f aca="false">(W14/$W$31)</f>
        <v>0.0486915867222482</v>
      </c>
      <c r="Y14" s="10" t="n">
        <v>327841</v>
      </c>
      <c r="Z14" s="11" t="n">
        <f aca="false">(Y14/I14)*100</f>
        <v>6.37393274767107</v>
      </c>
      <c r="AA14" s="12" t="n">
        <f aca="false">(Z14/$Z$31)</f>
        <v>0.618184462740565</v>
      </c>
      <c r="AB14" s="11" t="n">
        <f aca="false">(Y14/H14)</f>
        <v>19.4023199384506</v>
      </c>
      <c r="AC14" s="12" t="n">
        <f aca="false">(AB14/$AB$31)</f>
        <v>0.0393471912091012</v>
      </c>
      <c r="AD14" s="0" t="n">
        <v>7.5</v>
      </c>
      <c r="AE14" s="13" t="n">
        <f aca="false">AD14/$AD$31</f>
        <v>0.272727272727273</v>
      </c>
      <c r="AF14" s="14" t="n">
        <v>3</v>
      </c>
      <c r="AG14" s="0" t="n">
        <v>1</v>
      </c>
      <c r="AH14" s="13" t="n">
        <f aca="false">AG14/$AG$31</f>
        <v>0.222222222222222</v>
      </c>
      <c r="AI14" s="14" t="n">
        <v>1</v>
      </c>
      <c r="AJ14" s="15" t="n">
        <f aca="false">(AI14/$AI$31)</f>
        <v>0.333333333333333</v>
      </c>
      <c r="AK14" s="14" t="n">
        <v>149</v>
      </c>
      <c r="AL14" s="13" t="n">
        <f aca="false">1-(AK14/$AK$31)</f>
        <v>0.0261437908496732</v>
      </c>
      <c r="AM14" s="16" t="n">
        <v>0.0029</v>
      </c>
      <c r="AN14" s="0" t="s">
        <v>38</v>
      </c>
      <c r="AO14" s="17" t="n">
        <f aca="false">(ROUND(-0.012*AK14 + 1.8434,2))</f>
        <v>0.06</v>
      </c>
      <c r="AP14" s="0" t="s">
        <v>97</v>
      </c>
      <c r="AQ14" s="0" t="s">
        <v>100</v>
      </c>
      <c r="AR14" s="18" t="n">
        <f aca="false">(AE14*0.25)+(AH14*0.25)+(AJ14*0.25)+(AL14*0.25)</f>
        <v>0.213606654783125</v>
      </c>
      <c r="AS14" s="18" t="n">
        <f aca="false">(L14*0.25)+(N14*0.25)+(Q14*0.25)+(S14*0.25)</f>
        <v>0.294752582529714</v>
      </c>
      <c r="AT14" s="18" t="n">
        <f aca="false">(V14*0.25)+(X14*0.25)+(AA14*0.25)+(AC14*0.25)</f>
        <v>0.373838781163856</v>
      </c>
      <c r="AU14" s="19" t="n">
        <v>0.3</v>
      </c>
      <c r="AY14" s="2"/>
    </row>
    <row r="15" customFormat="false" ht="13.8" hidden="false" customHeight="false" outlineLevel="0" collapsed="false">
      <c r="A15" s="0" t="s">
        <v>101</v>
      </c>
      <c r="B15" s="0" t="n">
        <v>56917</v>
      </c>
      <c r="C15" s="0" t="n">
        <v>23967</v>
      </c>
      <c r="D15" s="2" t="s">
        <v>102</v>
      </c>
      <c r="E15" s="2" t="s">
        <v>103</v>
      </c>
      <c r="F15" s="28" t="s">
        <v>104</v>
      </c>
      <c r="G15" s="2" t="n">
        <v>1997</v>
      </c>
      <c r="H15" s="29" t="n">
        <v>62290</v>
      </c>
      <c r="I15" s="10" t="n">
        <v>2444912</v>
      </c>
      <c r="J15" s="10" t="n">
        <v>19501</v>
      </c>
      <c r="K15" s="11" t="n">
        <f aca="false">(J15/I15)*100</f>
        <v>0.797615619703286</v>
      </c>
      <c r="L15" s="12" t="n">
        <f aca="false">(K15/$K$31)</f>
        <v>0.473775389405559</v>
      </c>
      <c r="M15" s="11" t="n">
        <f aca="false">(J15/H15)</f>
        <v>0.313067908171456</v>
      </c>
      <c r="N15" s="12" t="n">
        <f aca="false">(M15/$M$31)</f>
        <v>0.00275025553640009</v>
      </c>
      <c r="O15" s="10" t="n">
        <v>152171</v>
      </c>
      <c r="P15" s="11" t="n">
        <f aca="false">(O15/I15)*100</f>
        <v>6.22398679379871</v>
      </c>
      <c r="Q15" s="12" t="n">
        <f aca="false">(P15/$P$31)</f>
        <v>0.656595575202483</v>
      </c>
      <c r="R15" s="11" t="n">
        <f aca="false">(O15/H15)</f>
        <v>2.44294429282389</v>
      </c>
      <c r="S15" s="12" t="n">
        <f aca="false">(R15/$R$31)</f>
        <v>0.00369114860866255</v>
      </c>
      <c r="T15" s="10" t="n">
        <v>344517</v>
      </c>
      <c r="U15" s="11" t="n">
        <f aca="false">(T15/I15)*100</f>
        <v>14.091182013913</v>
      </c>
      <c r="V15" s="12" t="n">
        <f aca="false">(U15/$U$31)</f>
        <v>0.681445180534178</v>
      </c>
      <c r="W15" s="11" t="n">
        <f aca="false">(T15/H15)</f>
        <v>5.53085567506823</v>
      </c>
      <c r="X15" s="12" t="n">
        <f aca="false">(W15/$W$31)</f>
        <v>0.00542168120021668</v>
      </c>
      <c r="Y15" s="10" t="n">
        <v>118141</v>
      </c>
      <c r="Z15" s="11" t="n">
        <f aca="false">(Y15/I15)*100</f>
        <v>4.83211665695943</v>
      </c>
      <c r="AA15" s="12" t="n">
        <f aca="false">(Z15/$Z$31)</f>
        <v>0.468649350053725</v>
      </c>
      <c r="AB15" s="11" t="n">
        <f aca="false">(Y15/H15)</f>
        <v>1.89662867233906</v>
      </c>
      <c r="AC15" s="12" t="n">
        <f aca="false">(AB15/$AB$31)</f>
        <v>0.00384629318864578</v>
      </c>
      <c r="AD15" s="0" t="n">
        <v>11.5</v>
      </c>
      <c r="AE15" s="13" t="n">
        <f aca="false">AD15/$AD$31</f>
        <v>0.418181818181818</v>
      </c>
      <c r="AF15" s="14" t="n">
        <v>3</v>
      </c>
      <c r="AG15" s="0" t="n">
        <v>2</v>
      </c>
      <c r="AH15" s="13" t="n">
        <f aca="false">AG15/$AG$31</f>
        <v>0.444444444444444</v>
      </c>
      <c r="AI15" s="14" t="n">
        <v>1</v>
      </c>
      <c r="AJ15" s="15" t="n">
        <f aca="false">(AI15/$AI$31)</f>
        <v>0.333333333333333</v>
      </c>
      <c r="AK15" s="14" t="n">
        <v>134.5</v>
      </c>
      <c r="AL15" s="13" t="n">
        <f aca="false">1-(AK15/$AK$31)</f>
        <v>0.120915032679739</v>
      </c>
      <c r="AM15" s="16" t="n">
        <v>0</v>
      </c>
      <c r="AN15" s="0" t="s">
        <v>38</v>
      </c>
      <c r="AO15" s="17" t="n">
        <f aca="false">(ROUND(-0.012*AK15 + 1.8434,2))</f>
        <v>0.23</v>
      </c>
      <c r="AP15" s="0" t="s">
        <v>102</v>
      </c>
      <c r="AQ15" s="0" t="s">
        <v>105</v>
      </c>
      <c r="AR15" s="18" t="n">
        <f aca="false">(AE15*0.25)+(AH15*0.25)+(AJ15*0.25)+(AL15*0.25)</f>
        <v>0.329218657159834</v>
      </c>
      <c r="AS15" s="18" t="n">
        <f aca="false">(L15*0.25)+(N15*0.25)+(Q15*0.25)+(S15*0.25)</f>
        <v>0.284203092188276</v>
      </c>
      <c r="AT15" s="18" t="n">
        <f aca="false">(V15*0.25)+(X15*0.25)+(AA15*0.25)+(AC15*0.25)</f>
        <v>0.289840626244191</v>
      </c>
      <c r="AU15" s="19" t="n">
        <v>0.27</v>
      </c>
      <c r="AY15" s="2"/>
    </row>
    <row r="16" customFormat="false" ht="13.8" hidden="false" customHeight="false" outlineLevel="0" collapsed="false">
      <c r="A16" s="0" t="s">
        <v>106</v>
      </c>
      <c r="B16" s="0" t="n">
        <v>54633</v>
      </c>
      <c r="C16" s="0" t="n">
        <v>25283</v>
      </c>
      <c r="D16" s="2" t="s">
        <v>107</v>
      </c>
      <c r="E16" s="2" t="s">
        <v>108</v>
      </c>
      <c r="F16" s="28" t="s">
        <v>109</v>
      </c>
      <c r="G16" s="2" t="n">
        <v>1997</v>
      </c>
      <c r="H16" s="30" t="n">
        <v>62675</v>
      </c>
      <c r="I16" s="10" t="n">
        <v>3588013</v>
      </c>
      <c r="J16" s="10" t="n">
        <v>38663</v>
      </c>
      <c r="K16" s="11" t="n">
        <f aca="false">(J16/I16)*100</f>
        <v>1.07756019836049</v>
      </c>
      <c r="L16" s="12" t="n">
        <f aca="false">(K16/$K$31)</f>
        <v>0.640059559987159</v>
      </c>
      <c r="M16" s="11" t="n">
        <f aca="false">(J16/H16)</f>
        <v>0.616880733944954</v>
      </c>
      <c r="N16" s="12" t="n">
        <f aca="false">(M16/$M$31)</f>
        <v>0.00541920653490138</v>
      </c>
      <c r="O16" s="10" t="n">
        <v>271997</v>
      </c>
      <c r="P16" s="11" t="n">
        <f aca="false">(O16/I16)*100</f>
        <v>7.5807138937345</v>
      </c>
      <c r="Q16" s="12" t="n">
        <f aca="false">(P16/$P$31)</f>
        <v>0.799722647943496</v>
      </c>
      <c r="R16" s="11" t="n">
        <f aca="false">(O16/H16)</f>
        <v>4.33980055843638</v>
      </c>
      <c r="S16" s="12" t="n">
        <f aca="false">(R16/$R$31)</f>
        <v>0.00655718955205016</v>
      </c>
      <c r="T16" s="10" t="n">
        <v>459754</v>
      </c>
      <c r="U16" s="11" t="n">
        <f aca="false">(T16/I16)*100</f>
        <v>12.8136102070979</v>
      </c>
      <c r="V16" s="12" t="n">
        <f aca="false">(U16/$U$31)</f>
        <v>0.619662205218063</v>
      </c>
      <c r="W16" s="11" t="n">
        <f aca="false">(T16/H16)</f>
        <v>7.33552453131233</v>
      </c>
      <c r="X16" s="12" t="n">
        <f aca="false">(W16/$W$31)</f>
        <v>0.007190727399455</v>
      </c>
      <c r="Y16" s="10" t="n">
        <v>159324</v>
      </c>
      <c r="Z16" s="11" t="n">
        <f aca="false">(Y16/I16)*100</f>
        <v>4.44045213883004</v>
      </c>
      <c r="AA16" s="12" t="n">
        <f aca="false">(Z16/$Z$31)</f>
        <v>0.43066323860584</v>
      </c>
      <c r="AB16" s="11" t="n">
        <f aca="false">(Y16/H16)</f>
        <v>2.54206621459912</v>
      </c>
      <c r="AC16" s="12" t="n">
        <f aca="false">(AB16/$AB$31)</f>
        <v>0.00515521678486533</v>
      </c>
      <c r="AD16" s="0" t="n">
        <v>13</v>
      </c>
      <c r="AE16" s="13" t="n">
        <f aca="false">AD16/$AD$31</f>
        <v>0.472727272727273</v>
      </c>
      <c r="AF16" s="14" t="n">
        <v>2</v>
      </c>
      <c r="AG16" s="0" t="n">
        <v>2</v>
      </c>
      <c r="AH16" s="13" t="n">
        <f aca="false">AG16/$AG$31</f>
        <v>0.444444444444444</v>
      </c>
      <c r="AI16" s="14" t="n">
        <v>1</v>
      </c>
      <c r="AJ16" s="15" t="n">
        <f aca="false">(AI16/$AI$31)</f>
        <v>0.333333333333333</v>
      </c>
      <c r="AK16" s="14" t="n">
        <v>147.5</v>
      </c>
      <c r="AL16" s="13" t="n">
        <f aca="false">1-(AK16/$AK$31)</f>
        <v>0.0359477124183006</v>
      </c>
      <c r="AM16" s="16" t="n">
        <v>0.0011</v>
      </c>
      <c r="AN16" s="0" t="s">
        <v>38</v>
      </c>
      <c r="AO16" s="17" t="n">
        <f aca="false">(ROUND(-0.012*AK16 + 1.8434,2))</f>
        <v>0.07</v>
      </c>
      <c r="AP16" s="0" t="s">
        <v>107</v>
      </c>
      <c r="AQ16" s="0" t="s">
        <v>110</v>
      </c>
      <c r="AR16" s="18" t="n">
        <f aca="false">(AE16*0.25)+(AH16*0.25)+(AJ16*0.25)+(AL16*0.25)</f>
        <v>0.321613190730838</v>
      </c>
      <c r="AS16" s="18" t="n">
        <f aca="false">(L16*0.25)+(N16*0.25)+(Q16*0.25)+(S16*0.25)</f>
        <v>0.362939651004402</v>
      </c>
      <c r="AT16" s="18" t="n">
        <f aca="false">(V16*0.25)+(X16*0.25)+(AA16*0.25)+(AC16*0.25)</f>
        <v>0.265667847002056</v>
      </c>
      <c r="AU16" s="19" t="n">
        <v>0.34</v>
      </c>
      <c r="AY16" s="2"/>
    </row>
    <row r="17" customFormat="false" ht="13.8" hidden="false" customHeight="false" outlineLevel="0" collapsed="false">
      <c r="A17" s="0" t="s">
        <v>111</v>
      </c>
      <c r="B17" s="0" t="n">
        <v>49617</v>
      </c>
      <c r="C17" s="0" t="n">
        <v>6217</v>
      </c>
      <c r="D17" s="2" t="s">
        <v>112</v>
      </c>
      <c r="E17" s="2" t="s">
        <v>113</v>
      </c>
      <c r="F17" s="28" t="s">
        <v>114</v>
      </c>
      <c r="G17" s="2" t="n">
        <v>1997</v>
      </c>
      <c r="H17" s="4" t="n">
        <v>2586</v>
      </c>
      <c r="I17" s="10" t="n">
        <v>416850</v>
      </c>
      <c r="J17" s="10" t="n">
        <v>5647</v>
      </c>
      <c r="K17" s="11" t="n">
        <f aca="false">(J17/I17)*100</f>
        <v>1.35468393906681</v>
      </c>
      <c r="L17" s="12" t="n">
        <f aca="false">(K17/$K$31)</f>
        <v>0.804668182139651</v>
      </c>
      <c r="M17" s="11" t="n">
        <f aca="false">(J17/H17)</f>
        <v>2.18368136117556</v>
      </c>
      <c r="N17" s="12" t="n">
        <f aca="false">(M17/$M$31)</f>
        <v>0.0191833196458376</v>
      </c>
      <c r="O17" s="10" t="n">
        <v>33401</v>
      </c>
      <c r="P17" s="11" t="n">
        <f aca="false">(O17/I17)*100</f>
        <v>8.01271440566151</v>
      </c>
      <c r="Q17" s="12" t="n">
        <f aca="false">(P17/$P$31)</f>
        <v>0.845296270448463</v>
      </c>
      <c r="R17" s="11" t="n">
        <f aca="false">(O17/H17)</f>
        <v>12.916086620263</v>
      </c>
      <c r="S17" s="12" t="n">
        <f aca="false">(R17/$R$31)</f>
        <v>0.019515465537955</v>
      </c>
      <c r="T17" s="10" t="n">
        <v>59260</v>
      </c>
      <c r="U17" s="11" t="n">
        <f aca="false">(T17/I17)*100</f>
        <v>14.2161448962457</v>
      </c>
      <c r="V17" s="12" t="n">
        <f aca="false">(U17/$U$31)</f>
        <v>0.687488346666528</v>
      </c>
      <c r="W17" s="11" t="n">
        <f aca="false">(T17/H17)</f>
        <v>22.9156999226605</v>
      </c>
      <c r="X17" s="12" t="n">
        <f aca="false">(W17/$W$31)</f>
        <v>0.0224633631321364</v>
      </c>
      <c r="Y17" s="10" t="n">
        <v>23863</v>
      </c>
      <c r="Z17" s="11" t="n">
        <f aca="false">(Y17/I17)*100</f>
        <v>5.72460117548279</v>
      </c>
      <c r="AA17" s="12" t="n">
        <f aca="false">(Z17/$Z$31)</f>
        <v>0.555208164592397</v>
      </c>
      <c r="AB17" s="11" t="n">
        <f aca="false">(Y17/H17)</f>
        <v>9.2277648878577</v>
      </c>
      <c r="AC17" s="12" t="n">
        <f aca="false">(AB17/$AB$31)</f>
        <v>0.0187135677912217</v>
      </c>
      <c r="AD17" s="0" t="n">
        <v>11.5</v>
      </c>
      <c r="AE17" s="13" t="n">
        <f aca="false">AD17/$AD$31</f>
        <v>0.418181818181818</v>
      </c>
      <c r="AF17" s="14" t="n">
        <v>3</v>
      </c>
      <c r="AG17" s="0" t="n">
        <v>1.5</v>
      </c>
      <c r="AH17" s="13" t="n">
        <f aca="false">AG17/$AG$31</f>
        <v>0.333333333333333</v>
      </c>
      <c r="AI17" s="14" t="n">
        <v>1.5</v>
      </c>
      <c r="AJ17" s="15" t="n">
        <f aca="false">(AI17/$AI$31)</f>
        <v>0.5</v>
      </c>
      <c r="AK17" s="14" t="n">
        <v>102</v>
      </c>
      <c r="AL17" s="13" t="n">
        <f aca="false">1-(AK17/$AK$31)</f>
        <v>0.333333333333333</v>
      </c>
      <c r="AM17" s="16" t="n">
        <v>0</v>
      </c>
      <c r="AN17" s="0" t="s">
        <v>38</v>
      </c>
      <c r="AO17" s="17" t="n">
        <f aca="false">(ROUND(-0.012*AK17 + 1.8434,2))</f>
        <v>0.62</v>
      </c>
      <c r="AP17" s="0" t="s">
        <v>112</v>
      </c>
      <c r="AQ17" s="0" t="s">
        <v>115</v>
      </c>
      <c r="AR17" s="18" t="n">
        <f aca="false">(AE17*0.25)+(AH17*0.25)+(AJ17*0.25)+(AL17*0.25)</f>
        <v>0.396212121212121</v>
      </c>
      <c r="AS17" s="18" t="n">
        <f aca="false">(L17*0.25)+(N17*0.25)+(Q17*0.25)+(S17*0.25)</f>
        <v>0.422165809442977</v>
      </c>
      <c r="AT17" s="18" t="n">
        <f aca="false">(V17*0.25)+(X17*0.25)+(AA17*0.25)+(AC17*0.25)</f>
        <v>0.320968360545571</v>
      </c>
      <c r="AU17" s="19" t="n">
        <v>0.36</v>
      </c>
      <c r="AY17" s="2"/>
    </row>
    <row r="18" customFormat="false" ht="13.8" hidden="false" customHeight="false" outlineLevel="0" collapsed="false">
      <c r="A18" s="0" t="s">
        <v>116</v>
      </c>
      <c r="B18" s="0" t="n">
        <v>35850</v>
      </c>
      <c r="C18" s="0" t="n">
        <v>14483</v>
      </c>
      <c r="D18" s="2" t="s">
        <v>117</v>
      </c>
      <c r="E18" s="2" t="s">
        <v>118</v>
      </c>
      <c r="F18" s="28" t="s">
        <v>119</v>
      </c>
      <c r="G18" s="2" t="n">
        <v>1997</v>
      </c>
      <c r="H18" s="31" t="n">
        <v>316</v>
      </c>
      <c r="I18" s="10" t="n">
        <v>373958</v>
      </c>
      <c r="J18" s="10" t="n">
        <v>4895</v>
      </c>
      <c r="K18" s="11" t="n">
        <f aca="false">(J18/I18)*100</f>
        <v>1.30897052610186</v>
      </c>
      <c r="L18" s="12" t="n">
        <f aca="false">(K18/$K$31)</f>
        <v>0.777514889885191</v>
      </c>
      <c r="M18" s="11" t="n">
        <f aca="false">(J18/H18)</f>
        <v>15.4905063291139</v>
      </c>
      <c r="N18" s="12" t="n">
        <f aca="false">(M18/$M$31)</f>
        <v>0.136081820209927</v>
      </c>
      <c r="O18" s="10" t="n">
        <v>30469</v>
      </c>
      <c r="P18" s="11" t="n">
        <f aca="false">(O18/I18)*100</f>
        <v>8.14770642692495</v>
      </c>
      <c r="Q18" s="12" t="n">
        <f aca="false">(P18/$P$31)</f>
        <v>0.859537168892773</v>
      </c>
      <c r="R18" s="11" t="n">
        <f aca="false">(O18/H18)</f>
        <v>96.4208860759494</v>
      </c>
      <c r="S18" s="12" t="n">
        <f aca="false">(R18/$R$31)</f>
        <v>0.145686424586395</v>
      </c>
      <c r="T18" s="10" t="n">
        <v>43443</v>
      </c>
      <c r="U18" s="11" t="n">
        <f aca="false">(T18/I18)*100</f>
        <v>11.6170799929404</v>
      </c>
      <c r="V18" s="12" t="n">
        <f aca="false">(U18/$U$31)</f>
        <v>0.561798376122951</v>
      </c>
      <c r="W18" s="11" t="n">
        <f aca="false">(T18/H18)</f>
        <v>137.477848101266</v>
      </c>
      <c r="X18" s="12" t="n">
        <f aca="false">(W18/$W$31)</f>
        <v>0.134764150121795</v>
      </c>
      <c r="Y18" s="10" t="n">
        <v>16819</v>
      </c>
      <c r="Z18" s="11" t="n">
        <f aca="false">(Y18/I18)*100</f>
        <v>4.49756389754999</v>
      </c>
      <c r="AA18" s="12" t="n">
        <f aca="false">(Z18/$Z$31)</f>
        <v>0.436202299540136</v>
      </c>
      <c r="AB18" s="11" t="n">
        <f aca="false">(Y18/H18)</f>
        <v>53.2246835443038</v>
      </c>
      <c r="AC18" s="12" t="n">
        <f aca="false">(AB18/$AB$31)</f>
        <v>0.107937700599986</v>
      </c>
      <c r="AD18" s="0" t="n">
        <v>11.5</v>
      </c>
      <c r="AE18" s="13" t="n">
        <f aca="false">AD18/$AD$31</f>
        <v>0.418181818181818</v>
      </c>
      <c r="AF18" s="14" t="n">
        <v>2.5</v>
      </c>
      <c r="AG18" s="0" t="n">
        <v>2</v>
      </c>
      <c r="AH18" s="13" t="n">
        <f aca="false">AG18/$AG$31</f>
        <v>0.444444444444444</v>
      </c>
      <c r="AI18" s="14" t="n">
        <v>1</v>
      </c>
      <c r="AJ18" s="15" t="n">
        <f aca="false">(AI18/$AI$31)</f>
        <v>0.333333333333333</v>
      </c>
      <c r="AK18" s="14" t="n">
        <v>153</v>
      </c>
      <c r="AL18" s="13" t="n">
        <f aca="false">1-(AK18/$AK$31)</f>
        <v>0</v>
      </c>
      <c r="AM18" s="16" t="n">
        <v>0.0025</v>
      </c>
      <c r="AN18" s="0" t="s">
        <v>38</v>
      </c>
      <c r="AO18" s="17" t="n">
        <f aca="false">(ROUND(-0.012*AK18 + 1.8434,2))</f>
        <v>0.01</v>
      </c>
      <c r="AP18" s="0" t="s">
        <v>117</v>
      </c>
      <c r="AQ18" s="0" t="s">
        <v>120</v>
      </c>
      <c r="AR18" s="18" t="n">
        <f aca="false">(AE18*0.25)+(AH18*0.25)+(AJ18*0.25)+(AL18*0.25)</f>
        <v>0.298989898989899</v>
      </c>
      <c r="AS18" s="18" t="n">
        <f aca="false">(L18*0.25)+(N18*0.25)+(Q18*0.25)+(S18*0.25)</f>
        <v>0.479705075893572</v>
      </c>
      <c r="AT18" s="18" t="n">
        <f aca="false">(V18*0.25)+(X18*0.25)+(AA18*0.25)+(AC18*0.25)</f>
        <v>0.310175631596217</v>
      </c>
      <c r="AU18" s="19" t="n">
        <v>0.16</v>
      </c>
      <c r="AY18" s="2"/>
    </row>
    <row r="19" customFormat="false" ht="13.8" hidden="false" customHeight="false" outlineLevel="0" collapsed="false">
      <c r="A19" s="0" t="s">
        <v>121</v>
      </c>
      <c r="B19" s="0" t="n">
        <v>52300</v>
      </c>
      <c r="C19" s="0" t="n">
        <v>4767</v>
      </c>
      <c r="D19" s="2" t="s">
        <v>122</v>
      </c>
      <c r="E19" s="2" t="s">
        <v>123</v>
      </c>
      <c r="F19" s="28" t="s">
        <v>124</v>
      </c>
      <c r="G19" s="2" t="n">
        <v>1997</v>
      </c>
      <c r="H19" s="31" t="n">
        <v>2671</v>
      </c>
      <c r="I19" s="10" t="n">
        <v>2474754</v>
      </c>
      <c r="J19" s="10" t="n">
        <v>30336</v>
      </c>
      <c r="K19" s="11" t="n">
        <f aca="false">(J19/I19)*100</f>
        <v>1.22581880865735</v>
      </c>
      <c r="L19" s="12" t="n">
        <f aca="false">(K19/$K$31)</f>
        <v>0.728123633822939</v>
      </c>
      <c r="M19" s="11" t="n">
        <f aca="false">(J19/H19)</f>
        <v>11.3575439910146</v>
      </c>
      <c r="N19" s="12" t="n">
        <f aca="false">(M19/$M$31)</f>
        <v>0.0997743538251405</v>
      </c>
      <c r="O19" s="10" t="n">
        <v>183850</v>
      </c>
      <c r="P19" s="11" t="n">
        <f aca="false">(O19/I19)*100</f>
        <v>7.42902122796852</v>
      </c>
      <c r="Q19" s="12" t="n">
        <f aca="false">(P19/$P$31)</f>
        <v>0.783719925503299</v>
      </c>
      <c r="R19" s="11" t="n">
        <f aca="false">(O19/H19)</f>
        <v>68.8318981654811</v>
      </c>
      <c r="S19" s="12" t="n">
        <f aca="false">(R19/$R$31)</f>
        <v>0.10400104738018</v>
      </c>
      <c r="T19" s="10" t="n">
        <v>334890</v>
      </c>
      <c r="U19" s="11" t="n">
        <f aca="false">(T19/I19)*100</f>
        <v>13.5322541149545</v>
      </c>
      <c r="V19" s="12" t="n">
        <f aca="false">(U19/$U$31)</f>
        <v>0.654415601139397</v>
      </c>
      <c r="W19" s="11" t="n">
        <f aca="false">(T19/H19)</f>
        <v>125.380007487832</v>
      </c>
      <c r="X19" s="12" t="n">
        <f aca="false">(W19/$W$31)</f>
        <v>0.122905110784946</v>
      </c>
      <c r="Y19" s="10" t="n">
        <v>150699</v>
      </c>
      <c r="Z19" s="11" t="n">
        <f aca="false">(Y19/I19)*100</f>
        <v>6.08945373964443</v>
      </c>
      <c r="AA19" s="12" t="n">
        <f aca="false">(Z19/$Z$31)</f>
        <v>0.590593882528971</v>
      </c>
      <c r="AB19" s="11" t="n">
        <f aca="false">(Y19/H19)</f>
        <v>56.4204417821041</v>
      </c>
      <c r="AC19" s="12" t="n">
        <f aca="false">(AB19/$AB$31)</f>
        <v>0.114418580764816</v>
      </c>
      <c r="AD19" s="0" t="n">
        <v>11.5</v>
      </c>
      <c r="AE19" s="13" t="n">
        <f aca="false">AD19/$AD$31</f>
        <v>0.418181818181818</v>
      </c>
      <c r="AF19" s="14" t="n">
        <v>3</v>
      </c>
      <c r="AG19" s="0" t="n">
        <v>3</v>
      </c>
      <c r="AH19" s="13" t="n">
        <f aca="false">AG19/$AG$31</f>
        <v>0.666666666666667</v>
      </c>
      <c r="AI19" s="14" t="n">
        <v>2</v>
      </c>
      <c r="AJ19" s="15" t="n">
        <f aca="false">(AI19/$AI$31)</f>
        <v>0.666666666666667</v>
      </c>
      <c r="AK19" s="14" t="n">
        <v>111</v>
      </c>
      <c r="AL19" s="13" t="n">
        <f aca="false">1-(AK19/$AK$31)</f>
        <v>0.274509803921569</v>
      </c>
      <c r="AM19" s="16" t="n">
        <v>0.0018</v>
      </c>
      <c r="AN19" s="0" t="s">
        <v>38</v>
      </c>
      <c r="AO19" s="17" t="n">
        <f aca="false">(ROUND(-0.012*AK19 + 1.8434,2))</f>
        <v>0.51</v>
      </c>
      <c r="AP19" s="0" t="s">
        <v>122</v>
      </c>
      <c r="AQ19" s="0" t="s">
        <v>125</v>
      </c>
      <c r="AR19" s="18" t="n">
        <f aca="false">(AE19*0.25)+(AH19*0.25)+(AJ19*0.25)+(AL19*0.25)</f>
        <v>0.50650623885918</v>
      </c>
      <c r="AS19" s="18" t="n">
        <f aca="false">(L19*0.25)+(N19*0.25)+(Q19*0.25)+(S19*0.25)</f>
        <v>0.42890474013289</v>
      </c>
      <c r="AT19" s="18" t="n">
        <f aca="false">(V19*0.25)+(X19*0.25)+(AA19*0.25)+(AC19*0.25)</f>
        <v>0.370583293804532</v>
      </c>
      <c r="AU19" s="19" t="n">
        <v>0.24</v>
      </c>
      <c r="AY19" s="2"/>
    </row>
    <row r="20" customFormat="false" ht="13.8" hidden="false" customHeight="false" outlineLevel="0" collapsed="false">
      <c r="A20" s="0" t="s">
        <v>126</v>
      </c>
      <c r="B20" s="0" t="n">
        <v>52167</v>
      </c>
      <c r="C20" s="0" t="n">
        <v>20967</v>
      </c>
      <c r="D20" s="2" t="s">
        <v>127</v>
      </c>
      <c r="E20" s="2" t="s">
        <v>128</v>
      </c>
      <c r="F20" s="28" t="s">
        <v>129</v>
      </c>
      <c r="G20" s="2" t="n">
        <v>1997</v>
      </c>
      <c r="H20" s="4" t="n">
        <v>35139</v>
      </c>
      <c r="I20" s="10" t="n">
        <v>5061049</v>
      </c>
      <c r="J20" s="10" t="n">
        <v>52606</v>
      </c>
      <c r="K20" s="11" t="n">
        <f aca="false">(J20/I20)*100</f>
        <v>1.03942878245202</v>
      </c>
      <c r="L20" s="12" t="n">
        <f aca="false">(K20/$K$31)</f>
        <v>0.617409895193307</v>
      </c>
      <c r="M20" s="11" t="n">
        <f aca="false">(J20/H20)</f>
        <v>1.49708301317624</v>
      </c>
      <c r="N20" s="12" t="n">
        <f aca="false">(M20/$M$31)</f>
        <v>0.0131516541234995</v>
      </c>
      <c r="O20" s="10" t="n">
        <v>352881</v>
      </c>
      <c r="P20" s="11" t="n">
        <f aca="false">(O20/I20)*100</f>
        <v>6.97248732426815</v>
      </c>
      <c r="Q20" s="12" t="n">
        <f aca="false">(P20/$P$31)</f>
        <v>0.735558168251783</v>
      </c>
      <c r="R20" s="11" t="n">
        <f aca="false">(O20/H20)</f>
        <v>10.0424314863827</v>
      </c>
      <c r="S20" s="12" t="n">
        <f aca="false">(R20/$R$31)</f>
        <v>0.0151735375699877</v>
      </c>
      <c r="T20" s="10" t="n">
        <v>668156</v>
      </c>
      <c r="U20" s="11" t="n">
        <f aca="false">(T20/I20)*100</f>
        <v>13.2019271103678</v>
      </c>
      <c r="V20" s="12" t="n">
        <f aca="false">(U20/$U$31)</f>
        <v>0.638441089912901</v>
      </c>
      <c r="W20" s="11" t="n">
        <f aca="false">(T20/H20)</f>
        <v>19.0146560801389</v>
      </c>
      <c r="X20" s="12" t="n">
        <f aca="false">(W20/$W$31)</f>
        <v>0.0186393226391688</v>
      </c>
      <c r="Y20" s="10" t="n">
        <v>230518</v>
      </c>
      <c r="Z20" s="11" t="n">
        <f aca="false">(Y20/I20)*100</f>
        <v>4.55474744465031</v>
      </c>
      <c r="AA20" s="12" t="n">
        <f aca="false">(Z20/$Z$31)</f>
        <v>0.441748322967309</v>
      </c>
      <c r="AB20" s="11" t="n">
        <f aca="false">(Y20/H20)</f>
        <v>6.56017530379351</v>
      </c>
      <c r="AC20" s="12" t="n">
        <f aca="false">(AB20/$AB$31)</f>
        <v>0.0133037942298873</v>
      </c>
      <c r="AD20" s="0" t="n">
        <v>13</v>
      </c>
      <c r="AE20" s="13" t="n">
        <f aca="false">AD20/$AD$31</f>
        <v>0.472727272727273</v>
      </c>
      <c r="AF20" s="14" t="n">
        <v>3</v>
      </c>
      <c r="AG20" s="0" t="n">
        <v>2</v>
      </c>
      <c r="AH20" s="13" t="n">
        <f aca="false">AG20/$AG$31</f>
        <v>0.444444444444444</v>
      </c>
      <c r="AI20" s="14" t="n">
        <v>1</v>
      </c>
      <c r="AJ20" s="15" t="n">
        <f aca="false">(AI20/$AI$31)</f>
        <v>0.333333333333333</v>
      </c>
      <c r="AK20" s="14" t="n">
        <v>141.5</v>
      </c>
      <c r="AL20" s="13" t="n">
        <f aca="false">1-(AK20/$AK$31)</f>
        <v>0.0751633986928104</v>
      </c>
      <c r="AM20" s="16" t="n">
        <v>0.0004</v>
      </c>
      <c r="AN20" s="0" t="s">
        <v>38</v>
      </c>
      <c r="AO20" s="17" t="n">
        <f aca="false">(ROUND(-0.012*AK20 + 1.8434,2))</f>
        <v>0.15</v>
      </c>
      <c r="AP20" s="0" t="s">
        <v>127</v>
      </c>
      <c r="AQ20" s="0" t="s">
        <v>130</v>
      </c>
      <c r="AR20" s="18" t="n">
        <f aca="false">(AE20*0.25)+(AH20*0.25)+(AJ20*0.25)+(AL20*0.25)</f>
        <v>0.331417112299465</v>
      </c>
      <c r="AS20" s="18" t="n">
        <f aca="false">(L20*0.25)+(N20*0.25)+(Q20*0.25)+(S20*0.25)</f>
        <v>0.345323313784644</v>
      </c>
      <c r="AT20" s="18" t="n">
        <f aca="false">(V20*0.25)+(X20*0.25)+(AA20*0.25)+(AC20*0.25)</f>
        <v>0.278033132437317</v>
      </c>
      <c r="AU20" s="19" t="n">
        <v>0.37</v>
      </c>
      <c r="AY20" s="2"/>
    </row>
    <row r="21" customFormat="false" ht="13.8" hidden="false" customHeight="false" outlineLevel="0" collapsed="false">
      <c r="A21" s="0" t="s">
        <v>131</v>
      </c>
      <c r="B21" s="0" t="n">
        <v>38767</v>
      </c>
      <c r="C21" s="0" t="n">
        <v>-9133</v>
      </c>
      <c r="D21" s="2" t="s">
        <v>132</v>
      </c>
      <c r="E21" s="2" t="s">
        <v>133</v>
      </c>
      <c r="F21" s="28" t="s">
        <v>134</v>
      </c>
      <c r="G21" s="2" t="n">
        <v>1997</v>
      </c>
      <c r="H21" s="4" t="n">
        <v>2921.9</v>
      </c>
      <c r="I21" s="10" t="n">
        <v>2572657</v>
      </c>
      <c r="J21" s="10" t="n">
        <v>27720</v>
      </c>
      <c r="K21" s="11" t="n">
        <f aca="false">(J21/I21)*100</f>
        <v>1.07748526134654</v>
      </c>
      <c r="L21" s="12" t="n">
        <f aca="false">(K21/$K$31)</f>
        <v>0.640015048179608</v>
      </c>
      <c r="M21" s="11" t="n">
        <f aca="false">(J21/H21)</f>
        <v>9.48697765152811</v>
      </c>
      <c r="N21" s="12" t="n">
        <f aca="false">(M21/$M$31)</f>
        <v>0.0833417036010272</v>
      </c>
      <c r="O21" s="10" t="n">
        <v>160577</v>
      </c>
      <c r="P21" s="11" t="n">
        <f aca="false">(O21/I21)*100</f>
        <v>6.24167932219491</v>
      </c>
      <c r="Q21" s="12" t="n">
        <f aca="false">(P21/$P$31)</f>
        <v>0.658462037366359</v>
      </c>
      <c r="R21" s="11" t="n">
        <f aca="false">(O21/H21)</f>
        <v>54.9563640097197</v>
      </c>
      <c r="S21" s="12" t="n">
        <f aca="false">(R21/$R$31)</f>
        <v>0.0830359116855444</v>
      </c>
      <c r="T21" s="10" t="n">
        <v>368384</v>
      </c>
      <c r="U21" s="11" t="n">
        <f aca="false">(T21/I21)*100</f>
        <v>14.3192038425643</v>
      </c>
      <c r="V21" s="12" t="n">
        <f aca="false">(U21/$U$31)</f>
        <v>0.692472245264279</v>
      </c>
      <c r="W21" s="11" t="n">
        <f aca="false">(T21/H21)</f>
        <v>126.076867791506</v>
      </c>
      <c r="X21" s="12" t="n">
        <f aca="false">(W21/$W$31)</f>
        <v>0.123588215647839</v>
      </c>
      <c r="Y21" s="10" t="n">
        <v>139802</v>
      </c>
      <c r="Z21" s="11" t="n">
        <f aca="false">(Y21/I21)*100</f>
        <v>5.43414843098011</v>
      </c>
      <c r="AA21" s="12" t="n">
        <f aca="false">(Z21/$Z$31)</f>
        <v>0.527038213493131</v>
      </c>
      <c r="AB21" s="11" t="n">
        <f aca="false">(Y21/H21)</f>
        <v>47.8462644169889</v>
      </c>
      <c r="AC21" s="12" t="n">
        <f aca="false">(AB21/$AB$31)</f>
        <v>0.0970304644304726</v>
      </c>
      <c r="AD21" s="0" t="n">
        <v>15</v>
      </c>
      <c r="AE21" s="13" t="n">
        <f aca="false">AD21/$AD$31</f>
        <v>0.545454545454545</v>
      </c>
      <c r="AF21" s="14" t="n">
        <v>3</v>
      </c>
      <c r="AG21" s="0" t="n">
        <v>3</v>
      </c>
      <c r="AH21" s="13" t="n">
        <f aca="false">AG21/$AG$31</f>
        <v>0.666666666666667</v>
      </c>
      <c r="AI21" s="14" t="n">
        <v>2</v>
      </c>
      <c r="AJ21" s="15" t="n">
        <f aca="false">(AI21/$AI$31)</f>
        <v>0.666666666666667</v>
      </c>
      <c r="AK21" s="14" t="n">
        <v>77</v>
      </c>
      <c r="AL21" s="13" t="n">
        <f aca="false">1-(AK21/$AK$31)</f>
        <v>0.496732026143791</v>
      </c>
      <c r="AM21" s="16" t="n">
        <v>0.0192</v>
      </c>
      <c r="AN21" s="0" t="s">
        <v>38</v>
      </c>
      <c r="AO21" s="17" t="n">
        <f aca="false">(ROUND(-0.012*AK21 + 1.8434,2))</f>
        <v>0.92</v>
      </c>
      <c r="AP21" s="0" t="s">
        <v>132</v>
      </c>
      <c r="AQ21" s="0" t="s">
        <v>135</v>
      </c>
      <c r="AR21" s="18" t="n">
        <f aca="false">(AE21*0.25)+(AH21*0.25)+(AJ21*0.25)+(AL21*0.25)</f>
        <v>0.593879976232917</v>
      </c>
      <c r="AS21" s="18" t="n">
        <f aca="false">(L21*0.25)+(N21*0.25)+(Q21*0.25)+(S21*0.25)</f>
        <v>0.366213675208135</v>
      </c>
      <c r="AT21" s="18" t="n">
        <f aca="false">(V21*0.25)+(X21*0.25)+(AA21*0.25)+(AC21*0.25)</f>
        <v>0.36003228470893</v>
      </c>
      <c r="AU21" s="19" t="n">
        <v>0.33</v>
      </c>
      <c r="AY21" s="2"/>
    </row>
    <row r="22" customFormat="false" ht="13.8" hidden="false" customHeight="false" outlineLevel="0" collapsed="false">
      <c r="A22" s="0" t="s">
        <v>136</v>
      </c>
      <c r="B22" s="0" t="n">
        <v>51483</v>
      </c>
      <c r="C22" s="0" t="n">
        <v>-450</v>
      </c>
      <c r="D22" s="2" t="s">
        <v>137</v>
      </c>
      <c r="E22" s="2" t="s">
        <v>138</v>
      </c>
      <c r="F22" s="28" t="s">
        <v>139</v>
      </c>
      <c r="G22" s="2" t="n">
        <v>1997</v>
      </c>
      <c r="H22" s="31" t="n">
        <v>1572.2</v>
      </c>
      <c r="I22" s="10" t="n">
        <v>6994600</v>
      </c>
      <c r="J22" s="10" t="n">
        <v>103100</v>
      </c>
      <c r="K22" s="11" t="n">
        <f aca="false">(J22/I22)*100</f>
        <v>1.47399422411575</v>
      </c>
      <c r="L22" s="12" t="n">
        <f aca="false">(K22/$K$31)</f>
        <v>0.875537251604685</v>
      </c>
      <c r="M22" s="11" t="n">
        <f aca="false">(J22/H22)</f>
        <v>65.576898613408</v>
      </c>
      <c r="N22" s="12" t="n">
        <f aca="false">(M22/$M$31)</f>
        <v>0.576083411183428</v>
      </c>
      <c r="O22" s="10" t="n">
        <v>590700</v>
      </c>
      <c r="P22" s="11" t="n">
        <f aca="false">(O22/I22)*100</f>
        <v>8.44508620936151</v>
      </c>
      <c r="Q22" s="12" t="n">
        <f aca="false">(P22/$P$31)</f>
        <v>0.890909062145675</v>
      </c>
      <c r="R22" s="11" t="n">
        <f aca="false">(O22/H22)</f>
        <v>375.715557817072</v>
      </c>
      <c r="S22" s="12" t="n">
        <f aca="false">(R22/$R$31)</f>
        <v>0.567684642897148</v>
      </c>
      <c r="T22" s="10" t="n">
        <v>924600</v>
      </c>
      <c r="U22" s="11" t="n">
        <f aca="false">(T22/I22)*100</f>
        <v>13.2187687644755</v>
      </c>
      <c r="V22" s="12" t="n">
        <f aca="false">(U22/$U$31)</f>
        <v>0.639255547068627</v>
      </c>
      <c r="W22" s="11" t="n">
        <f aca="false">(T22/H22)</f>
        <v>588.093117923928</v>
      </c>
      <c r="X22" s="12" t="n">
        <f aca="false">(W22/$W$31)</f>
        <v>0.576484650611614</v>
      </c>
      <c r="Y22" s="10" t="n">
        <v>430700</v>
      </c>
      <c r="Z22" s="11" t="n">
        <f aca="false">(Y22/I22)*100</f>
        <v>6.15760729705773</v>
      </c>
      <c r="AA22" s="12" t="n">
        <f aca="false">(Z22/$Z$31)</f>
        <v>0.597203847199338</v>
      </c>
      <c r="AB22" s="11" t="n">
        <f aca="false">(Y22/H22)</f>
        <v>273.947334944663</v>
      </c>
      <c r="AC22" s="12" t="n">
        <f aca="false">(AB22/$AB$31)</f>
        <v>0.555555119361265</v>
      </c>
      <c r="AD22" s="0" t="n">
        <v>13</v>
      </c>
      <c r="AE22" s="13" t="n">
        <f aca="false">AD22/$AD$31</f>
        <v>0.472727272727273</v>
      </c>
      <c r="AF22" s="14" t="n">
        <v>3</v>
      </c>
      <c r="AG22" s="0" t="n">
        <v>2</v>
      </c>
      <c r="AH22" s="13" t="n">
        <f aca="false">AG22/$AG$31</f>
        <v>0.444444444444444</v>
      </c>
      <c r="AI22" s="14" t="n">
        <v>1</v>
      </c>
      <c r="AJ22" s="15" t="n">
        <f aca="false">(AI22/$AI$31)</f>
        <v>0.333333333333333</v>
      </c>
      <c r="AK22" s="14" t="n">
        <v>70</v>
      </c>
      <c r="AL22" s="13" t="n">
        <f aca="false">1-(AK22/$AK$31)</f>
        <v>0.542483660130719</v>
      </c>
      <c r="AM22" s="16" t="n">
        <v>0</v>
      </c>
      <c r="AN22" s="0" t="s">
        <v>38</v>
      </c>
      <c r="AO22" s="17" t="n">
        <f aca="false">(ROUND(-0.012*AK22 + 1.8434,2))</f>
        <v>1</v>
      </c>
      <c r="AP22" s="0" t="s">
        <v>137</v>
      </c>
      <c r="AQ22" s="0" t="s">
        <v>140</v>
      </c>
      <c r="AR22" s="18" t="n">
        <f aca="false">(AE22*0.25)+(AH22*0.25)+(AJ22*0.25)+(AL22*0.25)</f>
        <v>0.448247177658942</v>
      </c>
      <c r="AS22" s="18" t="n">
        <f aca="false">(L22*0.25)+(N22*0.25)+(Q22*0.25)+(S22*0.25)</f>
        <v>0.727553591957734</v>
      </c>
      <c r="AT22" s="18" t="n">
        <f aca="false">(V22*0.25)+(X22*0.25)+(AA22*0.25)+(AC22*0.25)</f>
        <v>0.592124791060211</v>
      </c>
      <c r="AU22" s="19" t="n">
        <v>0.23</v>
      </c>
      <c r="AY22" s="2"/>
    </row>
    <row r="23" customFormat="false" ht="13.8" hidden="false" customHeight="false" outlineLevel="0" collapsed="false">
      <c r="A23" s="0" t="s">
        <v>141</v>
      </c>
      <c r="B23" s="0" t="n">
        <v>50100</v>
      </c>
      <c r="C23" s="0" t="n">
        <v>14256</v>
      </c>
      <c r="D23" s="2" t="s">
        <v>142</v>
      </c>
      <c r="E23" s="2" t="s">
        <v>143</v>
      </c>
      <c r="F23" s="28" t="s">
        <v>144</v>
      </c>
      <c r="G23" s="2" t="n">
        <v>1997</v>
      </c>
      <c r="H23" s="31" t="n">
        <v>485</v>
      </c>
      <c r="I23" s="10" t="n">
        <v>1204953</v>
      </c>
      <c r="J23" s="10" t="n">
        <v>8786</v>
      </c>
      <c r="K23" s="11" t="n">
        <f aca="false">(J23/I23)*100</f>
        <v>0.729157070856706</v>
      </c>
      <c r="L23" s="12" t="n">
        <f aca="false">(K23/$K$31)</f>
        <v>0.433111722801345</v>
      </c>
      <c r="M23" s="11" t="n">
        <f aca="false">(J23/H23)</f>
        <v>18.1154639175258</v>
      </c>
      <c r="N23" s="12" t="n">
        <f aca="false">(M23/$M$31)</f>
        <v>0.159141686622014</v>
      </c>
      <c r="O23" s="10" t="n">
        <v>63910</v>
      </c>
      <c r="P23" s="11" t="n">
        <f aca="false">(O23/I23)*100</f>
        <v>5.30394131555339</v>
      </c>
      <c r="Q23" s="12" t="n">
        <f aca="false">(P23/$P$31)</f>
        <v>0.55953595569898</v>
      </c>
      <c r="R23" s="11" t="n">
        <f aca="false">(O23/H23)</f>
        <v>131.773195876289</v>
      </c>
      <c r="S23" s="12" t="n">
        <f aca="false">(R23/$R$31)</f>
        <v>0.199101735576434</v>
      </c>
      <c r="T23" s="10" t="n">
        <v>194633</v>
      </c>
      <c r="U23" s="11" t="n">
        <f aca="false">(T23/I23)*100</f>
        <v>16.1527462066985</v>
      </c>
      <c r="V23" s="12" t="n">
        <f aca="false">(U23/$U$31)</f>
        <v>0.781141783853081</v>
      </c>
      <c r="W23" s="11" t="n">
        <f aca="false">(T23/H23)</f>
        <v>401.305154639175</v>
      </c>
      <c r="X23" s="12" t="n">
        <f aca="false">(W23/$W$31)</f>
        <v>0.393383725824743</v>
      </c>
      <c r="Y23" s="10" t="n">
        <v>73139</v>
      </c>
      <c r="Z23" s="11" t="n">
        <f aca="false">(Y23/I23)*100</f>
        <v>6.06986330587168</v>
      </c>
      <c r="AA23" s="12" t="n">
        <f aca="false">(Z23/$Z$31)</f>
        <v>0.588693877891947</v>
      </c>
      <c r="AB23" s="11" t="n">
        <f aca="false">(Y23/H23)</f>
        <v>150.80206185567</v>
      </c>
      <c r="AC23" s="12" t="n">
        <f aca="false">(AB23/$AB$31)</f>
        <v>0.305821034875461</v>
      </c>
      <c r="AD23" s="0" t="n">
        <v>11.5</v>
      </c>
      <c r="AE23" s="13" t="n">
        <f aca="false">AD23/$AD$31</f>
        <v>0.418181818181818</v>
      </c>
      <c r="AF23" s="14" t="n">
        <v>3</v>
      </c>
      <c r="AG23" s="0" t="n">
        <v>2</v>
      </c>
      <c r="AH23" s="13" t="n">
        <f aca="false">AG23/$AG$31</f>
        <v>0.444444444444444</v>
      </c>
      <c r="AI23" s="14" t="n">
        <v>1</v>
      </c>
      <c r="AJ23" s="15" t="n">
        <f aca="false">(AI23/$AI$31)</f>
        <v>0.333333333333333</v>
      </c>
      <c r="AK23" s="14" t="n">
        <v>133.5</v>
      </c>
      <c r="AL23" s="13" t="n">
        <f aca="false">1-(AK23/$AK$31)</f>
        <v>0.127450980392157</v>
      </c>
      <c r="AM23" s="16" t="n">
        <v>0</v>
      </c>
      <c r="AN23" s="0" t="s">
        <v>38</v>
      </c>
      <c r="AO23" s="17" t="n">
        <f aca="false">(ROUND(-0.012*AK23 + 1.8434,2))</f>
        <v>0.24</v>
      </c>
      <c r="AP23" s="0" t="s">
        <v>142</v>
      </c>
      <c r="AQ23" s="0" t="s">
        <v>145</v>
      </c>
      <c r="AR23" s="18" t="n">
        <f aca="false">(AE23*0.25)+(AH23*0.25)+(AJ23*0.25)+(AL23*0.25)</f>
        <v>0.330852644087938</v>
      </c>
      <c r="AS23" s="18" t="n">
        <f aca="false">(L23*0.25)+(N23*0.25)+(Q23*0.25)+(S23*0.25)</f>
        <v>0.337722775174693</v>
      </c>
      <c r="AT23" s="18" t="n">
        <f aca="false">(V23*0.25)+(X23*0.25)+(AA23*0.25)+(AC23*0.25)</f>
        <v>0.517260105611308</v>
      </c>
      <c r="AU23" s="19" t="n">
        <v>0.38</v>
      </c>
      <c r="AY23" s="2"/>
    </row>
    <row r="24" customFormat="false" ht="13.8" hidden="false" customHeight="false" outlineLevel="0" collapsed="false">
      <c r="A24" s="0" t="s">
        <v>146</v>
      </c>
      <c r="B24" s="0" t="n">
        <v>44483</v>
      </c>
      <c r="C24" s="0" t="n">
        <v>26183</v>
      </c>
      <c r="D24" s="2" t="s">
        <v>147</v>
      </c>
      <c r="E24" s="2" t="s">
        <v>148</v>
      </c>
      <c r="F24" s="28" t="s">
        <v>149</v>
      </c>
      <c r="G24" s="2" t="n">
        <v>1997</v>
      </c>
      <c r="H24" s="31" t="n">
        <v>1759</v>
      </c>
      <c r="I24" s="10" t="n">
        <v>2307700</v>
      </c>
      <c r="J24" s="10" t="n">
        <v>16983</v>
      </c>
      <c r="K24" s="11" t="n">
        <f aca="false">(J24/I24)*100</f>
        <v>0.735927546908177</v>
      </c>
      <c r="L24" s="12" t="n">
        <f aca="false">(K24/$K$31)</f>
        <v>0.437133315218178</v>
      </c>
      <c r="M24" s="11" t="n">
        <f aca="false">(J24/H24)</f>
        <v>9.65491756679932</v>
      </c>
      <c r="N24" s="12" t="n">
        <f aca="false">(M24/$M$31)</f>
        <v>0.0848170310609859</v>
      </c>
      <c r="O24" s="10" t="n">
        <v>102438</v>
      </c>
      <c r="P24" s="11" t="n">
        <f aca="false">(O24/I24)*100</f>
        <v>4.43896520344932</v>
      </c>
      <c r="Q24" s="12" t="n">
        <f aca="false">(P24/$P$31)</f>
        <v>0.468285844366924</v>
      </c>
      <c r="R24" s="11" t="n">
        <f aca="false">(O24/H24)</f>
        <v>58.2364980102331</v>
      </c>
      <c r="S24" s="12" t="n">
        <f aca="false">(R24/$R$31)</f>
        <v>0.0879920058903068</v>
      </c>
      <c r="T24" s="10" t="n">
        <v>298027</v>
      </c>
      <c r="U24" s="11" t="n">
        <f aca="false">(T24/I24)*100</f>
        <v>12.9144602851324</v>
      </c>
      <c r="V24" s="12" t="n">
        <f aca="false">(U24/$U$31)</f>
        <v>0.624539283632439</v>
      </c>
      <c r="W24" s="11" t="n">
        <f aca="false">(T24/H24)</f>
        <v>169.429789653212</v>
      </c>
      <c r="X24" s="12" t="n">
        <f aca="false">(W24/$W$31)</f>
        <v>0.166085387015302</v>
      </c>
      <c r="Y24" s="10" t="n">
        <v>99063</v>
      </c>
      <c r="Z24" s="11" t="n">
        <f aca="false">(Y24/I24)*100</f>
        <v>4.2927156909477</v>
      </c>
      <c r="AA24" s="12" t="n">
        <f aca="false">(Z24/$Z$31)</f>
        <v>0.416334819986312</v>
      </c>
      <c r="AB24" s="11" t="n">
        <f aca="false">(Y24/H24)</f>
        <v>56.3177942012507</v>
      </c>
      <c r="AC24" s="12" t="n">
        <f aca="false">(AB24/$AB$31)</f>
        <v>0.11421041524627</v>
      </c>
      <c r="AD24" s="0" t="n">
        <v>11</v>
      </c>
      <c r="AE24" s="13" t="n">
        <f aca="false">AD24/$AD$31</f>
        <v>0.4</v>
      </c>
      <c r="AF24" s="14" t="n">
        <v>2</v>
      </c>
      <c r="AG24" s="0" t="n">
        <v>1.5</v>
      </c>
      <c r="AH24" s="13" t="n">
        <f aca="false">AG24/$AG$31</f>
        <v>0.333333333333333</v>
      </c>
      <c r="AI24" s="14" t="n">
        <v>1</v>
      </c>
      <c r="AJ24" s="15" t="n">
        <f aca="false">(AI24/$AI$31)</f>
        <v>0.333333333333333</v>
      </c>
      <c r="AK24" s="14" t="n">
        <v>153</v>
      </c>
      <c r="AL24" s="13" t="n">
        <f aca="false">1-(AK24/$AK$31)</f>
        <v>0</v>
      </c>
      <c r="AM24" s="16" t="n">
        <v>0.008</v>
      </c>
      <c r="AN24" s="0" t="s">
        <v>38</v>
      </c>
      <c r="AO24" s="17" t="n">
        <f aca="false">(ROUND(-0.012*AK24 + 1.8434,2))</f>
        <v>0.01</v>
      </c>
      <c r="AP24" s="0" t="s">
        <v>147</v>
      </c>
      <c r="AQ24" s="0" t="s">
        <v>150</v>
      </c>
      <c r="AR24" s="18" t="n">
        <f aca="false">(AE24*0.25)+(AH24*0.25)+(AJ24*0.25)+(AL24*0.25)</f>
        <v>0.266666666666667</v>
      </c>
      <c r="AS24" s="18" t="n">
        <f aca="false">(L24*0.25)+(N24*0.25)+(Q24*0.25)+(S24*0.25)</f>
        <v>0.269557049134099</v>
      </c>
      <c r="AT24" s="18" t="n">
        <f aca="false">(V24*0.25)+(X24*0.25)+(AA24*0.25)+(AC24*0.25)</f>
        <v>0.330292476470081</v>
      </c>
      <c r="AU24" s="19" t="n">
        <v>0.25</v>
      </c>
      <c r="AY24" s="2"/>
    </row>
    <row r="25" customFormat="false" ht="13.8" hidden="false" customHeight="false" outlineLevel="0" collapsed="false">
      <c r="A25" s="0" t="s">
        <v>151</v>
      </c>
      <c r="B25" s="0" t="n">
        <v>48200</v>
      </c>
      <c r="C25" s="0" t="n">
        <v>17200</v>
      </c>
      <c r="D25" s="2" t="s">
        <v>152</v>
      </c>
      <c r="E25" s="2" t="s">
        <v>153</v>
      </c>
      <c r="F25" s="28" t="s">
        <v>154</v>
      </c>
      <c r="G25" s="2" t="n">
        <v>1997</v>
      </c>
      <c r="H25" s="31" t="n">
        <v>2052.6</v>
      </c>
      <c r="I25" s="10" t="n">
        <v>618904</v>
      </c>
      <c r="J25" s="10" t="n">
        <v>5052</v>
      </c>
      <c r="K25" s="11" t="n">
        <f aca="false">(J25/I25)*100</f>
        <v>0.816281685043238</v>
      </c>
      <c r="L25" s="12" t="n">
        <f aca="false">(K25/$K$31)</f>
        <v>0.484862838242625</v>
      </c>
      <c r="M25" s="11" t="n">
        <f aca="false">(J25/H25)</f>
        <v>2.46126863490208</v>
      </c>
      <c r="N25" s="12" t="n">
        <f aca="false">(M25/$M$31)</f>
        <v>0.0216218830260945</v>
      </c>
      <c r="O25" s="10" t="n">
        <v>37261</v>
      </c>
      <c r="P25" s="11" t="n">
        <f aca="false">(O25/I25)*100</f>
        <v>6.02048136706177</v>
      </c>
      <c r="Q25" s="12" t="n">
        <f aca="false">(P25/$P$31)</f>
        <v>0.63512689810659</v>
      </c>
      <c r="R25" s="11" t="n">
        <f aca="false">(O25/H25)</f>
        <v>18.1530741498587</v>
      </c>
      <c r="S25" s="12" t="n">
        <f aca="false">(R25/$R$31)</f>
        <v>0.0274282531075421</v>
      </c>
      <c r="T25" s="10" t="n">
        <v>72009</v>
      </c>
      <c r="U25" s="11" t="n">
        <f aca="false">(T25/I25)*100</f>
        <v>11.634922378915</v>
      </c>
      <c r="V25" s="12" t="n">
        <f aca="false">(U25/$U$31)</f>
        <v>0.562661228360586</v>
      </c>
      <c r="W25" s="11" t="n">
        <f aca="false">(T25/H25)</f>
        <v>35.0818474130371</v>
      </c>
      <c r="X25" s="12" t="n">
        <f aca="false">(W25/$W$31)</f>
        <v>0.0343893610251884</v>
      </c>
      <c r="Y25" s="10" t="n">
        <v>24509</v>
      </c>
      <c r="Z25" s="11" t="n">
        <f aca="false">(Y25/I25)*100</f>
        <v>3.96006488890038</v>
      </c>
      <c r="AA25" s="12" t="n">
        <f aca="false">(Z25/$Z$31)</f>
        <v>0.384072233372266</v>
      </c>
      <c r="AB25" s="11" t="n">
        <f aca="false">(Y25/H25)</f>
        <v>11.9404657507551</v>
      </c>
      <c r="AC25" s="12" t="n">
        <f aca="false">(AB25/$AB$31)</f>
        <v>0.0242148253668167</v>
      </c>
      <c r="AD25" s="0" t="n">
        <v>14</v>
      </c>
      <c r="AE25" s="13" t="n">
        <f aca="false">AD25/$AD$31</f>
        <v>0.509090909090909</v>
      </c>
      <c r="AF25" s="14" t="n">
        <v>3</v>
      </c>
      <c r="AG25" s="0" t="n">
        <v>2.5</v>
      </c>
      <c r="AH25" s="13" t="n">
        <f aca="false">AG25/$AG$31</f>
        <v>0.555555555555556</v>
      </c>
      <c r="AI25" s="14" t="n">
        <v>1</v>
      </c>
      <c r="AJ25" s="15" t="n">
        <f aca="false">(AI25/$AI$31)</f>
        <v>0.333333333333333</v>
      </c>
      <c r="AK25" s="14" t="n">
        <v>141</v>
      </c>
      <c r="AL25" s="13" t="n">
        <f aca="false">1-(AK25/$AK$31)</f>
        <v>0.0784313725490197</v>
      </c>
      <c r="AM25" s="16" t="n">
        <v>0</v>
      </c>
      <c r="AN25" s="0" t="s">
        <v>38</v>
      </c>
      <c r="AO25" s="17" t="n">
        <f aca="false">(ROUND(-0.012*AK25 + 1.8434,2))</f>
        <v>0.15</v>
      </c>
      <c r="AP25" s="0" t="s">
        <v>152</v>
      </c>
      <c r="AQ25" s="0" t="s">
        <v>155</v>
      </c>
      <c r="AR25" s="18" t="n">
        <f aca="false">(AE25*0.25)+(AH25*0.25)+(AJ25*0.25)+(AL25*0.25)</f>
        <v>0.369102792632204</v>
      </c>
      <c r="AS25" s="18" t="n">
        <f aca="false">(L25*0.25)+(N25*0.25)+(Q25*0.25)+(S25*0.25)</f>
        <v>0.292259968120713</v>
      </c>
      <c r="AT25" s="18" t="n">
        <f aca="false">(V25*0.25)+(X25*0.25)+(AA25*0.25)+(AC25*0.25)</f>
        <v>0.251334412031214</v>
      </c>
      <c r="AU25" s="19" t="n">
        <v>0.34</v>
      </c>
      <c r="AY25" s="2"/>
    </row>
    <row r="26" customFormat="false" ht="13.8" hidden="false" customHeight="false" outlineLevel="0" collapsed="false">
      <c r="A26" s="0" t="s">
        <v>156</v>
      </c>
      <c r="B26" s="0" t="n">
        <v>46217</v>
      </c>
      <c r="C26" s="0" t="n">
        <v>14483</v>
      </c>
      <c r="D26" s="2" t="s">
        <v>157</v>
      </c>
      <c r="E26" s="2" t="s">
        <v>158</v>
      </c>
      <c r="F26" s="28" t="s">
        <v>159</v>
      </c>
      <c r="G26" s="2" t="n">
        <v>1997</v>
      </c>
      <c r="H26" s="32" t="n">
        <v>8023.4</v>
      </c>
      <c r="I26" s="25" t="n">
        <v>914014.94</v>
      </c>
      <c r="J26" s="25" t="n">
        <v>9207</v>
      </c>
      <c r="K26" s="11" t="n">
        <f aca="false">(J26/I26)*100</f>
        <v>1.00731395047</v>
      </c>
      <c r="L26" s="12" t="n">
        <f aca="false">(K26/$K$31)</f>
        <v>0.598334018728357</v>
      </c>
      <c r="M26" s="11" t="n">
        <f aca="false">(J26/H26)</f>
        <v>1.14751850836304</v>
      </c>
      <c r="N26" s="12" t="n">
        <f aca="false">(M26/$M$31)</f>
        <v>0.0100807813524553</v>
      </c>
      <c r="O26" s="25" t="n">
        <v>59150</v>
      </c>
      <c r="P26" s="11" t="n">
        <f aca="false">(O26/I26)*100</f>
        <v>6.47144782994466</v>
      </c>
      <c r="Q26" s="12" t="n">
        <f aca="false">(P26/$P$31)</f>
        <v>0.682701321688054</v>
      </c>
      <c r="R26" s="11" t="n">
        <f aca="false">(O26/H26)</f>
        <v>7.37218635491188</v>
      </c>
      <c r="S26" s="12" t="n">
        <f aca="false">(R26/$R$31)</f>
        <v>0.0111389504405272</v>
      </c>
      <c r="T26" s="25" t="n">
        <v>117826</v>
      </c>
      <c r="U26" s="11" t="n">
        <f aca="false">(T26/I26)*100</f>
        <v>12.8910365513281</v>
      </c>
      <c r="V26" s="12" t="n">
        <f aca="false">(U26/$U$31)</f>
        <v>0.623406519149285</v>
      </c>
      <c r="W26" s="11" t="n">
        <f aca="false">(T26/H26)</f>
        <v>14.6852955106314</v>
      </c>
      <c r="X26" s="12" t="n">
        <f aca="false">(W26/$W$31)</f>
        <v>0.0143954200339235</v>
      </c>
      <c r="Y26" s="25" t="n">
        <v>41729</v>
      </c>
      <c r="Z26" s="11" t="n">
        <f aca="false">(Y26/I26)*100</f>
        <v>4.56546147921827</v>
      </c>
      <c r="AA26" s="12" t="n">
        <f aca="false">(Z26/$Z$31)</f>
        <v>0.442787438057691</v>
      </c>
      <c r="AB26" s="11" t="n">
        <f aca="false">(Y26/H26)</f>
        <v>5.20091233143057</v>
      </c>
      <c r="AC26" s="12" t="n">
        <f aca="false">(AB26/$AB$31)</f>
        <v>0.0105472589162403</v>
      </c>
      <c r="AD26" s="0" t="n">
        <v>11.5</v>
      </c>
      <c r="AE26" s="13" t="n">
        <f aca="false">AD26/$AD$31</f>
        <v>0.418181818181818</v>
      </c>
      <c r="AF26" s="14" t="n">
        <v>3</v>
      </c>
      <c r="AG26" s="0" t="n">
        <v>2</v>
      </c>
      <c r="AH26" s="13" t="n">
        <f aca="false">AG26/$AG$31</f>
        <v>0.444444444444444</v>
      </c>
      <c r="AI26" s="14" t="n">
        <v>0.5</v>
      </c>
      <c r="AJ26" s="15" t="n">
        <f aca="false">(AI26/$AI$31)</f>
        <v>0.166666666666667</v>
      </c>
      <c r="AK26" s="14" t="n">
        <v>153</v>
      </c>
      <c r="AL26" s="13" t="n">
        <f aca="false">1-(AK26/$AK$31)</f>
        <v>0</v>
      </c>
      <c r="AM26" s="16" t="n">
        <v>0.0105</v>
      </c>
      <c r="AN26" s="0" t="s">
        <v>38</v>
      </c>
      <c r="AO26" s="17" t="n">
        <f aca="false">(ROUND(-0.012*AK26 + 1.8434,2))</f>
        <v>0.01</v>
      </c>
      <c r="AP26" s="0" t="s">
        <v>157</v>
      </c>
      <c r="AQ26" s="0" t="s">
        <v>160</v>
      </c>
      <c r="AR26" s="18" t="n">
        <f aca="false">(AE26*0.25)+(AH26*0.25)+(AJ26*0.25)+(AL26*0.25)</f>
        <v>0.257323232323232</v>
      </c>
      <c r="AS26" s="18" t="n">
        <f aca="false">(L26*0.25)+(N26*0.25)+(Q26*0.25)+(S26*0.25)</f>
        <v>0.325563768052348</v>
      </c>
      <c r="AT26" s="18" t="n">
        <f aca="false">(V26*0.25)+(X26*0.25)+(AA26*0.25)+(AC26*0.25)</f>
        <v>0.272784159039285</v>
      </c>
      <c r="AU26" s="19" t="n">
        <v>0.35</v>
      </c>
      <c r="AY26" s="2"/>
    </row>
    <row r="27" customFormat="false" ht="13.8" hidden="false" customHeight="false" outlineLevel="0" collapsed="false">
      <c r="A27" s="0" t="s">
        <v>161</v>
      </c>
      <c r="B27" s="0" t="n">
        <v>40450</v>
      </c>
      <c r="C27" s="0" t="n">
        <v>-3550</v>
      </c>
      <c r="D27" s="2" t="s">
        <v>162</v>
      </c>
      <c r="E27" s="2" t="s">
        <v>163</v>
      </c>
      <c r="F27" s="28" t="s">
        <v>164</v>
      </c>
      <c r="G27" s="2" t="n">
        <v>1997</v>
      </c>
      <c r="H27" s="31" t="n">
        <v>7961</v>
      </c>
      <c r="I27" s="10" t="n">
        <v>5075186</v>
      </c>
      <c r="J27" s="10" t="n">
        <v>47389</v>
      </c>
      <c r="K27" s="11" t="n">
        <f aca="false">(J27/I27)*100</f>
        <v>0.933739177243947</v>
      </c>
      <c r="L27" s="12" t="n">
        <f aca="false">(K27/$K$31)</f>
        <v>0.554631368009749</v>
      </c>
      <c r="M27" s="11" t="n">
        <f aca="false">(J27/H27)</f>
        <v>5.95264414018339</v>
      </c>
      <c r="N27" s="12" t="n">
        <f aca="false">(M27/$M$31)</f>
        <v>0.0522931034304319</v>
      </c>
      <c r="O27" s="10" t="n">
        <v>287950</v>
      </c>
      <c r="P27" s="11" t="n">
        <f aca="false">(O27/I27)*100</f>
        <v>5.6736836837113</v>
      </c>
      <c r="Q27" s="12" t="n">
        <f aca="false">(P27/$P$31)</f>
        <v>0.598541694454604</v>
      </c>
      <c r="R27" s="11" t="n">
        <f aca="false">(O27/H27)</f>
        <v>36.170079135787</v>
      </c>
      <c r="S27" s="12" t="n">
        <f aca="false">(R27/$R$31)</f>
        <v>0.0546509135183538</v>
      </c>
      <c r="T27" s="10" t="n">
        <v>698967</v>
      </c>
      <c r="U27" s="11" t="n">
        <f aca="false">(T27/I27)*100</f>
        <v>13.7722440123377</v>
      </c>
      <c r="V27" s="12" t="n">
        <f aca="false">(U27/$U$31)</f>
        <v>0.666021437951895</v>
      </c>
      <c r="W27" s="11" t="n">
        <f aca="false">(T27/H27)</f>
        <v>87.7988946112297</v>
      </c>
      <c r="X27" s="12" t="n">
        <f aca="false">(W27/$W$31)</f>
        <v>0.0860658177105005</v>
      </c>
      <c r="Y27" s="10" t="n">
        <v>283383</v>
      </c>
      <c r="Z27" s="11" t="n">
        <f aca="false">(Y27/I27)*100</f>
        <v>5.58369683396825</v>
      </c>
      <c r="AA27" s="12" t="n">
        <f aca="false">(Z27/$Z$31)</f>
        <v>0.541542367022004</v>
      </c>
      <c r="AB27" s="11" t="n">
        <f aca="false">(Y27/H27)</f>
        <v>35.5964074864967</v>
      </c>
      <c r="AC27" s="12" t="n">
        <f aca="false">(AB27/$AB$31)</f>
        <v>0.0721882051306961</v>
      </c>
      <c r="AD27" s="0" t="n">
        <v>16.5</v>
      </c>
      <c r="AE27" s="13" t="n">
        <f aca="false">AD27/$AD$31</f>
        <v>0.6</v>
      </c>
      <c r="AF27" s="14" t="n">
        <v>3</v>
      </c>
      <c r="AG27" s="0" t="n">
        <v>3</v>
      </c>
      <c r="AH27" s="13" t="n">
        <f aca="false">AG27/$AG$31</f>
        <v>0.666666666666667</v>
      </c>
      <c r="AI27" s="14" t="n">
        <v>2</v>
      </c>
      <c r="AJ27" s="15" t="n">
        <f aca="false">(AI27/$AI$31)</f>
        <v>0.666666666666667</v>
      </c>
      <c r="AK27" s="14" t="n">
        <v>92</v>
      </c>
      <c r="AL27" s="13" t="n">
        <f aca="false">1-(AK27/$AK$31)</f>
        <v>0.398692810457516</v>
      </c>
      <c r="AM27" s="16" t="n">
        <v>0</v>
      </c>
      <c r="AN27" s="0" t="s">
        <v>38</v>
      </c>
      <c r="AO27" s="17" t="n">
        <f aca="false">(ROUND(-0.012*AK27 + 1.8434,2))</f>
        <v>0.74</v>
      </c>
      <c r="AP27" s="0" t="s">
        <v>162</v>
      </c>
      <c r="AQ27" s="0" t="s">
        <v>165</v>
      </c>
      <c r="AR27" s="18" t="n">
        <f aca="false">(AE27*0.25)+(AH27*0.25)+(AJ27*0.25)+(AL27*0.25)</f>
        <v>0.583006535947712</v>
      </c>
      <c r="AS27" s="18" t="n">
        <f aca="false">(L27*0.25)+(N27*0.25)+(Q27*0.25)+(S27*0.25)</f>
        <v>0.315029269853285</v>
      </c>
      <c r="AT27" s="18" t="n">
        <f aca="false">(V27*0.25)+(X27*0.25)+(AA27*0.25)+(AC27*0.25)</f>
        <v>0.341454456953774</v>
      </c>
      <c r="AU27" s="19" t="n">
        <v>0.11</v>
      </c>
      <c r="AY27" s="2"/>
    </row>
    <row r="28" customFormat="false" ht="13.8" hidden="false" customHeight="false" outlineLevel="0" collapsed="false">
      <c r="A28" s="0" t="s">
        <v>166</v>
      </c>
      <c r="B28" s="0" t="n">
        <v>59367</v>
      </c>
      <c r="C28" s="0" t="n">
        <v>17900</v>
      </c>
      <c r="D28" s="2" t="s">
        <v>167</v>
      </c>
      <c r="E28" s="2" t="s">
        <v>168</v>
      </c>
      <c r="F28" s="28" t="s">
        <v>169</v>
      </c>
      <c r="G28" s="2" t="n">
        <v>1997</v>
      </c>
      <c r="H28" s="31" t="n">
        <v>6519.3</v>
      </c>
      <c r="I28" s="10" t="n">
        <v>1744330</v>
      </c>
      <c r="J28" s="10" t="n">
        <v>21262</v>
      </c>
      <c r="K28" s="11" t="n">
        <f aca="false">(J28/I28)*100</f>
        <v>1.21892073174227</v>
      </c>
      <c r="L28" s="12" t="n">
        <f aca="false">(K28/$K$31)</f>
        <v>0.724026247819135</v>
      </c>
      <c r="M28" s="11" t="n">
        <f aca="false">(J28/H28)</f>
        <v>3.26139309435062</v>
      </c>
      <c r="N28" s="12" t="n">
        <f aca="false">(M28/$M$31)</f>
        <v>0.0286508587434086</v>
      </c>
      <c r="O28" s="10" t="n">
        <v>142705</v>
      </c>
      <c r="P28" s="11" t="n">
        <f aca="false">(O28/I28)*100</f>
        <v>8.18107812168569</v>
      </c>
      <c r="Q28" s="12" t="n">
        <f aca="false">(P28/$P$31)</f>
        <v>0.86305769485834</v>
      </c>
      <c r="R28" s="11" t="n">
        <f aca="false">(O28/H28)</f>
        <v>21.8896200512325</v>
      </c>
      <c r="S28" s="12" t="n">
        <f aca="false">(R28/$R$31)</f>
        <v>0.033073959497808</v>
      </c>
      <c r="T28" s="10" t="n">
        <v>260072</v>
      </c>
      <c r="U28" s="11" t="n">
        <f aca="false">(T28/I28)*100</f>
        <v>14.9095641306404</v>
      </c>
      <c r="V28" s="12" t="n">
        <f aca="false">(U28/$U$31)</f>
        <v>0.721021885222872</v>
      </c>
      <c r="W28" s="11" t="n">
        <f aca="false">(T28/H28)</f>
        <v>39.892626508981</v>
      </c>
      <c r="X28" s="12" t="n">
        <f aca="false">(W28/$W$31)</f>
        <v>0.0391051793569608</v>
      </c>
      <c r="Y28" s="10" t="n">
        <v>128530</v>
      </c>
      <c r="Z28" s="11" t="n">
        <f aca="false">(Y28/I28)*100</f>
        <v>7.36844519099024</v>
      </c>
      <c r="AA28" s="12" t="n">
        <f aca="false">(Z28/$Z$31)</f>
        <v>0.714638593149565</v>
      </c>
      <c r="AB28" s="11" t="n">
        <f aca="false">(Y28/H28)</f>
        <v>19.7153068580983</v>
      </c>
      <c r="AC28" s="12" t="n">
        <f aca="false">(AB28/$AB$31)</f>
        <v>0.0399819171703466</v>
      </c>
      <c r="AD28" s="0" t="n">
        <v>13</v>
      </c>
      <c r="AE28" s="13" t="n">
        <f aca="false">AD28/$AD$31</f>
        <v>0.472727272727273</v>
      </c>
      <c r="AF28" s="14" t="n">
        <v>3</v>
      </c>
      <c r="AG28" s="0" t="n">
        <v>2</v>
      </c>
      <c r="AH28" s="13" t="n">
        <f aca="false">AG28/$AG$31</f>
        <v>0.444444444444444</v>
      </c>
      <c r="AI28" s="14" t="n">
        <v>1</v>
      </c>
      <c r="AJ28" s="15" t="n">
        <f aca="false">(AI28/$AI$31)</f>
        <v>0.333333333333333</v>
      </c>
      <c r="AK28" s="14" t="n">
        <v>137.5</v>
      </c>
      <c r="AL28" s="13" t="n">
        <f aca="false">1-(AK28/$AK$31)</f>
        <v>0.101307189542484</v>
      </c>
      <c r="AM28" s="16" t="n">
        <v>0.0065</v>
      </c>
      <c r="AN28" s="0" t="s">
        <v>38</v>
      </c>
      <c r="AO28" s="17" t="n">
        <f aca="false">(ROUND(-0.012*AK28 + 1.8434,2))</f>
        <v>0.19</v>
      </c>
      <c r="AP28" s="0" t="s">
        <v>167</v>
      </c>
      <c r="AQ28" s="0" t="s">
        <v>170</v>
      </c>
      <c r="AR28" s="18" t="n">
        <f aca="false">(AE28*0.25)+(AH28*0.25)+(AJ28*0.25)+(AL28*0.25)</f>
        <v>0.337953060011883</v>
      </c>
      <c r="AS28" s="18" t="n">
        <f aca="false">(L28*0.25)+(N28*0.25)+(Q28*0.25)+(S28*0.25)</f>
        <v>0.412202190229673</v>
      </c>
      <c r="AT28" s="18" t="n">
        <f aca="false">(V28*0.25)+(X28*0.25)+(AA28*0.25)+(AC28*0.25)</f>
        <v>0.378686893724936</v>
      </c>
      <c r="AU28" s="19" t="n">
        <v>0.29</v>
      </c>
      <c r="AY28" s="2"/>
    </row>
    <row r="29" customFormat="false" ht="13.8" hidden="false" customHeight="false" outlineLevel="0" collapsed="false">
      <c r="A29" s="0" t="s">
        <v>171</v>
      </c>
      <c r="B29" s="0" t="n">
        <v>47433</v>
      </c>
      <c r="C29" s="0" t="n">
        <v>19267</v>
      </c>
      <c r="D29" s="2" t="s">
        <v>172</v>
      </c>
      <c r="E29" s="2" t="s">
        <v>173</v>
      </c>
      <c r="F29" s="28" t="s">
        <v>174</v>
      </c>
      <c r="G29" s="2" t="n">
        <v>1997</v>
      </c>
      <c r="H29" s="31" t="n">
        <v>6917.9</v>
      </c>
      <c r="I29" s="10" t="n">
        <v>2884762</v>
      </c>
      <c r="J29" s="10" t="n">
        <v>26618</v>
      </c>
      <c r="K29" s="11" t="n">
        <f aca="false">(J29/I29)*100</f>
        <v>0.922710435037622</v>
      </c>
      <c r="L29" s="12" t="n">
        <f aca="false">(K29/$K$31)</f>
        <v>0.548080409748176</v>
      </c>
      <c r="M29" s="11" t="n">
        <f aca="false">(J29/H29)</f>
        <v>3.84769944636378</v>
      </c>
      <c r="N29" s="12" t="n">
        <f aca="false">(M29/$M$31)</f>
        <v>0.0338014738290265</v>
      </c>
      <c r="O29" s="10" t="n">
        <v>173595</v>
      </c>
      <c r="P29" s="11" t="n">
        <f aca="false">(O29/I29)*100</f>
        <v>6.01765414269877</v>
      </c>
      <c r="Q29" s="12" t="n">
        <f aca="false">(P29/$P$31)</f>
        <v>0.63482864184925</v>
      </c>
      <c r="R29" s="11" t="n">
        <f aca="false">(O29/H29)</f>
        <v>25.0935977681088</v>
      </c>
      <c r="S29" s="12" t="n">
        <f aca="false">(R29/$R$31)</f>
        <v>0.0379149859291407</v>
      </c>
      <c r="T29" s="10" t="n">
        <v>449051</v>
      </c>
      <c r="U29" s="11" t="n">
        <f aca="false">(T29/I29)*100</f>
        <v>15.5663101496761</v>
      </c>
      <c r="V29" s="12" t="n">
        <f aca="false">(U29/$U$31)</f>
        <v>0.752781918488003</v>
      </c>
      <c r="W29" s="11" t="n">
        <f aca="false">(T29/H29)</f>
        <v>64.9114615707079</v>
      </c>
      <c r="X29" s="12" t="n">
        <f aca="false">(W29/$W$31)</f>
        <v>0.0636301634958415</v>
      </c>
      <c r="Y29" s="10" t="n">
        <v>175737</v>
      </c>
      <c r="Z29" s="11" t="n">
        <f aca="false">(Y29/I29)*100</f>
        <v>6.09190636870563</v>
      </c>
      <c r="AA29" s="12" t="n">
        <f aca="false">(Z29/$Z$31)</f>
        <v>0.590831754065827</v>
      </c>
      <c r="AB29" s="11" t="n">
        <f aca="false">(Y29/H29)</f>
        <v>25.4032293036904</v>
      </c>
      <c r="AC29" s="12" t="n">
        <f aca="false">(AB29/$AB$31)</f>
        <v>0.0515168146856551</v>
      </c>
      <c r="AD29" s="0" t="n">
        <v>13</v>
      </c>
      <c r="AE29" s="13" t="n">
        <f aca="false">AD29/$AD$31</f>
        <v>0.472727272727273</v>
      </c>
      <c r="AF29" s="14" t="n">
        <v>3</v>
      </c>
      <c r="AG29" s="0" t="n">
        <v>2</v>
      </c>
      <c r="AH29" s="13" t="n">
        <f aca="false">AG29/$AG$31</f>
        <v>0.444444444444444</v>
      </c>
      <c r="AI29" s="14" t="n">
        <v>1</v>
      </c>
      <c r="AJ29" s="15" t="n">
        <f aca="false">(AI29/$AI$31)</f>
        <v>0.333333333333333</v>
      </c>
      <c r="AK29" s="14" t="n">
        <v>150</v>
      </c>
      <c r="AL29" s="13" t="n">
        <f aca="false">1-(AK29/$AK$31)</f>
        <v>0.0196078431372549</v>
      </c>
      <c r="AM29" s="16" t="n">
        <v>0.0051</v>
      </c>
      <c r="AN29" s="0" t="s">
        <v>38</v>
      </c>
      <c r="AO29" s="17" t="n">
        <f aca="false">(ROUND(-0.012*AK29 + 1.8434,2))</f>
        <v>0.04</v>
      </c>
      <c r="AP29" s="0" t="s">
        <v>172</v>
      </c>
      <c r="AQ29" s="0" t="s">
        <v>175</v>
      </c>
      <c r="AR29" s="18" t="n">
        <f aca="false">(AE29*0.25)+(AH29*0.25)+(AJ29*0.25)+(AL29*0.25)</f>
        <v>0.317528223410576</v>
      </c>
      <c r="AS29" s="18" t="n">
        <f aca="false">(L29*0.25)+(N29*0.25)+(Q29*0.25)+(S29*0.25)</f>
        <v>0.313656377838898</v>
      </c>
      <c r="AT29" s="18" t="n">
        <f aca="false">(V29*0.25)+(X29*0.25)+(AA29*0.25)+(AC29*0.25)</f>
        <v>0.364690162683832</v>
      </c>
      <c r="AU29" s="19" t="n">
        <v>0.37</v>
      </c>
      <c r="AY29" s="2"/>
    </row>
    <row r="30" customFormat="false" ht="13.8" hidden="false" customHeight="false" outlineLevel="0" collapsed="false">
      <c r="K30" s="0"/>
      <c r="M30" s="0"/>
      <c r="P30" s="0"/>
      <c r="R30" s="0"/>
      <c r="U30" s="0"/>
      <c r="W30" s="0"/>
      <c r="Z30" s="0"/>
      <c r="AB30" s="0"/>
      <c r="AI30" s="14"/>
      <c r="AJ30" s="14"/>
      <c r="AU30" s="0" t="e">
        <f aca="false">#DIV/0!</f>
        <v>#DIV/0!</v>
      </c>
    </row>
    <row r="31" customFormat="false" ht="13.8" hidden="false" customHeight="false" outlineLevel="0" collapsed="false">
      <c r="K31" s="33" t="n">
        <v>1.68353113635566</v>
      </c>
      <c r="M31" s="33" t="n">
        <v>113.832298136646</v>
      </c>
      <c r="P31" s="33" t="n">
        <v>9.47917870430263</v>
      </c>
      <c r="R31" s="33" t="n">
        <v>661.83850931677</v>
      </c>
      <c r="U31" s="33" t="n">
        <v>20.6783794447956</v>
      </c>
      <c r="W31" s="33" t="n">
        <v>1020.13664596273</v>
      </c>
      <c r="Z31" s="33" t="n">
        <v>10.3107294534933</v>
      </c>
      <c r="AB31" s="33" t="n">
        <v>493.105590062112</v>
      </c>
      <c r="AD31" s="18" t="n">
        <v>27.5</v>
      </c>
      <c r="AF31" s="14"/>
      <c r="AG31" s="18" t="n">
        <v>4.5</v>
      </c>
      <c r="AI31" s="18" t="n">
        <v>3</v>
      </c>
      <c r="AJ31" s="14"/>
      <c r="AK31" s="18" t="n">
        <v>153</v>
      </c>
      <c r="AU31" s="18" t="e">
        <f aca="false">#DIV/0!</f>
        <v>#DIV/0!</v>
      </c>
    </row>
    <row r="32" customFormat="false" ht="13.8" hidden="false" customHeight="false" outlineLevel="0" collapsed="false">
      <c r="AK32" s="14" t="n">
        <v>70</v>
      </c>
      <c r="AL32" s="0" t="n">
        <v>70</v>
      </c>
      <c r="AM32" s="16" t="n">
        <v>1</v>
      </c>
      <c r="AU32" s="18" t="e">
        <f aca="false">#DIV/0!</f>
        <v>#DIV/0!</v>
      </c>
    </row>
    <row r="33" customFormat="false" ht="13.8" hidden="false" customHeight="false" outlineLevel="0" collapsed="false">
      <c r="AK33" s="18"/>
      <c r="AL33" s="0" t="n">
        <v>71</v>
      </c>
      <c r="AM33" s="16"/>
      <c r="AU33" s="0" t="e">
        <f aca="false">#DIV/0!</f>
        <v>#DIV/0!</v>
      </c>
    </row>
    <row r="34" customFormat="false" ht="13.8" hidden="false" customHeight="false" outlineLevel="0" collapsed="false">
      <c r="AL34" s="0" t="n">
        <v>72</v>
      </c>
      <c r="AM34" s="16"/>
      <c r="AU34" s="0" t="e">
        <f aca="false">#DIV/0!</f>
        <v>#DIV/0!</v>
      </c>
    </row>
    <row r="35" customFormat="false" ht="13.8" hidden="false" customHeight="false" outlineLevel="0" collapsed="false">
      <c r="AL35" s="0" t="n">
        <v>73</v>
      </c>
      <c r="AM35" s="16"/>
      <c r="AU35" s="0" t="e">
        <f aca="false">#DIV/0!</f>
        <v>#DIV/0!</v>
      </c>
    </row>
    <row r="36" customFormat="false" ht="13.8" hidden="false" customHeight="false" outlineLevel="0" collapsed="false">
      <c r="AL36" s="0" t="n">
        <v>74</v>
      </c>
      <c r="AM36" s="16"/>
      <c r="AU36" s="0" t="e">
        <f aca="false">#DIV/0!</f>
        <v>#DIV/0!</v>
      </c>
    </row>
    <row r="37" customFormat="false" ht="13.8" hidden="false" customHeight="false" outlineLevel="0" collapsed="false">
      <c r="AL37" s="0" t="n">
        <v>75</v>
      </c>
      <c r="AM37" s="16"/>
      <c r="AU37" s="0" t="e">
        <f aca="false">#DIV/0!</f>
        <v>#DIV/0!</v>
      </c>
    </row>
    <row r="38" customFormat="false" ht="13.8" hidden="false" customHeight="false" outlineLevel="0" collapsed="false">
      <c r="AL38" s="0" t="n">
        <v>76</v>
      </c>
      <c r="AM38" s="16"/>
      <c r="AU38" s="0" t="e">
        <f aca="false">#DIV/0!</f>
        <v>#DIV/0!</v>
      </c>
    </row>
    <row r="39" customFormat="false" ht="13.8" hidden="false" customHeight="false" outlineLevel="0" collapsed="false">
      <c r="AL39" s="0" t="n">
        <v>77</v>
      </c>
      <c r="AM39" s="16"/>
      <c r="AU39" s="0" t="e">
        <f aca="false">#DIV/0!</f>
        <v>#DIV/0!</v>
      </c>
    </row>
    <row r="40" customFormat="false" ht="13.8" hidden="false" customHeight="false" outlineLevel="0" collapsed="false">
      <c r="AL40" s="0" t="n">
        <v>78</v>
      </c>
      <c r="AM40" s="16"/>
      <c r="AU40" s="0" t="e">
        <f aca="false">#DIV/0!</f>
        <v>#DIV/0!</v>
      </c>
    </row>
    <row r="41" customFormat="false" ht="13.8" hidden="false" customHeight="false" outlineLevel="0" collapsed="false">
      <c r="AL41" s="0" t="n">
        <v>79</v>
      </c>
      <c r="AM41" s="16"/>
      <c r="AU41" s="0" t="e">
        <f aca="false">#DIV/0!</f>
        <v>#DIV/0!</v>
      </c>
    </row>
    <row r="42" customFormat="false" ht="13.8" hidden="false" customHeight="false" outlineLevel="0" collapsed="false">
      <c r="AL42" s="0" t="n">
        <v>80</v>
      </c>
      <c r="AM42" s="16"/>
      <c r="AU42" s="0" t="e">
        <f aca="false">#DIV/0!</f>
        <v>#DIV/0!</v>
      </c>
    </row>
    <row r="43" customFormat="false" ht="13.8" hidden="false" customHeight="false" outlineLevel="0" collapsed="false">
      <c r="AL43" s="0" t="n">
        <v>81</v>
      </c>
      <c r="AM43" s="16"/>
      <c r="AU43" s="0" t="e">
        <f aca="false">#DIV/0!</f>
        <v>#DIV/0!</v>
      </c>
    </row>
    <row r="44" customFormat="false" ht="13.8" hidden="false" customHeight="false" outlineLevel="0" collapsed="false">
      <c r="AL44" s="0" t="n">
        <v>82</v>
      </c>
      <c r="AM44" s="16"/>
      <c r="AU44" s="0" t="e">
        <f aca="false">#DIV/0!</f>
        <v>#DIV/0!</v>
      </c>
    </row>
    <row r="45" customFormat="false" ht="13.8" hidden="false" customHeight="false" outlineLevel="0" collapsed="false">
      <c r="AL45" s="0" t="n">
        <v>83</v>
      </c>
      <c r="AM45" s="16"/>
      <c r="AU45" s="0" t="e">
        <f aca="false">#DIV/0!</f>
        <v>#DIV/0!</v>
      </c>
    </row>
    <row r="46" customFormat="false" ht="13.8" hidden="false" customHeight="false" outlineLevel="0" collapsed="false">
      <c r="AL46" s="0" t="n">
        <v>84</v>
      </c>
      <c r="AM46" s="16"/>
      <c r="AU46" s="0" t="e">
        <f aca="false">#DIV/0!</f>
        <v>#DIV/0!</v>
      </c>
    </row>
    <row r="47" customFormat="false" ht="13.8" hidden="false" customHeight="false" outlineLevel="0" collapsed="false">
      <c r="AL47" s="0" t="n">
        <v>85</v>
      </c>
      <c r="AM47" s="16"/>
      <c r="AU47" s="0" t="e">
        <f aca="false">#DIV/0!</f>
        <v>#DIV/0!</v>
      </c>
    </row>
    <row r="48" customFormat="false" ht="13.8" hidden="false" customHeight="false" outlineLevel="0" collapsed="false">
      <c r="AL48" s="0" t="n">
        <v>86</v>
      </c>
      <c r="AM48" s="16"/>
      <c r="AU48" s="0" t="e">
        <f aca="false">#DIV/0!</f>
        <v>#DIV/0!</v>
      </c>
    </row>
    <row r="49" customFormat="false" ht="13.8" hidden="false" customHeight="false" outlineLevel="0" collapsed="false">
      <c r="AL49" s="0" t="n">
        <v>87</v>
      </c>
      <c r="AM49" s="16"/>
      <c r="AU49" s="0" t="e">
        <f aca="false">#DIV/0!</f>
        <v>#DIV/0!</v>
      </c>
    </row>
    <row r="50" customFormat="false" ht="13.8" hidden="false" customHeight="false" outlineLevel="0" collapsed="false">
      <c r="AL50" s="0" t="n">
        <v>88</v>
      </c>
      <c r="AM50" s="16"/>
      <c r="AU50" s="0" t="e">
        <f aca="false">#DIV/0!</f>
        <v>#DIV/0!</v>
      </c>
    </row>
    <row r="51" customFormat="false" ht="13.8" hidden="false" customHeight="false" outlineLevel="0" collapsed="false">
      <c r="AL51" s="0" t="n">
        <v>89</v>
      </c>
      <c r="AM51" s="16"/>
      <c r="AU51" s="0" t="e">
        <f aca="false">#DIV/0!</f>
        <v>#DIV/0!</v>
      </c>
    </row>
    <row r="52" customFormat="false" ht="13.8" hidden="false" customHeight="false" outlineLevel="0" collapsed="false">
      <c r="AL52" s="0" t="n">
        <v>90</v>
      </c>
      <c r="AM52" s="16"/>
      <c r="AU52" s="0" t="e">
        <f aca="false">#DIV/0!</f>
        <v>#DIV/0!</v>
      </c>
    </row>
    <row r="53" customFormat="false" ht="13.8" hidden="false" customHeight="false" outlineLevel="0" collapsed="false">
      <c r="AL53" s="0" t="n">
        <v>91</v>
      </c>
      <c r="AM53" s="16"/>
      <c r="AU53" s="0" t="e">
        <f aca="false">#DIV/0!</f>
        <v>#DIV/0!</v>
      </c>
    </row>
    <row r="54" customFormat="false" ht="13.8" hidden="false" customHeight="false" outlineLevel="0" collapsed="false">
      <c r="AL54" s="0" t="n">
        <v>92</v>
      </c>
      <c r="AM54" s="16"/>
      <c r="AU54" s="0" t="e">
        <f aca="false">#DIV/0!</f>
        <v>#DIV/0!</v>
      </c>
    </row>
    <row r="55" customFormat="false" ht="13.8" hidden="false" customHeight="false" outlineLevel="0" collapsed="false">
      <c r="AL55" s="0" t="n">
        <v>93</v>
      </c>
      <c r="AM55" s="16"/>
      <c r="AU55" s="0" t="e">
        <f aca="false">#DIV/0!</f>
        <v>#DIV/0!</v>
      </c>
    </row>
    <row r="56" customFormat="false" ht="13.8" hidden="false" customHeight="false" outlineLevel="0" collapsed="false">
      <c r="AL56" s="0" t="n">
        <v>94</v>
      </c>
      <c r="AM56" s="16"/>
      <c r="AU56" s="0" t="e">
        <f aca="false">#DIV/0!</f>
        <v>#DIV/0!</v>
      </c>
    </row>
    <row r="57" customFormat="false" ht="13.8" hidden="false" customHeight="false" outlineLevel="0" collapsed="false">
      <c r="AL57" s="0" t="n">
        <v>95</v>
      </c>
      <c r="AM57" s="16"/>
      <c r="AU57" s="0" t="e">
        <f aca="false">#DIV/0!</f>
        <v>#DIV/0!</v>
      </c>
    </row>
    <row r="58" customFormat="false" ht="13.8" hidden="false" customHeight="false" outlineLevel="0" collapsed="false">
      <c r="AL58" s="0" t="n">
        <v>96</v>
      </c>
      <c r="AM58" s="16"/>
      <c r="AU58" s="0" t="e">
        <f aca="false">#DIV/0!</f>
        <v>#DIV/0!</v>
      </c>
    </row>
    <row r="59" customFormat="false" ht="13.8" hidden="false" customHeight="false" outlineLevel="0" collapsed="false">
      <c r="AL59" s="0" t="n">
        <v>97</v>
      </c>
      <c r="AM59" s="16"/>
      <c r="AU59" s="0" t="e">
        <f aca="false">#DIV/0!</f>
        <v>#DIV/0!</v>
      </c>
    </row>
    <row r="60" customFormat="false" ht="13.8" hidden="false" customHeight="false" outlineLevel="0" collapsed="false">
      <c r="AL60" s="0" t="n">
        <v>98</v>
      </c>
      <c r="AM60" s="16"/>
      <c r="AU60" s="0" t="e">
        <f aca="false">#DIV/0!</f>
        <v>#DIV/0!</v>
      </c>
    </row>
    <row r="61" customFormat="false" ht="13.8" hidden="false" customHeight="false" outlineLevel="0" collapsed="false">
      <c r="AL61" s="0" t="n">
        <v>99</v>
      </c>
      <c r="AM61" s="16"/>
      <c r="AU61" s="0" t="e">
        <f aca="false">#DIV/0!</f>
        <v>#DIV/0!</v>
      </c>
    </row>
    <row r="62" customFormat="false" ht="13.8" hidden="false" customHeight="false" outlineLevel="0" collapsed="false">
      <c r="AL62" s="0" t="n">
        <v>100</v>
      </c>
      <c r="AM62" s="16"/>
      <c r="AU62" s="0" t="e">
        <f aca="false">#DIV/0!</f>
        <v>#DIV/0!</v>
      </c>
    </row>
    <row r="63" customFormat="false" ht="13.8" hidden="false" customHeight="false" outlineLevel="0" collapsed="false">
      <c r="AL63" s="0" t="n">
        <v>101</v>
      </c>
      <c r="AM63" s="16"/>
      <c r="AU63" s="0" t="e">
        <f aca="false">#DIV/0!</f>
        <v>#DIV/0!</v>
      </c>
    </row>
    <row r="64" customFormat="false" ht="13.8" hidden="false" customHeight="false" outlineLevel="0" collapsed="false">
      <c r="AL64" s="0" t="n">
        <v>102</v>
      </c>
      <c r="AM64" s="16"/>
      <c r="AU64" s="0" t="e">
        <f aca="false">#DIV/0!</f>
        <v>#DIV/0!</v>
      </c>
    </row>
    <row r="65" customFormat="false" ht="13.8" hidden="false" customHeight="false" outlineLevel="0" collapsed="false">
      <c r="AL65" s="0" t="n">
        <v>103</v>
      </c>
      <c r="AM65" s="16"/>
      <c r="AU65" s="0" t="e">
        <f aca="false">#DIV/0!</f>
        <v>#DIV/0!</v>
      </c>
    </row>
    <row r="66" customFormat="false" ht="13.8" hidden="false" customHeight="false" outlineLevel="0" collapsed="false">
      <c r="AL66" s="0" t="n">
        <v>104</v>
      </c>
      <c r="AM66" s="16"/>
      <c r="AU66" s="0" t="e">
        <f aca="false">#DIV/0!</f>
        <v>#DIV/0!</v>
      </c>
    </row>
    <row r="67" customFormat="false" ht="13.8" hidden="false" customHeight="false" outlineLevel="0" collapsed="false">
      <c r="AL67" s="0" t="n">
        <v>105</v>
      </c>
      <c r="AM67" s="16"/>
      <c r="AU67" s="0" t="e">
        <f aca="false">#DIV/0!</f>
        <v>#DIV/0!</v>
      </c>
    </row>
    <row r="68" customFormat="false" ht="13.8" hidden="false" customHeight="false" outlineLevel="0" collapsed="false">
      <c r="AL68" s="0" t="n">
        <v>106</v>
      </c>
      <c r="AM68" s="16"/>
      <c r="AU68" s="0" t="e">
        <f aca="false">#DIV/0!</f>
        <v>#DIV/0!</v>
      </c>
    </row>
    <row r="69" customFormat="false" ht="13.8" hidden="false" customHeight="false" outlineLevel="0" collapsed="false">
      <c r="AL69" s="0" t="n">
        <v>107</v>
      </c>
      <c r="AM69" s="16"/>
      <c r="AU69" s="0" t="e">
        <f aca="false">#DIV/0!</f>
        <v>#DIV/0!</v>
      </c>
    </row>
    <row r="70" customFormat="false" ht="13.8" hidden="false" customHeight="false" outlineLevel="0" collapsed="false">
      <c r="AL70" s="0" t="n">
        <v>108</v>
      </c>
      <c r="AM70" s="16"/>
      <c r="AU70" s="0" t="e">
        <f aca="false">#DIV/0!</f>
        <v>#DIV/0!</v>
      </c>
    </row>
    <row r="71" customFormat="false" ht="13.8" hidden="false" customHeight="false" outlineLevel="0" collapsed="false">
      <c r="AL71" s="0" t="n">
        <v>109</v>
      </c>
      <c r="AM71" s="16"/>
      <c r="AU71" s="0" t="e">
        <f aca="false">#DIV/0!</f>
        <v>#DIV/0!</v>
      </c>
    </row>
    <row r="72" customFormat="false" ht="13.8" hidden="false" customHeight="false" outlineLevel="0" collapsed="false">
      <c r="AL72" s="0" t="n">
        <v>110</v>
      </c>
      <c r="AM72" s="16"/>
      <c r="AU72" s="0" t="e">
        <f aca="false">#DIV/0!</f>
        <v>#DIV/0!</v>
      </c>
    </row>
    <row r="73" customFormat="false" ht="13.8" hidden="false" customHeight="false" outlineLevel="0" collapsed="false">
      <c r="AL73" s="0" t="n">
        <v>111</v>
      </c>
      <c r="AM73" s="16"/>
      <c r="AU73" s="0" t="e">
        <f aca="false">#DIV/0!</f>
        <v>#DIV/0!</v>
      </c>
    </row>
    <row r="74" customFormat="false" ht="13.8" hidden="false" customHeight="false" outlineLevel="0" collapsed="false">
      <c r="AL74" s="0" t="n">
        <v>112</v>
      </c>
      <c r="AM74" s="16"/>
      <c r="AU74" s="0" t="e">
        <f aca="false">#DIV/0!</f>
        <v>#DIV/0!</v>
      </c>
    </row>
    <row r="75" customFormat="false" ht="13.8" hidden="false" customHeight="false" outlineLevel="0" collapsed="false">
      <c r="AL75" s="0" t="n">
        <v>113</v>
      </c>
      <c r="AM75" s="16"/>
      <c r="AU75" s="0" t="e">
        <f aca="false">#DIV/0!</f>
        <v>#DIV/0!</v>
      </c>
    </row>
    <row r="76" customFormat="false" ht="13.8" hidden="false" customHeight="false" outlineLevel="0" collapsed="false">
      <c r="AL76" s="0" t="n">
        <v>114</v>
      </c>
      <c r="AM76" s="16"/>
      <c r="AU76" s="0" t="e">
        <f aca="false">#DIV/0!</f>
        <v>#DIV/0!</v>
      </c>
    </row>
    <row r="77" customFormat="false" ht="13.8" hidden="false" customHeight="false" outlineLevel="0" collapsed="false">
      <c r="AL77" s="0" t="n">
        <v>115</v>
      </c>
      <c r="AM77" s="16"/>
      <c r="AU77" s="0" t="e">
        <f aca="false">#DIV/0!</f>
        <v>#DIV/0!</v>
      </c>
    </row>
    <row r="78" customFormat="false" ht="13.8" hidden="false" customHeight="false" outlineLevel="0" collapsed="false">
      <c r="AL78" s="0" t="n">
        <v>116</v>
      </c>
      <c r="AM78" s="16"/>
      <c r="AU78" s="0" t="e">
        <f aca="false">#DIV/0!</f>
        <v>#DIV/0!</v>
      </c>
    </row>
    <row r="79" customFormat="false" ht="13.8" hidden="false" customHeight="false" outlineLevel="0" collapsed="false">
      <c r="AL79" s="0" t="n">
        <v>117</v>
      </c>
      <c r="AM79" s="16"/>
      <c r="AU79" s="0" t="e">
        <f aca="false">#DIV/0!</f>
        <v>#DIV/0!</v>
      </c>
    </row>
    <row r="80" customFormat="false" ht="13.8" hidden="false" customHeight="false" outlineLevel="0" collapsed="false">
      <c r="AL80" s="0" t="n">
        <v>118</v>
      </c>
      <c r="AM80" s="16"/>
      <c r="AU80" s="0" t="e">
        <f aca="false">#DIV/0!</f>
        <v>#DIV/0!</v>
      </c>
    </row>
    <row r="81" customFormat="false" ht="13.8" hidden="false" customHeight="false" outlineLevel="0" collapsed="false">
      <c r="AL81" s="0" t="n">
        <v>119</v>
      </c>
      <c r="AM81" s="16"/>
      <c r="AU81" s="0" t="e">
        <f aca="false">#DIV/0!</f>
        <v>#DIV/0!</v>
      </c>
    </row>
    <row r="82" customFormat="false" ht="13.8" hidden="false" customHeight="false" outlineLevel="0" collapsed="false">
      <c r="AL82" s="0" t="n">
        <v>120</v>
      </c>
      <c r="AM82" s="16"/>
      <c r="AU82" s="0" t="e">
        <f aca="false">#DIV/0!</f>
        <v>#DIV/0!</v>
      </c>
    </row>
    <row r="83" customFormat="false" ht="13.8" hidden="false" customHeight="false" outlineLevel="0" collapsed="false">
      <c r="AL83" s="0" t="n">
        <v>121</v>
      </c>
      <c r="AM83" s="16"/>
      <c r="AU83" s="0" t="e">
        <f aca="false">#DIV/0!</f>
        <v>#DIV/0!</v>
      </c>
    </row>
    <row r="84" customFormat="false" ht="13.8" hidden="false" customHeight="false" outlineLevel="0" collapsed="false">
      <c r="AL84" s="0" t="n">
        <v>122</v>
      </c>
      <c r="AM84" s="16"/>
      <c r="AU84" s="0" t="e">
        <f aca="false">#DIV/0!</f>
        <v>#DIV/0!</v>
      </c>
    </row>
    <row r="85" customFormat="false" ht="13.8" hidden="false" customHeight="false" outlineLevel="0" collapsed="false">
      <c r="AL85" s="0" t="n">
        <v>123</v>
      </c>
      <c r="AM85" s="16"/>
      <c r="AU85" s="0" t="e">
        <f aca="false">#DIV/0!</f>
        <v>#DIV/0!</v>
      </c>
    </row>
    <row r="86" customFormat="false" ht="13.8" hidden="false" customHeight="false" outlineLevel="0" collapsed="false">
      <c r="AL86" s="0" t="n">
        <v>124</v>
      </c>
      <c r="AM86" s="16"/>
      <c r="AU86" s="0" t="e">
        <f aca="false">#DIV/0!</f>
        <v>#DIV/0!</v>
      </c>
    </row>
    <row r="87" customFormat="false" ht="13.8" hidden="false" customHeight="false" outlineLevel="0" collapsed="false">
      <c r="AL87" s="0" t="n">
        <v>125</v>
      </c>
      <c r="AM87" s="16"/>
      <c r="AU87" s="0" t="e">
        <f aca="false">#DIV/0!</f>
        <v>#DIV/0!</v>
      </c>
    </row>
    <row r="88" customFormat="false" ht="13.8" hidden="false" customHeight="false" outlineLevel="0" collapsed="false">
      <c r="AL88" s="0" t="n">
        <v>126</v>
      </c>
      <c r="AM88" s="16"/>
      <c r="AU88" s="0" t="e">
        <f aca="false">#DIV/0!</f>
        <v>#DIV/0!</v>
      </c>
    </row>
    <row r="89" customFormat="false" ht="13.8" hidden="false" customHeight="false" outlineLevel="0" collapsed="false">
      <c r="AL89" s="0" t="n">
        <v>127</v>
      </c>
      <c r="AM89" s="16"/>
      <c r="AU89" s="0" t="e">
        <f aca="false">#DIV/0!</f>
        <v>#DIV/0!</v>
      </c>
    </row>
    <row r="90" customFormat="false" ht="13.8" hidden="false" customHeight="false" outlineLevel="0" collapsed="false">
      <c r="AL90" s="0" t="n">
        <v>128</v>
      </c>
      <c r="AM90" s="16"/>
      <c r="AU90" s="0" t="e">
        <f aca="false">#DIV/0!</f>
        <v>#DIV/0!</v>
      </c>
    </row>
    <row r="91" customFormat="false" ht="13.8" hidden="false" customHeight="false" outlineLevel="0" collapsed="false">
      <c r="AL91" s="0" t="n">
        <v>129</v>
      </c>
      <c r="AM91" s="16"/>
      <c r="AU91" s="0" t="e">
        <f aca="false">#DIV/0!</f>
        <v>#DIV/0!</v>
      </c>
    </row>
    <row r="92" customFormat="false" ht="13.8" hidden="false" customHeight="false" outlineLevel="0" collapsed="false">
      <c r="AL92" s="0" t="n">
        <v>130</v>
      </c>
      <c r="AM92" s="16"/>
      <c r="AU92" s="0" t="e">
        <f aca="false">#DIV/0!</f>
        <v>#DIV/0!</v>
      </c>
    </row>
    <row r="93" customFormat="false" ht="13.8" hidden="false" customHeight="false" outlineLevel="0" collapsed="false">
      <c r="AL93" s="0" t="n">
        <v>131</v>
      </c>
      <c r="AM93" s="16"/>
      <c r="AU93" s="0" t="e">
        <f aca="false">#DIV/0!</f>
        <v>#DIV/0!</v>
      </c>
    </row>
    <row r="94" customFormat="false" ht="13.8" hidden="false" customHeight="false" outlineLevel="0" collapsed="false">
      <c r="AL94" s="0" t="n">
        <v>132</v>
      </c>
      <c r="AM94" s="16"/>
      <c r="AU94" s="0" t="e">
        <f aca="false">#DIV/0!</f>
        <v>#DIV/0!</v>
      </c>
    </row>
    <row r="95" customFormat="false" ht="13.8" hidden="false" customHeight="false" outlineLevel="0" collapsed="false">
      <c r="AL95" s="0" t="n">
        <v>133</v>
      </c>
      <c r="AM95" s="16"/>
      <c r="AU95" s="0" t="e">
        <f aca="false">#DIV/0!</f>
        <v>#DIV/0!</v>
      </c>
    </row>
    <row r="96" customFormat="false" ht="13.8" hidden="false" customHeight="false" outlineLevel="0" collapsed="false">
      <c r="AL96" s="0" t="n">
        <v>134</v>
      </c>
      <c r="AM96" s="16"/>
      <c r="AU96" s="0" t="e">
        <f aca="false">#DIV/0!</f>
        <v>#DIV/0!</v>
      </c>
    </row>
    <row r="97" customFormat="false" ht="13.8" hidden="false" customHeight="false" outlineLevel="0" collapsed="false">
      <c r="AL97" s="0" t="n">
        <v>135</v>
      </c>
      <c r="AM97" s="16"/>
      <c r="AU97" s="0" t="e">
        <f aca="false">#DIV/0!</f>
        <v>#DIV/0!</v>
      </c>
    </row>
    <row r="98" customFormat="false" ht="13.8" hidden="false" customHeight="false" outlineLevel="0" collapsed="false">
      <c r="AL98" s="0" t="n">
        <v>136</v>
      </c>
      <c r="AM98" s="16"/>
      <c r="AU98" s="0" t="e">
        <f aca="false">#DIV/0!</f>
        <v>#DIV/0!</v>
      </c>
    </row>
    <row r="99" customFormat="false" ht="13.8" hidden="false" customHeight="false" outlineLevel="0" collapsed="false">
      <c r="AL99" s="0" t="n">
        <v>137</v>
      </c>
      <c r="AM99" s="16"/>
      <c r="AU99" s="0" t="e">
        <f aca="false">#DIV/0!</f>
        <v>#DIV/0!</v>
      </c>
    </row>
    <row r="100" customFormat="false" ht="13.8" hidden="false" customHeight="false" outlineLevel="0" collapsed="false">
      <c r="AL100" s="0" t="n">
        <v>138</v>
      </c>
      <c r="AM100" s="16"/>
      <c r="AU100" s="0" t="e">
        <f aca="false">#DIV/0!</f>
        <v>#DIV/0!</v>
      </c>
    </row>
    <row r="101" customFormat="false" ht="13.8" hidden="false" customHeight="false" outlineLevel="0" collapsed="false">
      <c r="AL101" s="0" t="n">
        <v>139</v>
      </c>
      <c r="AM101" s="16"/>
      <c r="AU101" s="0" t="e">
        <f aca="false">#DIV/0!</f>
        <v>#DIV/0!</v>
      </c>
    </row>
    <row r="102" customFormat="false" ht="13.8" hidden="false" customHeight="false" outlineLevel="0" collapsed="false">
      <c r="AL102" s="0" t="n">
        <v>140</v>
      </c>
      <c r="AM102" s="16"/>
      <c r="AU102" s="0" t="e">
        <f aca="false">#DIV/0!</f>
        <v>#DIV/0!</v>
      </c>
    </row>
    <row r="103" customFormat="false" ht="13.8" hidden="false" customHeight="false" outlineLevel="0" collapsed="false">
      <c r="AL103" s="0" t="n">
        <v>141</v>
      </c>
      <c r="AM103" s="16"/>
      <c r="AU103" s="0" t="e">
        <f aca="false">#DIV/0!</f>
        <v>#DIV/0!</v>
      </c>
    </row>
    <row r="104" customFormat="false" ht="13.8" hidden="false" customHeight="false" outlineLevel="0" collapsed="false">
      <c r="AL104" s="0" t="n">
        <v>142</v>
      </c>
      <c r="AM104" s="16"/>
      <c r="AU104" s="0" t="e">
        <f aca="false">#DIV/0!</f>
        <v>#DIV/0!</v>
      </c>
    </row>
    <row r="105" customFormat="false" ht="13.8" hidden="false" customHeight="false" outlineLevel="0" collapsed="false">
      <c r="AL105" s="0" t="n">
        <v>143</v>
      </c>
      <c r="AM105" s="16"/>
      <c r="AU105" s="0" t="e">
        <f aca="false">#DIV/0!</f>
        <v>#DIV/0!</v>
      </c>
    </row>
    <row r="106" customFormat="false" ht="13.8" hidden="false" customHeight="false" outlineLevel="0" collapsed="false">
      <c r="AL106" s="0" t="n">
        <v>144</v>
      </c>
      <c r="AM106" s="16"/>
      <c r="AU106" s="0" t="e">
        <f aca="false">#DIV/0!</f>
        <v>#DIV/0!</v>
      </c>
    </row>
    <row r="107" customFormat="false" ht="13.8" hidden="false" customHeight="false" outlineLevel="0" collapsed="false">
      <c r="AL107" s="0" t="n">
        <v>145</v>
      </c>
      <c r="AM107" s="16"/>
      <c r="AU107" s="0" t="e">
        <f aca="false">#DIV/0!</f>
        <v>#DIV/0!</v>
      </c>
    </row>
    <row r="108" customFormat="false" ht="13.8" hidden="false" customHeight="false" outlineLevel="0" collapsed="false">
      <c r="AL108" s="0" t="n">
        <v>146</v>
      </c>
      <c r="AM108" s="16"/>
      <c r="AU108" s="0" t="e">
        <f aca="false">#DIV/0!</f>
        <v>#DIV/0!</v>
      </c>
    </row>
    <row r="109" customFormat="false" ht="13.8" hidden="false" customHeight="false" outlineLevel="0" collapsed="false">
      <c r="AL109" s="0" t="n">
        <v>147</v>
      </c>
      <c r="AM109" s="16"/>
      <c r="AU109" s="0" t="e">
        <f aca="false">#DIV/0!</f>
        <v>#DIV/0!</v>
      </c>
    </row>
    <row r="110" customFormat="false" ht="13.8" hidden="false" customHeight="false" outlineLevel="0" collapsed="false">
      <c r="AL110" s="0" t="n">
        <v>148</v>
      </c>
      <c r="AM110" s="16"/>
      <c r="AU110" s="0" t="e">
        <f aca="false">#DIV/0!</f>
        <v>#DIV/0!</v>
      </c>
    </row>
    <row r="111" customFormat="false" ht="13.8" hidden="false" customHeight="false" outlineLevel="0" collapsed="false">
      <c r="AL111" s="0" t="n">
        <v>149</v>
      </c>
      <c r="AM111" s="16"/>
      <c r="AU111" s="0" t="e">
        <f aca="false">#DIV/0!</f>
        <v>#DIV/0!</v>
      </c>
    </row>
    <row r="112" customFormat="false" ht="13.8" hidden="false" customHeight="false" outlineLevel="0" collapsed="false">
      <c r="AL112" s="0" t="n">
        <v>150</v>
      </c>
      <c r="AM112" s="16"/>
      <c r="AU112" s="0" t="e">
        <f aca="false">#DIV/0!</f>
        <v>#DIV/0!</v>
      </c>
    </row>
    <row r="113" customFormat="false" ht="13.8" hidden="false" customHeight="false" outlineLevel="0" collapsed="false">
      <c r="AL113" s="0" t="n">
        <v>151</v>
      </c>
      <c r="AM113" s="16"/>
      <c r="AU113" s="0" t="e">
        <f aca="false">#DIV/0!</f>
        <v>#DIV/0!</v>
      </c>
    </row>
    <row r="114" customFormat="false" ht="13.8" hidden="false" customHeight="false" outlineLevel="0" collapsed="false">
      <c r="AL114" s="0" t="n">
        <v>152</v>
      </c>
      <c r="AM114" s="16"/>
      <c r="AU114" s="0" t="e">
        <f aca="false">#DIV/0!</f>
        <v>#DIV/0!</v>
      </c>
    </row>
    <row r="115" customFormat="false" ht="13.8" hidden="false" customHeight="false" outlineLevel="0" collapsed="false">
      <c r="AL115" s="0" t="n">
        <v>153</v>
      </c>
      <c r="AM115" s="16" t="n">
        <v>0</v>
      </c>
      <c r="AU115" s="0" t="e">
        <f aca="false">#DIV/0!</f>
        <v>#DIV/0!</v>
      </c>
    </row>
  </sheetData>
  <autoFilter ref="AU1:AU11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1"/>
  <sheetViews>
    <sheetView windowProtection="false" showFormulas="false" showGridLines="true" showRowColHeaders="true" showZeros="true" rightToLeft="false" tabSelected="true" showOutlineSymbols="true" defaultGridColor="true" view="normal" topLeftCell="AH1" colorId="64" zoomScale="100" zoomScaleNormal="100" zoomScalePageLayoutView="100" workbookViewId="0">
      <selection pane="topLeft" activeCell="AW9" activeCellId="0" sqref="AW9"/>
    </sheetView>
  </sheetViews>
  <sheetFormatPr defaultRowHeight="13.8"/>
  <cols>
    <col collapsed="false" hidden="false" max="3" min="1" style="0" width="8.10204081632653"/>
    <col collapsed="false" hidden="false" max="5" min="4" style="1" width="8.36734693877551"/>
    <col collapsed="false" hidden="false" max="6" min="6" style="1" width="18.0867346938776"/>
    <col collapsed="false" hidden="false" max="29" min="7" style="1" width="8.36734693877551"/>
    <col collapsed="false" hidden="false" max="1025" min="30" style="0" width="8.10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7" t="s">
        <v>13</v>
      </c>
      <c r="O1" s="4" t="s">
        <v>14</v>
      </c>
      <c r="P1" s="5" t="s">
        <v>10</v>
      </c>
      <c r="Q1" s="6" t="s">
        <v>11</v>
      </c>
      <c r="R1" s="5" t="s">
        <v>12</v>
      </c>
      <c r="S1" s="7" t="s">
        <v>13</v>
      </c>
      <c r="T1" s="4" t="s">
        <v>15</v>
      </c>
      <c r="U1" s="5" t="s">
        <v>10</v>
      </c>
      <c r="V1" s="6" t="s">
        <v>11</v>
      </c>
      <c r="W1" s="5" t="s">
        <v>12</v>
      </c>
      <c r="X1" s="7" t="s">
        <v>13</v>
      </c>
      <c r="Y1" s="4" t="s">
        <v>16</v>
      </c>
      <c r="Z1" s="5" t="s">
        <v>10</v>
      </c>
      <c r="AA1" s="6" t="s">
        <v>11</v>
      </c>
      <c r="AB1" s="5" t="s">
        <v>12</v>
      </c>
      <c r="AC1" s="7" t="s">
        <v>13</v>
      </c>
      <c r="AD1" s="8" t="s">
        <v>17</v>
      </c>
      <c r="AE1" s="6" t="s">
        <v>18</v>
      </c>
      <c r="AF1" s="8" t="s">
        <v>19</v>
      </c>
      <c r="AG1" s="8" t="s">
        <v>20</v>
      </c>
      <c r="AH1" s="6" t="s">
        <v>21</v>
      </c>
      <c r="AI1" s="8" t="s">
        <v>22</v>
      </c>
      <c r="AJ1" s="6" t="s">
        <v>23</v>
      </c>
      <c r="AK1" s="8" t="s">
        <v>24</v>
      </c>
      <c r="AL1" s="6" t="s">
        <v>24</v>
      </c>
      <c r="AM1" s="8" t="s">
        <v>25</v>
      </c>
      <c r="AN1" s="34" t="s">
        <v>176</v>
      </c>
      <c r="AO1" s="4" t="s">
        <v>27</v>
      </c>
      <c r="AP1" s="0" t="s">
        <v>28</v>
      </c>
      <c r="AQ1" s="0" t="s">
        <v>29</v>
      </c>
      <c r="AR1" s="0" t="s">
        <v>30</v>
      </c>
      <c r="AS1" s="0" t="s">
        <v>31</v>
      </c>
      <c r="AT1" s="0" t="s">
        <v>32</v>
      </c>
      <c r="AU1" s="9" t="s">
        <v>33</v>
      </c>
    </row>
    <row r="2" customFormat="false" ht="13.8" hidden="false" customHeight="false" outlineLevel="0" collapsed="false">
      <c r="A2" s="0" t="s">
        <v>34</v>
      </c>
      <c r="B2" s="0" t="n">
        <v>48117</v>
      </c>
      <c r="C2" s="0" t="n">
        <v>16567</v>
      </c>
      <c r="D2" s="2" t="s">
        <v>35</v>
      </c>
      <c r="E2" s="2" t="s">
        <v>36</v>
      </c>
      <c r="F2" s="2" t="s">
        <v>37</v>
      </c>
      <c r="G2" s="2" t="n">
        <v>2015</v>
      </c>
      <c r="H2" s="4" t="n">
        <v>395</v>
      </c>
      <c r="I2" s="4" t="n">
        <v>1794799</v>
      </c>
      <c r="J2" s="4" t="n">
        <v>30216</v>
      </c>
      <c r="K2" s="11" t="n">
        <f aca="false">(J2/I2)*100</f>
        <v>1.68353113635566</v>
      </c>
      <c r="L2" s="12" t="n">
        <f aca="false">(K2/$K$31)</f>
        <v>0.999999999999999</v>
      </c>
      <c r="M2" s="11" t="n">
        <f aca="false">(J2/H2)</f>
        <v>76.4962025316456</v>
      </c>
      <c r="N2" s="12" t="n">
        <f aca="false">(M2/$M$31)</f>
        <v>0.672007890412775</v>
      </c>
      <c r="O2" s="4" t="n">
        <v>120408</v>
      </c>
      <c r="P2" s="11" t="n">
        <f aca="false">(O2/I2)*100</f>
        <v>6.70871780071195</v>
      </c>
      <c r="Q2" s="12" t="n">
        <f aca="false">(P2/$P$31)</f>
        <v>0.707731968136315</v>
      </c>
      <c r="R2" s="11" t="n">
        <f aca="false">(O2/H2)</f>
        <v>304.830379746835</v>
      </c>
      <c r="S2" s="12" t="n">
        <f aca="false">(R2/$R$31)</f>
        <v>0.460581207433092</v>
      </c>
      <c r="T2" s="4" t="n">
        <v>303868</v>
      </c>
      <c r="U2" s="11" t="n">
        <f aca="false">(T2/I2)*100</f>
        <v>16.9304752231308</v>
      </c>
      <c r="V2" s="12" t="n">
        <f aca="false">(U2/$U$31)</f>
        <v>0.818752517252601</v>
      </c>
      <c r="W2" s="11" t="n">
        <f aca="false">(T2/H2)</f>
        <v>769.286075949367</v>
      </c>
      <c r="X2" s="12" t="n">
        <f aca="false">(W2/$W$31)</f>
        <v>0.754101010873275</v>
      </c>
      <c r="Y2" s="4" t="n">
        <v>128889</v>
      </c>
      <c r="Z2" s="11" t="n">
        <f aca="false">(Y2/I2)*100</f>
        <v>7.18124982240351</v>
      </c>
      <c r="AA2" s="12" t="n">
        <f aca="false">(Z2/$Z$31)</f>
        <v>0.69648319789542</v>
      </c>
      <c r="AB2" s="11" t="n">
        <f aca="false">(Y2/H2)</f>
        <v>326.301265822785</v>
      </c>
      <c r="AC2" s="12" t="n">
        <f aca="false">(AB2/$AB$31)</f>
        <v>0.661726965580908</v>
      </c>
      <c r="AD2" s="0" t="n">
        <v>23</v>
      </c>
      <c r="AE2" s="13" t="n">
        <f aca="false">AD2/$AD$31</f>
        <v>0.836363636363636</v>
      </c>
      <c r="AF2" s="14" t="n">
        <v>3</v>
      </c>
      <c r="AG2" s="0" t="n">
        <v>4</v>
      </c>
      <c r="AH2" s="13" t="n">
        <f aca="false">AG2/$AG$31</f>
        <v>0.888888888888889</v>
      </c>
      <c r="AI2" s="14" t="n">
        <v>2.5</v>
      </c>
      <c r="AJ2" s="15" t="n">
        <f aca="false">(AI2/$AI$31)</f>
        <v>0.833333333333333</v>
      </c>
      <c r="AK2" s="14" t="n">
        <v>72.5</v>
      </c>
      <c r="AL2" s="13" t="n">
        <f aca="false">1-(AK2/$AK$31)</f>
        <v>0.526143790849673</v>
      </c>
      <c r="AM2" s="16" t="n">
        <v>0</v>
      </c>
      <c r="AN2" s="0" t="s">
        <v>177</v>
      </c>
      <c r="AO2" s="17" t="n">
        <f aca="false">ROUND(-0.0093*AK2 + 1.4256,2)</f>
        <v>0.75</v>
      </c>
      <c r="AP2" s="0" t="s">
        <v>35</v>
      </c>
      <c r="AQ2" s="0" t="s">
        <v>39</v>
      </c>
      <c r="AR2" s="18" t="n">
        <f aca="false">(AE2*0.25)+(AH2*0.25)+(AJ2*0.25)+(AL2*0.25)</f>
        <v>0.771182412358883</v>
      </c>
      <c r="AS2" s="18" t="n">
        <f aca="false">(L2*0.25)+(N2*0.25)+(Q2*0.25)+(S2*0.25)</f>
        <v>0.710080266495545</v>
      </c>
      <c r="AT2" s="18" t="n">
        <f aca="false">(V2*0.25)+(X2*0.25)+(AA2*0.25)+(AC2*0.25)</f>
        <v>0.732765922900551</v>
      </c>
      <c r="AU2" s="20" t="n">
        <f aca="false">(AR2*0.5)+(AS2*0.5)</f>
        <v>0.740631339427214</v>
      </c>
    </row>
    <row r="3" customFormat="false" ht="13.8" hidden="false" customHeight="false" outlineLevel="0" collapsed="false">
      <c r="A3" s="0" t="s">
        <v>40</v>
      </c>
      <c r="B3" s="0" t="n">
        <v>50900</v>
      </c>
      <c r="C3" s="0" t="n">
        <v>4533</v>
      </c>
      <c r="D3" s="2" t="s">
        <v>41</v>
      </c>
      <c r="E3" s="2" t="s">
        <v>42</v>
      </c>
      <c r="F3" s="2" t="s">
        <v>43</v>
      </c>
      <c r="G3" s="2" t="n">
        <v>2015</v>
      </c>
      <c r="H3" s="4" t="n">
        <v>161</v>
      </c>
      <c r="I3" s="4" t="n">
        <v>1196831</v>
      </c>
      <c r="J3" s="4" t="n">
        <v>18327</v>
      </c>
      <c r="K3" s="11" t="n">
        <f aca="false">(J3/I3)*100</f>
        <v>1.531293891953</v>
      </c>
      <c r="L3" s="12" t="n">
        <f aca="false">(K3/$K$31)</f>
        <v>0.909572658850724</v>
      </c>
      <c r="M3" s="11" t="n">
        <f aca="false">(J3/H3)</f>
        <v>113.832298136646</v>
      </c>
      <c r="N3" s="12" t="n">
        <f aca="false">(M3/$M$31)</f>
        <v>1</v>
      </c>
      <c r="O3" s="4" t="n">
        <v>106556</v>
      </c>
      <c r="P3" s="11" t="n">
        <f aca="false">(O3/I3)*100</f>
        <v>8.90317847716177</v>
      </c>
      <c r="Q3" s="12" t="n">
        <f aca="false">(P3/$P$31)</f>
        <v>0.93923521803852</v>
      </c>
      <c r="R3" s="11" t="n">
        <f aca="false">(O3/H3)</f>
        <v>661.83850931677</v>
      </c>
      <c r="S3" s="12" t="n">
        <f aca="false">(R3/$R$31)</f>
        <v>1</v>
      </c>
      <c r="T3" s="4" t="n">
        <v>155575</v>
      </c>
      <c r="U3" s="11" t="n">
        <f aca="false">(T3/I3)*100</f>
        <v>12.9989112915692</v>
      </c>
      <c r="V3" s="12" t="n">
        <f aca="false">(U3/$U$31)</f>
        <v>0.628623308043646</v>
      </c>
      <c r="W3" s="11" t="n">
        <f aca="false">(T3/H3)</f>
        <v>966.304347826087</v>
      </c>
      <c r="X3" s="12" t="n">
        <f aca="false">(W3/$W$31)</f>
        <v>0.94723030649895</v>
      </c>
      <c r="Y3" s="4" t="n">
        <v>79390</v>
      </c>
      <c r="Z3" s="11" t="n">
        <f aca="false">(Y3/I3)*100</f>
        <v>6.63335090752161</v>
      </c>
      <c r="AA3" s="12" t="n">
        <f aca="false">(Z3/$Z$31)</f>
        <v>0.643344482797405</v>
      </c>
      <c r="AB3" s="11" t="n">
        <f aca="false">(Y3/H3)</f>
        <v>493.105590062112</v>
      </c>
      <c r="AC3" s="12" t="n">
        <f aca="false">(AB3/$AB$31)</f>
        <v>1</v>
      </c>
      <c r="AD3" s="0" t="n">
        <v>17.5</v>
      </c>
      <c r="AE3" s="13" t="n">
        <f aca="false">AD3/$AD$31</f>
        <v>0.636363636363636</v>
      </c>
      <c r="AF3" s="14" t="n">
        <v>3</v>
      </c>
      <c r="AG3" s="0" t="n">
        <v>3.5</v>
      </c>
      <c r="AH3" s="13" t="n">
        <f aca="false">AG3/$AG$31</f>
        <v>0.777777777777778</v>
      </c>
      <c r="AI3" s="14" t="n">
        <v>1</v>
      </c>
      <c r="AJ3" s="15" t="n">
        <f aca="false">(AI3/$AI$31)</f>
        <v>0.333333333333333</v>
      </c>
      <c r="AK3" s="14" t="n">
        <v>123.5</v>
      </c>
      <c r="AL3" s="13" t="n">
        <f aca="false">1-(AK3/$AK$31)</f>
        <v>0.19281045751634</v>
      </c>
      <c r="AM3" s="16" t="n">
        <v>0</v>
      </c>
      <c r="AN3" s="0" t="s">
        <v>177</v>
      </c>
      <c r="AO3" s="17" t="n">
        <f aca="false">ROUND(-0.0093*AK3 + 1.4256,2)</f>
        <v>0.28</v>
      </c>
      <c r="AP3" s="0" t="s">
        <v>41</v>
      </c>
      <c r="AQ3" s="0" t="s">
        <v>44</v>
      </c>
      <c r="AR3" s="18" t="n">
        <f aca="false">(AE3*0.25)+(AH3*0.25)+(AJ3*0.25)+(AL3*0.25)</f>
        <v>0.485071301247772</v>
      </c>
      <c r="AS3" s="18" t="n">
        <f aca="false">(L3*0.25)+(N3*0.25)+(Q3*0.25)+(S3*0.25)</f>
        <v>0.962201969222311</v>
      </c>
      <c r="AT3" s="18" t="n">
        <f aca="false">(V3*0.25)+(X3*0.25)+(AA3*0.25)+(AC3*0.25)</f>
        <v>0.804799524335</v>
      </c>
      <c r="AU3" s="20" t="n">
        <f aca="false">(AR3*0.5)+(AS3*0.5)</f>
        <v>0.723636635235041</v>
      </c>
    </row>
    <row r="4" customFormat="false" ht="13.8" hidden="false" customHeight="false" outlineLevel="0" collapsed="false">
      <c r="A4" s="0" t="s">
        <v>45</v>
      </c>
      <c r="B4" s="0" t="n">
        <v>42650</v>
      </c>
      <c r="C4" s="0" t="n">
        <v>23383</v>
      </c>
      <c r="D4" s="2" t="s">
        <v>46</v>
      </c>
      <c r="E4" s="2" t="s">
        <v>47</v>
      </c>
      <c r="F4" s="2" t="s">
        <v>48</v>
      </c>
      <c r="G4" s="2" t="n">
        <v>2015</v>
      </c>
      <c r="H4" s="4" t="n">
        <v>20039.2</v>
      </c>
      <c r="I4" s="4" t="n">
        <v>2125212</v>
      </c>
      <c r="J4" s="4" t="n">
        <v>20688</v>
      </c>
      <c r="K4" s="11" t="n">
        <f aca="false">(J4/I4)*100</f>
        <v>0.973455824642436</v>
      </c>
      <c r="L4" s="12" t="n">
        <f aca="false">(K4/$K$31)</f>
        <v>0.578222643835193</v>
      </c>
      <c r="M4" s="11" t="n">
        <f aca="false">(J4/H4)</f>
        <v>1.03237654197772</v>
      </c>
      <c r="N4" s="12" t="n">
        <f aca="false">(M4/$M$31)</f>
        <v>0.00906927610947855</v>
      </c>
      <c r="O4" s="4" t="n">
        <v>123963</v>
      </c>
      <c r="P4" s="11" t="n">
        <f aca="false">(O4/I4)*100</f>
        <v>5.83297101653859</v>
      </c>
      <c r="Q4" s="12" t="n">
        <f aca="false">(P4/$P$31)</f>
        <v>0.615345611523389</v>
      </c>
      <c r="R4" s="11" t="n">
        <f aca="false">(O4/H4)</f>
        <v>6.18602539023514</v>
      </c>
      <c r="S4" s="12" t="n">
        <f aca="false">(R4/$R$31)</f>
        <v>0.00934672930504015</v>
      </c>
      <c r="T4" s="4" t="n">
        <v>387767</v>
      </c>
      <c r="U4" s="11" t="n">
        <f aca="false">(T4/I4)*100</f>
        <v>18.2460385128637</v>
      </c>
      <c r="V4" s="12" t="n">
        <f aca="false">(U4/$U$31)</f>
        <v>0.882372748869152</v>
      </c>
      <c r="W4" s="11" t="n">
        <f aca="false">(T4/H4)</f>
        <v>19.3504231705856</v>
      </c>
      <c r="X4" s="12" t="n">
        <f aca="false">(W4/$W$31)</f>
        <v>0.0189684619674888</v>
      </c>
      <c r="Y4" s="4" t="n">
        <v>167107</v>
      </c>
      <c r="Z4" s="11" t="n">
        <f aca="false">(Y4/I4)*100</f>
        <v>7.86307436622793</v>
      </c>
      <c r="AA4" s="12" t="n">
        <f aca="false">(Z4/$Z$31)</f>
        <v>0.762610870714284</v>
      </c>
      <c r="AB4" s="11" t="n">
        <f aca="false">(Y4/H4)</f>
        <v>8.33900554912372</v>
      </c>
      <c r="AC4" s="12" t="n">
        <f aca="false">(AB4/$AB$31)</f>
        <v>0.0169111965412384</v>
      </c>
      <c r="AD4" s="0" t="n">
        <v>24.5</v>
      </c>
      <c r="AE4" s="13" t="n">
        <f aca="false">AD4/$AD$31</f>
        <v>0.890909090909091</v>
      </c>
      <c r="AF4" s="14" t="n">
        <v>3</v>
      </c>
      <c r="AG4" s="0" t="n">
        <v>4.5</v>
      </c>
      <c r="AH4" s="13" t="n">
        <f aca="false">AG4/$AG$31</f>
        <v>1</v>
      </c>
      <c r="AI4" s="14" t="n">
        <v>2.5</v>
      </c>
      <c r="AJ4" s="15" t="n">
        <f aca="false">(AI4/$AI$31)</f>
        <v>0.833333333333333</v>
      </c>
      <c r="AK4" s="14" t="n">
        <v>65.5</v>
      </c>
      <c r="AL4" s="13" t="n">
        <f aca="false">1-(AK4/$AK$31)</f>
        <v>0.571895424836601</v>
      </c>
      <c r="AM4" s="16" t="n">
        <v>0</v>
      </c>
      <c r="AN4" s="0" t="s">
        <v>177</v>
      </c>
      <c r="AO4" s="17" t="n">
        <f aca="false">ROUND(-0.0093*AK4 + 1.4256,2)</f>
        <v>0.82</v>
      </c>
      <c r="AP4" s="0" t="s">
        <v>46</v>
      </c>
      <c r="AQ4" s="0" t="s">
        <v>50</v>
      </c>
      <c r="AR4" s="18" t="n">
        <f aca="false">(AE4*0.25)+(AH4*0.25)+(AJ4*0.25)+(AL4*0.25)</f>
        <v>0.824034462269756</v>
      </c>
      <c r="AS4" s="18" t="n">
        <f aca="false">(L4*0.25)+(N4*0.25)+(Q4*0.25)+(S4*0.25)</f>
        <v>0.302996065193275</v>
      </c>
      <c r="AT4" s="18" t="n">
        <f aca="false">(V4*0.25)+(X4*0.25)+(AA4*0.25)+(AC4*0.25)</f>
        <v>0.420215819523041</v>
      </c>
      <c r="AU4" s="20" t="n">
        <f aca="false">(AR4*0.5)+(AS4*0.5)</f>
        <v>0.563515263731516</v>
      </c>
    </row>
    <row r="5" customFormat="false" ht="13.8" hidden="false" customHeight="false" outlineLevel="0" collapsed="false">
      <c r="A5" s="0" t="s">
        <v>51</v>
      </c>
      <c r="B5" s="0" t="n">
        <v>34883</v>
      </c>
      <c r="C5" s="0" t="n">
        <v>33633</v>
      </c>
      <c r="D5" s="2" t="s">
        <v>52</v>
      </c>
      <c r="E5" s="2" t="s">
        <v>53</v>
      </c>
      <c r="F5" s="2" t="s">
        <v>54</v>
      </c>
      <c r="G5" s="2" t="n">
        <v>2015</v>
      </c>
      <c r="H5" s="4" t="n">
        <v>9214</v>
      </c>
      <c r="I5" s="4" t="n">
        <v>847008</v>
      </c>
      <c r="J5" s="4" t="n">
        <v>9234</v>
      </c>
      <c r="K5" s="11" t="n">
        <f aca="false">(J5/I5)*100</f>
        <v>1.09019041142469</v>
      </c>
      <c r="L5" s="12" t="n">
        <f aca="false">(K5/$K$31)</f>
        <v>0.647561775296073</v>
      </c>
      <c r="M5" s="11" t="n">
        <f aca="false">(J5/H5)</f>
        <v>1.00217060994139</v>
      </c>
      <c r="N5" s="12" t="n">
        <f aca="false">(M5/$M$31)</f>
        <v>0.00880392143834584</v>
      </c>
      <c r="O5" s="4" t="n">
        <v>57802</v>
      </c>
      <c r="P5" s="11" t="n">
        <f aca="false">(O5/I5)*100</f>
        <v>6.82425667762288</v>
      </c>
      <c r="Q5" s="12" t="n">
        <f aca="false">(P5/$P$31)</f>
        <v>0.719920669342939</v>
      </c>
      <c r="R5" s="11" t="n">
        <f aca="false">(O5/H5)</f>
        <v>6.27327979162145</v>
      </c>
      <c r="S5" s="12" t="n">
        <f aca="false">(R5/$R$31)</f>
        <v>0.00947856569738966</v>
      </c>
      <c r="T5" s="4" t="n">
        <v>123721</v>
      </c>
      <c r="U5" s="11" t="n">
        <f aca="false">(T5/I5)*100</f>
        <v>14.6068277985568</v>
      </c>
      <c r="V5" s="12" t="n">
        <f aca="false">(U5/$U$31)</f>
        <v>0.706381650339292</v>
      </c>
      <c r="W5" s="11" t="n">
        <f aca="false">(T5/H5)</f>
        <v>13.4275016279575</v>
      </c>
      <c r="X5" s="12" t="n">
        <f aca="false">(W5/$W$31)</f>
        <v>0.013162453952711</v>
      </c>
      <c r="Y5" s="4" t="n">
        <v>51376</v>
      </c>
      <c r="Z5" s="11" t="n">
        <f aca="false">(Y5/I5)*100</f>
        <v>6.06558615739167</v>
      </c>
      <c r="AA5" s="12" t="n">
        <f aca="false">(Z5/$Z$31)</f>
        <v>0.588279052878905</v>
      </c>
      <c r="AB5" s="11" t="n">
        <f aca="false">(Y5/H5)</f>
        <v>5.5758628174517</v>
      </c>
      <c r="AC5" s="12" t="n">
        <f aca="false">(AB5/$AB$31)</f>
        <v>0.0113076447110433</v>
      </c>
      <c r="AD5" s="0" t="n">
        <v>23.5</v>
      </c>
      <c r="AE5" s="13" t="n">
        <f aca="false">AD5/$AD$31</f>
        <v>0.854545454545455</v>
      </c>
      <c r="AF5" s="14" t="n">
        <v>3</v>
      </c>
      <c r="AG5" s="0" t="n">
        <v>4</v>
      </c>
      <c r="AH5" s="13" t="n">
        <f aca="false">AG5/$AG$31</f>
        <v>0.888888888888889</v>
      </c>
      <c r="AI5" s="14" t="n">
        <v>1</v>
      </c>
      <c r="AJ5" s="15" t="n">
        <f aca="false">(AI5/$AI$31)</f>
        <v>0.333333333333333</v>
      </c>
      <c r="AK5" s="14" t="n">
        <v>100.5</v>
      </c>
      <c r="AL5" s="13" t="n">
        <f aca="false">1-(AK5/$AK$31)</f>
        <v>0.343137254901961</v>
      </c>
      <c r="AM5" s="16" t="n">
        <v>0</v>
      </c>
      <c r="AN5" s="0" t="s">
        <v>177</v>
      </c>
      <c r="AO5" s="17" t="n">
        <f aca="false">ROUND(-0.0093*AK5 + 1.4256,2)</f>
        <v>0.49</v>
      </c>
      <c r="AP5" s="0" t="s">
        <v>52</v>
      </c>
      <c r="AQ5" s="0" t="s">
        <v>55</v>
      </c>
      <c r="AR5" s="18" t="n">
        <f aca="false">(AE5*0.25)+(AH5*0.25)+(AJ5*0.25)+(AL5*0.25)</f>
        <v>0.604976232917409</v>
      </c>
      <c r="AS5" s="18" t="n">
        <f aca="false">(L5*0.25)+(N5*0.25)+(Q5*0.25)+(S5*0.25)</f>
        <v>0.346441232943687</v>
      </c>
      <c r="AT5" s="18" t="n">
        <f aca="false">(V5*0.25)+(X5*0.25)+(AA5*0.25)+(AC5*0.25)</f>
        <v>0.329782700470488</v>
      </c>
      <c r="AU5" s="20" t="n">
        <f aca="false">(AR5*0.5)+(AS5*0.5)</f>
        <v>0.475708732930548</v>
      </c>
    </row>
    <row r="6" customFormat="false" ht="13.8" hidden="false" customHeight="false" outlineLevel="0" collapsed="false">
      <c r="A6" s="0" t="s">
        <v>56</v>
      </c>
      <c r="B6" s="0" t="n">
        <v>45729</v>
      </c>
      <c r="C6" s="0" t="n">
        <v>16053</v>
      </c>
      <c r="D6" s="2" t="s">
        <v>57</v>
      </c>
      <c r="E6" s="2" t="s">
        <v>58</v>
      </c>
      <c r="F6" s="2" t="s">
        <v>59</v>
      </c>
      <c r="G6" s="2" t="n">
        <v>2015</v>
      </c>
      <c r="H6" s="4" t="n">
        <v>31889</v>
      </c>
      <c r="I6" s="4" t="n">
        <v>2823087</v>
      </c>
      <c r="J6" s="4" t="n">
        <v>26763</v>
      </c>
      <c r="K6" s="11" t="n">
        <f aca="false">(J6/I6)*100</f>
        <v>0.948004790500611</v>
      </c>
      <c r="L6" s="12" t="n">
        <f aca="false">(K6/$K$31)</f>
        <v>0.56310499403816</v>
      </c>
      <c r="M6" s="11" t="n">
        <f aca="false">(J6/H6)</f>
        <v>0.839254915488099</v>
      </c>
      <c r="N6" s="12" t="n">
        <f aca="false">(M6/$M$31)</f>
        <v>0.00737273101945676</v>
      </c>
      <c r="O6" s="4" t="n">
        <v>168855</v>
      </c>
      <c r="P6" s="11" t="n">
        <f aca="false">(O6/I6)*100</f>
        <v>5.98121843216309</v>
      </c>
      <c r="Q6" s="12" t="n">
        <f aca="false">(P6/$P$31)</f>
        <v>0.630984879465158</v>
      </c>
      <c r="R6" s="11" t="n">
        <f aca="false">(O6/H6)</f>
        <v>5.29508607983944</v>
      </c>
      <c r="S6" s="12" t="n">
        <f aca="false">(R6/$R$31)</f>
        <v>0.00800057114431989</v>
      </c>
      <c r="T6" s="4" t="n">
        <v>514803</v>
      </c>
      <c r="U6" s="11" t="n">
        <f aca="false">(T6/I6)*100</f>
        <v>18.2354635191902</v>
      </c>
      <c r="V6" s="12" t="n">
        <f aca="false">(U6/$U$31)</f>
        <v>0.8818613454634</v>
      </c>
      <c r="W6" s="11" t="n">
        <f aca="false">(T6/H6)</f>
        <v>16.1435918341748</v>
      </c>
      <c r="X6" s="12" t="n">
        <f aca="false">(W6/$W$31)</f>
        <v>0.0158249308051665</v>
      </c>
      <c r="Y6" s="4" t="n">
        <v>239830</v>
      </c>
      <c r="Z6" s="11" t="n">
        <f aca="false">(Y6/I6)*100</f>
        <v>8.49531027559548</v>
      </c>
      <c r="AA6" s="12" t="n">
        <f aca="false">(Z6/$Z$31)</f>
        <v>0.823929122950389</v>
      </c>
      <c r="AB6" s="11" t="n">
        <f aca="false">(Y6/H6)</f>
        <v>7.52077518893662</v>
      </c>
      <c r="AC6" s="12" t="n">
        <f aca="false">(AB6/$AB$31)</f>
        <v>0.0152518554656606</v>
      </c>
      <c r="AD6" s="0" t="n">
        <v>27.5</v>
      </c>
      <c r="AE6" s="13" t="n">
        <f aca="false">AD6/$AD$31</f>
        <v>1</v>
      </c>
      <c r="AF6" s="14" t="n">
        <v>3</v>
      </c>
      <c r="AG6" s="0" t="n">
        <v>4</v>
      </c>
      <c r="AH6" s="13" t="n">
        <f aca="false">AG6/$AG$31</f>
        <v>0.888888888888889</v>
      </c>
      <c r="AI6" s="14" t="n">
        <v>2.5</v>
      </c>
      <c r="AJ6" s="15" t="n">
        <f aca="false">(AI6/$AI$31)</f>
        <v>0.833333333333333</v>
      </c>
      <c r="AK6" s="14" t="n">
        <v>56.5</v>
      </c>
      <c r="AL6" s="13" t="n">
        <f aca="false">1-(AK6/$AK$31)</f>
        <v>0.630718954248366</v>
      </c>
      <c r="AM6" s="16" t="n">
        <v>0</v>
      </c>
      <c r="AN6" s="0" t="s">
        <v>177</v>
      </c>
      <c r="AO6" s="17" t="n">
        <f aca="false">ROUND(-0.0093*AK6 + 1.4256,2)</f>
        <v>0.9</v>
      </c>
      <c r="AP6" s="0" t="s">
        <v>57</v>
      </c>
      <c r="AQ6" s="0" t="s">
        <v>60</v>
      </c>
      <c r="AR6" s="18" t="n">
        <f aca="false">(AE6*0.25)+(AH6*0.25)+(AJ6*0.25)+(AL6*0.25)</f>
        <v>0.838235294117647</v>
      </c>
      <c r="AS6" s="18" t="n">
        <f aca="false">(L6*0.25)+(N6*0.25)+(Q6*0.25)+(S6*0.25)</f>
        <v>0.302365793916774</v>
      </c>
      <c r="AT6" s="18" t="n">
        <f aca="false">(V6*0.25)+(X6*0.25)+(AA6*0.25)+(AC6*0.25)</f>
        <v>0.434216813671154</v>
      </c>
      <c r="AU6" s="20" t="n">
        <f aca="false">(AR6*0.5)+(AS6*0.5)</f>
        <v>0.57030054401721</v>
      </c>
    </row>
    <row r="7" customFormat="false" ht="13.8" hidden="false" customHeight="false" outlineLevel="0" collapsed="false">
      <c r="A7" s="0" t="s">
        <v>61</v>
      </c>
      <c r="B7" s="0" t="n">
        <v>55617</v>
      </c>
      <c r="C7" s="0" t="n">
        <v>12650</v>
      </c>
      <c r="D7" s="2" t="s">
        <v>62</v>
      </c>
      <c r="E7" s="2" t="s">
        <v>63</v>
      </c>
      <c r="F7" s="2" t="s">
        <v>64</v>
      </c>
      <c r="G7" s="2" t="n">
        <v>2015</v>
      </c>
      <c r="H7" s="4" t="n">
        <v>2559</v>
      </c>
      <c r="I7" s="4" t="n">
        <v>1768125</v>
      </c>
      <c r="J7" s="4" t="n">
        <v>20687</v>
      </c>
      <c r="K7" s="11" t="n">
        <f aca="false">(J7/I7)*100</f>
        <v>1.16999646518204</v>
      </c>
      <c r="L7" s="12" t="n">
        <f aca="false">(K7/$K$31)</f>
        <v>0.694965741895772</v>
      </c>
      <c r="M7" s="11" t="n">
        <f aca="false">(J7/H7)</f>
        <v>8.08401719421649</v>
      </c>
      <c r="N7" s="12" t="n">
        <f aca="false">(M7/$M$31)</f>
        <v>0.0710169022900014</v>
      </c>
      <c r="O7" s="4" t="n">
        <v>122992</v>
      </c>
      <c r="P7" s="11" t="n">
        <f aca="false">(O7/I7)*100</f>
        <v>6.95606928243196</v>
      </c>
      <c r="Q7" s="12" t="n">
        <f aca="false">(P7/$P$31)</f>
        <v>0.733826157246574</v>
      </c>
      <c r="R7" s="11" t="n">
        <f aca="false">(O7/H7)</f>
        <v>48.062524423603</v>
      </c>
      <c r="S7" s="12" t="n">
        <f aca="false">(R7/$R$31)</f>
        <v>0.0726197157569736</v>
      </c>
      <c r="T7" s="4" t="n">
        <v>292871</v>
      </c>
      <c r="U7" s="11" t="n">
        <f aca="false">(T7/I7)*100</f>
        <v>16.563930717568</v>
      </c>
      <c r="V7" s="12" t="n">
        <f aca="false">(U7/$U$31)</f>
        <v>0.801026538940744</v>
      </c>
      <c r="W7" s="11" t="n">
        <f aca="false">(T7/H7)</f>
        <v>114.447440406409</v>
      </c>
      <c r="X7" s="12" t="n">
        <f aca="false">(W7/$W$31)</f>
        <v>0.112188343453148</v>
      </c>
      <c r="Y7" s="4" t="n">
        <v>119070</v>
      </c>
      <c r="Z7" s="11" t="n">
        <f aca="false">(Y7/I7)*100</f>
        <v>6.73425238600212</v>
      </c>
      <c r="AA7" s="12" t="n">
        <f aca="false">(Z7/$Z$31)</f>
        <v>0.653130548752837</v>
      </c>
      <c r="AB7" s="11" t="n">
        <f aca="false">(Y7/H7)</f>
        <v>46.5298944900352</v>
      </c>
      <c r="AC7" s="12" t="n">
        <f aca="false">(AB7/$AB$31)</f>
        <v>0.0943609146352898</v>
      </c>
      <c r="AD7" s="0" t="n">
        <v>18.5</v>
      </c>
      <c r="AE7" s="13" t="n">
        <f aca="false">AD7/$AD$31</f>
        <v>0.672727272727273</v>
      </c>
      <c r="AF7" s="14" t="n">
        <v>3</v>
      </c>
      <c r="AG7" s="0" t="n">
        <v>3</v>
      </c>
      <c r="AH7" s="13" t="n">
        <f aca="false">AG7/$AG$31</f>
        <v>0.666666666666667</v>
      </c>
      <c r="AI7" s="14" t="n">
        <v>1</v>
      </c>
      <c r="AJ7" s="15" t="n">
        <f aca="false">(AI7/$AI$31)</f>
        <v>0.333333333333333</v>
      </c>
      <c r="AK7" s="14" t="n">
        <v>74</v>
      </c>
      <c r="AL7" s="13" t="n">
        <f aca="false">1-(AK7/$AK$31)</f>
        <v>0.516339869281046</v>
      </c>
      <c r="AM7" s="16" t="n">
        <v>0</v>
      </c>
      <c r="AN7" s="0" t="s">
        <v>177</v>
      </c>
      <c r="AO7" s="17" t="n">
        <f aca="false">ROUND(-0.0093*AK7 + 1.4256,2)</f>
        <v>0.74</v>
      </c>
      <c r="AP7" s="0" t="s">
        <v>62</v>
      </c>
      <c r="AQ7" s="0" t="s">
        <v>65</v>
      </c>
      <c r="AR7" s="18" t="n">
        <f aca="false">(AE7*0.25)+(AH7*0.25)+(AJ7*0.25)+(AL7*0.25)</f>
        <v>0.54726678550208</v>
      </c>
      <c r="AS7" s="18" t="n">
        <f aca="false">(L7*0.25)+(N7*0.25)+(Q7*0.25)+(S7*0.25)</f>
        <v>0.39310712929733</v>
      </c>
      <c r="AT7" s="18" t="n">
        <f aca="false">(V7*0.25)+(X7*0.25)+(AA7*0.25)+(AC7*0.25)</f>
        <v>0.415176586445505</v>
      </c>
      <c r="AU7" s="20" t="n">
        <f aca="false">(AR7*0.5)+(AS7*0.5)</f>
        <v>0.470186957399705</v>
      </c>
    </row>
    <row r="8" customFormat="false" ht="13.8" hidden="false" customHeight="false" outlineLevel="0" collapsed="false">
      <c r="A8" s="0" t="s">
        <v>66</v>
      </c>
      <c r="B8" s="0" t="n">
        <v>59383</v>
      </c>
      <c r="C8" s="0" t="n">
        <v>24583</v>
      </c>
      <c r="D8" s="2" t="s">
        <v>67</v>
      </c>
      <c r="E8" s="2" t="s">
        <v>68</v>
      </c>
      <c r="F8" s="2" t="s">
        <v>69</v>
      </c>
      <c r="G8" s="2" t="n">
        <v>2015</v>
      </c>
      <c r="H8" s="4" t="n">
        <v>43165.6032</v>
      </c>
      <c r="I8" s="4" t="n">
        <v>1313271</v>
      </c>
      <c r="J8" s="4" t="n">
        <v>13625</v>
      </c>
      <c r="K8" s="11" t="n">
        <f aca="false">(J8/I8)*100</f>
        <v>1.03748578930015</v>
      </c>
      <c r="L8" s="12" t="n">
        <f aca="false">(K8/$K$31)</f>
        <v>0.616255777452384</v>
      </c>
      <c r="M8" s="11" t="n">
        <f aca="false">(J8/H8)</f>
        <v>0.315644841956014</v>
      </c>
      <c r="N8" s="12" t="n">
        <f aca="false">(M8/$M$31)</f>
        <v>0.00277289352075725</v>
      </c>
      <c r="O8" s="4" t="n">
        <v>87254</v>
      </c>
      <c r="P8" s="11" t="n">
        <f aca="false">(O8/I8)*100</f>
        <v>6.64402092180517</v>
      </c>
      <c r="Q8" s="12" t="n">
        <f aca="false">(P8/$P$31)</f>
        <v>0.700906811556304</v>
      </c>
      <c r="R8" s="11" t="n">
        <f aca="false">(O8/H8)</f>
        <v>2.02137798458936</v>
      </c>
      <c r="S8" s="12" t="n">
        <f aca="false">(R8/$R$31)</f>
        <v>0.00305418611358241</v>
      </c>
      <c r="T8" s="4" t="n">
        <v>246352</v>
      </c>
      <c r="U8" s="11" t="n">
        <f aca="false">(T8/I8)*100</f>
        <v>18.7586568194988</v>
      </c>
      <c r="V8" s="12" t="n">
        <f aca="false">(U8/$U$31)</f>
        <v>0.90716281077916</v>
      </c>
      <c r="W8" s="11" t="n">
        <f aca="false">(T8/H8)</f>
        <v>5.70713674169159</v>
      </c>
      <c r="X8" s="12" t="n">
        <f aca="false">(W8/$W$31)</f>
        <v>0.00559448262571296</v>
      </c>
      <c r="Y8" s="4" t="n">
        <v>119849</v>
      </c>
      <c r="Z8" s="11" t="n">
        <f aca="false">(Y8/I8)*100</f>
        <v>9.12599151279515</v>
      </c>
      <c r="AA8" s="12" t="n">
        <f aca="false">(Z8/$Z$31)</f>
        <v>0.885096593209828</v>
      </c>
      <c r="AB8" s="11" t="n">
        <f aca="false">(Y8/H8)</f>
        <v>2.77649311292376</v>
      </c>
      <c r="AC8" s="12" t="n">
        <f aca="false">(AB8/$AB$31)</f>
        <v>0.00563062591234067</v>
      </c>
      <c r="AD8" s="0" t="n">
        <v>18</v>
      </c>
      <c r="AE8" s="13" t="n">
        <f aca="false">AD8/$AD$31</f>
        <v>0.654545454545455</v>
      </c>
      <c r="AF8" s="14" t="n">
        <v>3</v>
      </c>
      <c r="AG8" s="0" t="n">
        <v>3</v>
      </c>
      <c r="AH8" s="13" t="n">
        <f aca="false">AG8/$AG$31</f>
        <v>0.666666666666667</v>
      </c>
      <c r="AI8" s="14" t="n">
        <v>2</v>
      </c>
      <c r="AJ8" s="15" t="n">
        <f aca="false">(AI8/$AI$31)</f>
        <v>0.666666666666667</v>
      </c>
      <c r="AK8" s="14" t="n">
        <v>68.5</v>
      </c>
      <c r="AL8" s="13" t="n">
        <f aca="false">1-(AK8/$AK$31)</f>
        <v>0.552287581699346</v>
      </c>
      <c r="AM8" s="16" t="n">
        <v>0.0033</v>
      </c>
      <c r="AN8" s="0" t="s">
        <v>177</v>
      </c>
      <c r="AO8" s="17" t="n">
        <f aca="false">ROUND(-0.0093*AK8 + 1.4256,2)</f>
        <v>0.79</v>
      </c>
      <c r="AP8" s="0" t="s">
        <v>67</v>
      </c>
      <c r="AQ8" s="0" t="s">
        <v>70</v>
      </c>
      <c r="AR8" s="18" t="n">
        <f aca="false">(AE8*0.25)+(AH8*0.25)+(AJ8*0.25)+(AL8*0.25)</f>
        <v>0.635041592394534</v>
      </c>
      <c r="AS8" s="18" t="n">
        <f aca="false">(L8*0.25)+(N8*0.25)+(Q8*0.25)+(S8*0.25)</f>
        <v>0.330747417160757</v>
      </c>
      <c r="AT8" s="18" t="n">
        <f aca="false">(V8*0.25)+(X8*0.25)+(AA8*0.25)+(AC8*0.25)</f>
        <v>0.450871128131761</v>
      </c>
      <c r="AU8" s="20" t="n">
        <f aca="false">(AR8*0.5)+(AS8*0.5)</f>
        <v>0.482894504777645</v>
      </c>
    </row>
    <row r="9" customFormat="false" ht="13.8" hidden="false" customHeight="false" outlineLevel="0" collapsed="false">
      <c r="A9" s="0" t="s">
        <v>71</v>
      </c>
      <c r="B9" s="0" t="n">
        <v>60317</v>
      </c>
      <c r="C9" s="0" t="n">
        <v>24967</v>
      </c>
      <c r="D9" s="2" t="s">
        <v>72</v>
      </c>
      <c r="E9" s="2" t="s">
        <v>73</v>
      </c>
      <c r="F9" s="2" t="s">
        <v>74</v>
      </c>
      <c r="G9" s="2" t="n">
        <v>2015</v>
      </c>
      <c r="H9" s="4" t="n">
        <v>9112.5</v>
      </c>
      <c r="I9" s="4" t="n">
        <v>1603388</v>
      </c>
      <c r="J9" s="4" t="n">
        <v>18125</v>
      </c>
      <c r="K9" s="11" t="n">
        <f aca="false">(J9/I9)*100</f>
        <v>1.1304188381103</v>
      </c>
      <c r="L9" s="12" t="n">
        <f aca="false">(K9/$K$31)</f>
        <v>0.671457042699738</v>
      </c>
      <c r="M9" s="11" t="n">
        <f aca="false">(J9/H9)</f>
        <v>1.98902606310014</v>
      </c>
      <c r="N9" s="12" t="n">
        <f aca="false">(M9/$M$31)</f>
        <v>0.0174733014764622</v>
      </c>
      <c r="O9" s="4" t="n">
        <v>112109</v>
      </c>
      <c r="P9" s="11" t="n">
        <f aca="false">(O9/I9)*100</f>
        <v>6.9920069253356</v>
      </c>
      <c r="Q9" s="12" t="n">
        <f aca="false">(P9/$P$31)</f>
        <v>0.737617376298846</v>
      </c>
      <c r="R9" s="11" t="n">
        <f aca="false">(O9/H9)</f>
        <v>12.3027709190672</v>
      </c>
      <c r="S9" s="12" t="n">
        <f aca="false">(R9/$R$31)</f>
        <v>0.0185887807159599</v>
      </c>
      <c r="T9" s="4" t="n">
        <v>258280</v>
      </c>
      <c r="U9" s="11" t="n">
        <f aca="false">(T9/I9)*100</f>
        <v>16.1083904831519</v>
      </c>
      <c r="V9" s="12" t="n">
        <f aca="false">(U9/$U$31)</f>
        <v>0.778996754854798</v>
      </c>
      <c r="W9" s="11" t="n">
        <f aca="false">(T9/H9)</f>
        <v>28.3434842249657</v>
      </c>
      <c r="X9" s="12" t="n">
        <f aca="false">(W9/$W$31)</f>
        <v>0.0277840075024628</v>
      </c>
      <c r="Y9" s="4" t="n">
        <v>102405</v>
      </c>
      <c r="Z9" s="11" t="n">
        <f aca="false">(Y9/I9)*100</f>
        <v>6.38678847540333</v>
      </c>
      <c r="AA9" s="12" t="n">
        <f aca="false">(Z9/$Z$31)</f>
        <v>0.619431292830545</v>
      </c>
      <c r="AB9" s="11" t="n">
        <f aca="false">(Y9/H9)</f>
        <v>11.2378600823045</v>
      </c>
      <c r="AC9" s="12" t="n">
        <f aca="false">(AB9/$AB$31)</f>
        <v>0.0227899669133522</v>
      </c>
      <c r="AD9" s="0" t="n">
        <v>19.5</v>
      </c>
      <c r="AE9" s="13" t="n">
        <f aca="false">AD9/$AD$31</f>
        <v>0.709090909090909</v>
      </c>
      <c r="AF9" s="14" t="n">
        <v>3</v>
      </c>
      <c r="AG9" s="0" t="n">
        <v>3.5</v>
      </c>
      <c r="AH9" s="13" t="n">
        <f aca="false">AG9/$AG$31</f>
        <v>0.777777777777778</v>
      </c>
      <c r="AI9" s="14" t="n">
        <v>1</v>
      </c>
      <c r="AJ9" s="15" t="n">
        <f aca="false">(AI9/$AI$31)</f>
        <v>0.333333333333333</v>
      </c>
      <c r="AK9" s="14" t="n">
        <v>152</v>
      </c>
      <c r="AL9" s="13" t="n">
        <f aca="false">1-(AK9/$AK$31)</f>
        <v>0.00653594771241828</v>
      </c>
      <c r="AM9" s="16" t="n">
        <v>0</v>
      </c>
      <c r="AN9" s="0" t="s">
        <v>177</v>
      </c>
      <c r="AO9" s="17" t="n">
        <f aca="false">ROUND(-0.0093*AK9 + 1.4256,2)</f>
        <v>0.01</v>
      </c>
      <c r="AP9" s="0" t="s">
        <v>72</v>
      </c>
      <c r="AQ9" s="0" t="s">
        <v>75</v>
      </c>
      <c r="AR9" s="18" t="n">
        <f aca="false">(AE9*0.25)+(AH9*0.25)+(AJ9*0.25)+(AL9*0.25)</f>
        <v>0.45668449197861</v>
      </c>
      <c r="AS9" s="18" t="n">
        <f aca="false">(L9*0.25)+(N9*0.25)+(Q9*0.25)+(S9*0.25)</f>
        <v>0.361284125297752</v>
      </c>
      <c r="AT9" s="18" t="n">
        <f aca="false">(V9*0.25)+(X9*0.25)+(AA9*0.25)+(AC9*0.25)</f>
        <v>0.362250505525289</v>
      </c>
      <c r="AU9" s="20" t="n">
        <f aca="false">(AR9*0.5)+(AS9*0.5)</f>
        <v>0.408984308638181</v>
      </c>
    </row>
    <row r="10" customFormat="false" ht="17.25" hidden="false" customHeight="true" outlineLevel="0" collapsed="false">
      <c r="A10" s="0" t="s">
        <v>76</v>
      </c>
      <c r="B10" s="0" t="n">
        <v>49017</v>
      </c>
      <c r="C10" s="0" t="n">
        <v>2533</v>
      </c>
      <c r="D10" s="2" t="s">
        <v>77</v>
      </c>
      <c r="E10" s="2" t="s">
        <v>78</v>
      </c>
      <c r="F10" s="2" t="s">
        <v>79</v>
      </c>
      <c r="G10" s="2" t="n">
        <v>2015</v>
      </c>
      <c r="H10" s="4" t="n">
        <v>12011</v>
      </c>
      <c r="I10" s="4" t="n">
        <v>12073914</v>
      </c>
      <c r="J10" s="4" t="n">
        <v>176445</v>
      </c>
      <c r="K10" s="11" t="n">
        <f aca="false">(J10/I10)*100</f>
        <v>1.46137366888649</v>
      </c>
      <c r="L10" s="12" t="n">
        <f aca="false">(K10/$K$31)</f>
        <v>0.868040772949367</v>
      </c>
      <c r="M10" s="11" t="n">
        <f aca="false">(J10/H10)</f>
        <v>14.6902839064191</v>
      </c>
      <c r="N10" s="12" t="n">
        <f aca="false">(M10/$M$31)</f>
        <v>0.129051983899901</v>
      </c>
      <c r="O10" s="4" t="n">
        <v>997583</v>
      </c>
      <c r="P10" s="11" t="n">
        <f aca="false">(O10/I10)*100</f>
        <v>8.26230002963414</v>
      </c>
      <c r="Q10" s="12" t="n">
        <f aca="false">(P10/$P$31)</f>
        <v>0.871626148991563</v>
      </c>
      <c r="R10" s="11" t="n">
        <f aca="false">(O10/H10)</f>
        <v>83.0557821996503</v>
      </c>
      <c r="S10" s="12" t="n">
        <f aca="false">(R10/$R$31)</f>
        <v>0.125492519746835</v>
      </c>
      <c r="T10" s="4" t="n">
        <v>1696440</v>
      </c>
      <c r="U10" s="11" t="n">
        <f aca="false">(T10/I10)*100</f>
        <v>14.0504562149441</v>
      </c>
      <c r="V10" s="12" t="n">
        <f aca="false">(U10/$U$31)</f>
        <v>0.679475693559744</v>
      </c>
      <c r="W10" s="11" t="n">
        <f aca="false">(T10/H10)</f>
        <v>141.240529514612</v>
      </c>
      <c r="X10" s="12" t="n">
        <f aca="false">(W10/$W$31)</f>
        <v>0.138452559344458</v>
      </c>
      <c r="Y10" s="4" t="n">
        <v>808721</v>
      </c>
      <c r="Z10" s="11" t="n">
        <f aca="false">(Y10/I10)*100</f>
        <v>6.6980848132594</v>
      </c>
      <c r="AA10" s="12" t="n">
        <f aca="false">(Z10/$Z$31)</f>
        <v>0.649622787938643</v>
      </c>
      <c r="AB10" s="11" t="n">
        <f aca="false">(Y10/H10)</f>
        <v>67.3316959453834</v>
      </c>
      <c r="AC10" s="12" t="n">
        <f aca="false">(AB10/$AB$31)</f>
        <v>0.136546202887098</v>
      </c>
      <c r="AD10" s="0" t="n">
        <v>14.5</v>
      </c>
      <c r="AE10" s="13" t="n">
        <f aca="false">AD10/$AD$31</f>
        <v>0.527272727272727</v>
      </c>
      <c r="AF10" s="14" t="n">
        <v>2</v>
      </c>
      <c r="AG10" s="0" t="n">
        <v>2.5</v>
      </c>
      <c r="AH10" s="13" t="n">
        <f aca="false">AG10/$AG$31</f>
        <v>0.555555555555556</v>
      </c>
      <c r="AI10" s="14" t="n">
        <v>2</v>
      </c>
      <c r="AJ10" s="15" t="n">
        <f aca="false">(AI10/$AI$31)</f>
        <v>0.666666666666667</v>
      </c>
      <c r="AK10" s="14" t="n">
        <v>93</v>
      </c>
      <c r="AL10" s="13" t="n">
        <f aca="false">1-(AK10/$AK$31)</f>
        <v>0.392156862745098</v>
      </c>
      <c r="AM10" s="16" t="n">
        <v>0</v>
      </c>
      <c r="AN10" s="0" t="s">
        <v>177</v>
      </c>
      <c r="AO10" s="17" t="n">
        <f aca="false">ROUND(-0.0093*AK10 + 1.4256,2)</f>
        <v>0.56</v>
      </c>
      <c r="AP10" s="0" t="s">
        <v>77</v>
      </c>
      <c r="AQ10" s="0" t="s">
        <v>80</v>
      </c>
      <c r="AR10" s="18" t="n">
        <f aca="false">(AE10*0.25)+(AH10*0.25)+(AJ10*0.25)+(AL10*0.25)</f>
        <v>0.535412953060012</v>
      </c>
      <c r="AS10" s="18" t="n">
        <f aca="false">(L10*0.25)+(N10*0.25)+(Q10*0.25)+(S10*0.25)</f>
        <v>0.498552856396916</v>
      </c>
      <c r="AT10" s="18" t="n">
        <f aca="false">(V10*0.25)+(X10*0.25)+(AA10*0.25)+(AC10*0.25)</f>
        <v>0.401024310932486</v>
      </c>
      <c r="AU10" s="20" t="n">
        <f aca="false">(AR10*0.5)+(AS10*0.5)</f>
        <v>0.516982904728464</v>
      </c>
    </row>
    <row r="11" customFormat="false" ht="13.8" hidden="false" customHeight="false" outlineLevel="0" collapsed="false">
      <c r="A11" s="0" t="s">
        <v>81</v>
      </c>
      <c r="B11" s="0" t="n">
        <v>52567</v>
      </c>
      <c r="C11" s="0" t="n">
        <v>13317</v>
      </c>
      <c r="D11" s="2" t="s">
        <v>82</v>
      </c>
      <c r="E11" s="2" t="s">
        <v>83</v>
      </c>
      <c r="F11" s="2" t="s">
        <v>84</v>
      </c>
      <c r="G11" s="2" t="n">
        <v>2015</v>
      </c>
      <c r="H11" s="4" t="n">
        <v>891.85</v>
      </c>
      <c r="I11" s="4" t="n">
        <v>3469849</v>
      </c>
      <c r="J11" s="4" t="n">
        <v>37195</v>
      </c>
      <c r="K11" s="11" t="n">
        <f aca="false">(J11/I11)*100</f>
        <v>1.07194866404849</v>
      </c>
      <c r="L11" s="12" t="n">
        <f aca="false">(K11/$K$31)</f>
        <v>0.636726366920033</v>
      </c>
      <c r="M11" s="11" t="n">
        <f aca="false">(J11/H11)</f>
        <v>41.7054437405393</v>
      </c>
      <c r="N11" s="12" t="n">
        <f aca="false">(M11/$M$31)</f>
        <v>0.366376190441798</v>
      </c>
      <c r="O11" s="4" t="n">
        <v>203648</v>
      </c>
      <c r="P11" s="11" t="n">
        <f aca="false">(O11/I11)*100</f>
        <v>5.86907384154181</v>
      </c>
      <c r="Q11" s="12" t="n">
        <f aca="false">(P11/$P$31)</f>
        <v>0.619154256357443</v>
      </c>
      <c r="R11" s="11" t="n">
        <f aca="false">(O11/H11)</f>
        <v>228.343331277681</v>
      </c>
      <c r="S11" s="12" t="n">
        <f aca="false">(R11/$R$31)</f>
        <v>0.345013667327102</v>
      </c>
      <c r="T11" s="4" t="n">
        <v>667089</v>
      </c>
      <c r="U11" s="11" t="n">
        <f aca="false">(T11/I11)*100</f>
        <v>19.2253034642141</v>
      </c>
      <c r="V11" s="12" t="n">
        <f aca="false">(U11/$U$31)</f>
        <v>0.929729697413635</v>
      </c>
      <c r="W11" s="11" t="n">
        <f aca="false">(T11/H11)</f>
        <v>747.983405281157</v>
      </c>
      <c r="X11" s="12" t="n">
        <f aca="false">(W11/$W$31)</f>
        <v>0.733218837144376</v>
      </c>
      <c r="Y11" s="4" t="n">
        <v>313688</v>
      </c>
      <c r="Z11" s="11" t="n">
        <f aca="false">(Y11/I11)*100</f>
        <v>9.04039340040446</v>
      </c>
      <c r="AA11" s="12" t="n">
        <f aca="false">(Z11/$Z$31)</f>
        <v>0.876794744851107</v>
      </c>
      <c r="AB11" s="11" t="n">
        <f aca="false">(Y11/H11)</f>
        <v>351.72730840388</v>
      </c>
      <c r="AC11" s="12" t="n">
        <f aca="false">(AB11/$AB$31)</f>
        <v>0.713290044754057</v>
      </c>
      <c r="AD11" s="0" t="n">
        <v>21</v>
      </c>
      <c r="AE11" s="13" t="n">
        <f aca="false">AD11/$AD$31</f>
        <v>0.763636363636364</v>
      </c>
      <c r="AF11" s="14" t="n">
        <v>3</v>
      </c>
      <c r="AG11" s="0" t="n">
        <v>4</v>
      </c>
      <c r="AH11" s="13" t="n">
        <f aca="false">AG11/$AG$31</f>
        <v>0.888888888888889</v>
      </c>
      <c r="AI11" s="14" t="n">
        <v>3</v>
      </c>
      <c r="AJ11" s="15" t="n">
        <f aca="false">(AI11/$AI$31)</f>
        <v>1</v>
      </c>
      <c r="AK11" s="14" t="n">
        <v>46.5</v>
      </c>
      <c r="AL11" s="13" t="n">
        <f aca="false">1-(AK11/$AK$31)</f>
        <v>0.696078431372549</v>
      </c>
      <c r="AM11" s="16" t="n">
        <v>0.0025</v>
      </c>
      <c r="AN11" s="0" t="s">
        <v>177</v>
      </c>
      <c r="AO11" s="17" t="n">
        <f aca="false">ROUND(-0.0093*AK11 + 1.4256,2)</f>
        <v>0.99</v>
      </c>
      <c r="AP11" s="0" t="s">
        <v>82</v>
      </c>
      <c r="AQ11" s="0" t="s">
        <v>85</v>
      </c>
      <c r="AR11" s="18" t="n">
        <f aca="false">(AE11*0.25)+(AH11*0.25)+(AJ11*0.25)+(AL11*0.25)</f>
        <v>0.83715092097445</v>
      </c>
      <c r="AS11" s="18" t="n">
        <f aca="false">(L11*0.25)+(N11*0.25)+(Q11*0.25)+(S11*0.25)</f>
        <v>0.491817620261594</v>
      </c>
      <c r="AT11" s="18" t="n">
        <f aca="false">(V11*0.25)+(X11*0.25)+(AA11*0.25)+(AC11*0.25)</f>
        <v>0.813258331040794</v>
      </c>
      <c r="AU11" s="20" t="n">
        <f aca="false">(AR11*0.5)+(AS11*0.5)</f>
        <v>0.664484270618022</v>
      </c>
    </row>
    <row r="12" customFormat="false" ht="13.8" hidden="false" customHeight="false" outlineLevel="0" collapsed="false">
      <c r="A12" s="0" t="s">
        <v>86</v>
      </c>
      <c r="B12" s="0" t="n">
        <v>37900</v>
      </c>
      <c r="C12" s="0" t="n">
        <v>23733</v>
      </c>
      <c r="D12" s="2" t="s">
        <v>87</v>
      </c>
      <c r="E12" s="2" t="s">
        <v>88</v>
      </c>
      <c r="F12" s="28" t="s">
        <v>89</v>
      </c>
      <c r="G12" s="2" t="n">
        <v>2015</v>
      </c>
      <c r="H12" s="4" t="n">
        <v>3806</v>
      </c>
      <c r="I12" s="4" t="n">
        <v>3822843</v>
      </c>
      <c r="J12" s="4" t="n">
        <v>33992</v>
      </c>
      <c r="K12" s="11" t="n">
        <f aca="false">(J12/I12)*100</f>
        <v>0.88918116700058</v>
      </c>
      <c r="L12" s="12" t="n">
        <f aca="false">(K12/$K$31)</f>
        <v>0.528164372965142</v>
      </c>
      <c r="M12" s="11" t="n">
        <f aca="false">(J12/H12)</f>
        <v>8.93116132422491</v>
      </c>
      <c r="N12" s="12" t="n">
        <f aca="false">(M12/$M$31)</f>
        <v>0.0784589388989038</v>
      </c>
      <c r="O12" s="4" t="n">
        <v>217264</v>
      </c>
      <c r="P12" s="11" t="n">
        <f aca="false">(O12/I12)*100</f>
        <v>5.68330951598065</v>
      </c>
      <c r="Q12" s="12" t="n">
        <f aca="false">(P12/$P$31)</f>
        <v>0.599557165580281</v>
      </c>
      <c r="R12" s="11" t="n">
        <f aca="false">(O12/H12)</f>
        <v>57.0846032580137</v>
      </c>
      <c r="S12" s="12" t="n">
        <f aca="false">(R12/$R$31)</f>
        <v>0.0862515590350633</v>
      </c>
      <c r="T12" s="4" t="n">
        <v>741188</v>
      </c>
      <c r="U12" s="11" t="n">
        <f aca="false">(T12/I12)*100</f>
        <v>19.3883975878685</v>
      </c>
      <c r="V12" s="12" t="n">
        <f aca="false">(U12/$U$31)</f>
        <v>0.937616878519378</v>
      </c>
      <c r="W12" s="11" t="n">
        <f aca="false">(T12/H12)</f>
        <v>194.741986337362</v>
      </c>
      <c r="X12" s="12" t="n">
        <f aca="false">(W12/$W$31)</f>
        <v>0.190897942063025</v>
      </c>
      <c r="Y12" s="4" t="n">
        <v>370987</v>
      </c>
      <c r="Z12" s="11" t="n">
        <f aca="false">(Y12/I12)*100</f>
        <v>9.70447910102508</v>
      </c>
      <c r="AA12" s="12" t="n">
        <f aca="false">(Z12/$Z$31)</f>
        <v>0.941201992041133</v>
      </c>
      <c r="AB12" s="11" t="n">
        <f aca="false">(Y12/H12)</f>
        <v>97.4742511823437</v>
      </c>
      <c r="AC12" s="12" t="n">
        <f aca="false">(AB12/$AB$31)</f>
        <v>0.19767419625088</v>
      </c>
      <c r="AD12" s="0" t="n">
        <v>27</v>
      </c>
      <c r="AE12" s="13" t="n">
        <f aca="false">AD12/$AD$31</f>
        <v>0.981818181818182</v>
      </c>
      <c r="AF12" s="14" t="n">
        <v>3</v>
      </c>
      <c r="AG12" s="0" t="n">
        <v>4</v>
      </c>
      <c r="AH12" s="13" t="n">
        <f aca="false">AG12/$AG$31</f>
        <v>0.888888888888889</v>
      </c>
      <c r="AI12" s="14" t="n">
        <v>2</v>
      </c>
      <c r="AJ12" s="15" t="n">
        <f aca="false">(AI12/$AI$31)</f>
        <v>0.666666666666667</v>
      </c>
      <c r="AK12" s="14" t="n">
        <v>89</v>
      </c>
      <c r="AL12" s="13" t="n">
        <f aca="false">1-(AK12/$AK$31)</f>
        <v>0.418300653594771</v>
      </c>
      <c r="AM12" s="16" t="n">
        <v>0.167</v>
      </c>
      <c r="AN12" s="0" t="s">
        <v>178</v>
      </c>
      <c r="AO12" s="17" t="n">
        <f aca="false">ROUND(-0.0093*AK12 + 1.4256,2)</f>
        <v>0.6</v>
      </c>
      <c r="AP12" s="0" t="s">
        <v>87</v>
      </c>
      <c r="AQ12" s="0" t="s">
        <v>90</v>
      </c>
      <c r="AR12" s="18" t="n">
        <f aca="false">(AE12*0.25)+(AH12*0.25)+(AJ12*0.25)+(AL12*0.25)</f>
        <v>0.738918597742127</v>
      </c>
      <c r="AS12" s="18" t="n">
        <f aca="false">(L12*0.25)+(N12*0.25)+(Q12*0.25)+(S12*0.25)</f>
        <v>0.323108009119848</v>
      </c>
      <c r="AT12" s="18" t="n">
        <f aca="false">(V12*0.25)+(X12*0.25)+(AA12*0.25)+(AC12*0.25)</f>
        <v>0.566847752218604</v>
      </c>
      <c r="AU12" s="20" t="n">
        <f aca="false">(AR12*0.5)+(AS12*0.5)</f>
        <v>0.531013303430987</v>
      </c>
    </row>
    <row r="13" customFormat="false" ht="13.8" hidden="false" customHeight="false" outlineLevel="0" collapsed="false">
      <c r="A13" s="0" t="s">
        <v>91</v>
      </c>
      <c r="B13" s="0" t="n">
        <v>53433</v>
      </c>
      <c r="C13" s="0" t="n">
        <v>-6250</v>
      </c>
      <c r="D13" s="2" t="s">
        <v>92</v>
      </c>
      <c r="E13" s="2" t="s">
        <v>93</v>
      </c>
      <c r="F13" s="28" t="s">
        <v>94</v>
      </c>
      <c r="G13" s="2" t="n">
        <v>2015</v>
      </c>
      <c r="H13" s="4" t="n">
        <v>36297</v>
      </c>
      <c r="I13" s="4" t="n">
        <v>3402528</v>
      </c>
      <c r="J13" s="4" t="n">
        <v>50204</v>
      </c>
      <c r="K13" s="11" t="n">
        <f aca="false">(J13/I13)*100</f>
        <v>1.47549116421672</v>
      </c>
      <c r="L13" s="12" t="n">
        <f aca="false">(K13/$K$31)</f>
        <v>0.876426418468695</v>
      </c>
      <c r="M13" s="11" t="n">
        <f aca="false">(J13/H13)</f>
        <v>1.38314461250241</v>
      </c>
      <c r="N13" s="12" t="n">
        <f aca="false">(M13/$M$31)</f>
        <v>0.0121507220283128</v>
      </c>
      <c r="O13" s="4" t="n">
        <v>320602</v>
      </c>
      <c r="P13" s="11" t="n">
        <f aca="false">(O13/I13)*100</f>
        <v>9.42246470859314</v>
      </c>
      <c r="Q13" s="12" t="n">
        <f aca="false">(P13/$P$31)</f>
        <v>0.994016992665858</v>
      </c>
      <c r="R13" s="11" t="n">
        <f aca="false">(O13/H13)</f>
        <v>8.83274099787861</v>
      </c>
      <c r="S13" s="12" t="n">
        <f aca="false">(R13/$R$31)</f>
        <v>0.0133457646745229</v>
      </c>
      <c r="T13" s="4" t="n">
        <v>429283</v>
      </c>
      <c r="U13" s="11" t="n">
        <f aca="false">(T13/I13)*100</f>
        <v>12.6165897826557</v>
      </c>
      <c r="V13" s="12" t="n">
        <f aca="false">(U13/$U$31)</f>
        <v>0.610134358755618</v>
      </c>
      <c r="W13" s="11" t="n">
        <f aca="false">(T13/H13)</f>
        <v>11.8269553957627</v>
      </c>
      <c r="X13" s="12" t="n">
        <f aca="false">(W13/$W$31)</f>
        <v>0.0115935011672886</v>
      </c>
      <c r="Y13" s="4" t="n">
        <v>179021</v>
      </c>
      <c r="Z13" s="11" t="n">
        <f aca="false">(Y13/I13)*100</f>
        <v>5.26141151520281</v>
      </c>
      <c r="AA13" s="12" t="n">
        <f aca="false">(Z13/$Z$31)</f>
        <v>0.510285090781839</v>
      </c>
      <c r="AB13" s="11" t="n">
        <f aca="false">(Y13/H13)</f>
        <v>4.93211560184037</v>
      </c>
      <c r="AC13" s="12" t="n">
        <f aca="false">(AB13/$AB$31)</f>
        <v>0.0100021490350964</v>
      </c>
      <c r="AD13" s="0" t="n">
        <v>12</v>
      </c>
      <c r="AE13" s="13" t="n">
        <f aca="false">AD13/$AD$31</f>
        <v>0.436363636363636</v>
      </c>
      <c r="AF13" s="14" t="n">
        <v>3</v>
      </c>
      <c r="AG13" s="0" t="n">
        <v>2</v>
      </c>
      <c r="AH13" s="13" t="n">
        <f aca="false">AG13/$AG$31</f>
        <v>0.444444444444444</v>
      </c>
      <c r="AI13" s="14" t="n">
        <v>1</v>
      </c>
      <c r="AJ13" s="15" t="n">
        <f aca="false">(AI13/$AI$31)</f>
        <v>0.333333333333333</v>
      </c>
      <c r="AK13" s="14" t="n">
        <v>113.5</v>
      </c>
      <c r="AL13" s="13" t="n">
        <f aca="false">1-(AK13/$AK$31)</f>
        <v>0.258169934640523</v>
      </c>
      <c r="AM13" s="16" t="n">
        <v>0.0004</v>
      </c>
      <c r="AN13" s="0" t="s">
        <v>177</v>
      </c>
      <c r="AO13" s="17" t="n">
        <f aca="false">ROUND(-0.0093*AK13 + 1.4256,2)</f>
        <v>0.37</v>
      </c>
      <c r="AP13" s="0" t="s">
        <v>92</v>
      </c>
      <c r="AQ13" s="0" t="s">
        <v>95</v>
      </c>
      <c r="AR13" s="18" t="n">
        <f aca="false">(AE13*0.25)+(AH13*0.25)+(AJ13*0.25)+(AL13*0.25)</f>
        <v>0.368077837195484</v>
      </c>
      <c r="AS13" s="18" t="n">
        <f aca="false">(L13*0.25)+(N13*0.25)+(Q13*0.25)+(S13*0.25)</f>
        <v>0.473984974459347</v>
      </c>
      <c r="AT13" s="18" t="n">
        <f aca="false">(V13*0.25)+(X13*0.25)+(AA13*0.25)+(AC13*0.25)</f>
        <v>0.285503774934961</v>
      </c>
      <c r="AU13" s="20" t="n">
        <f aca="false">(AR13*0.5)+(AS13*0.5)</f>
        <v>0.421031405827416</v>
      </c>
    </row>
    <row r="14" customFormat="false" ht="13.8" hidden="false" customHeight="false" outlineLevel="0" collapsed="false">
      <c r="A14" s="0" t="s">
        <v>96</v>
      </c>
      <c r="B14" s="0" t="n">
        <v>41783</v>
      </c>
      <c r="C14" s="0" t="n">
        <v>12583</v>
      </c>
      <c r="D14" s="2" t="s">
        <v>97</v>
      </c>
      <c r="E14" s="2" t="s">
        <v>98</v>
      </c>
      <c r="F14" s="28" t="s">
        <v>99</v>
      </c>
      <c r="G14" s="2" t="n">
        <v>2015</v>
      </c>
      <c r="H14" s="4" t="n">
        <v>16897</v>
      </c>
      <c r="I14" s="4" t="n">
        <v>5892425</v>
      </c>
      <c r="J14" s="4" t="n">
        <v>48730</v>
      </c>
      <c r="K14" s="11" t="n">
        <f aca="false">(J14/I14)*100</f>
        <v>0.826993979558501</v>
      </c>
      <c r="L14" s="12" t="n">
        <f aca="false">(K14/$K$31)</f>
        <v>0.491225829864183</v>
      </c>
      <c r="M14" s="11" t="n">
        <f aca="false">(J14/H14)</f>
        <v>2.88394389536604</v>
      </c>
      <c r="N14" s="12" t="n">
        <f aca="false">(M14/$M$31)</f>
        <v>0.0253350230345355</v>
      </c>
      <c r="O14" s="4" t="n">
        <v>321907</v>
      </c>
      <c r="P14" s="11" t="n">
        <f aca="false">(O14/I14)*100</f>
        <v>5.46306486718117</v>
      </c>
      <c r="Q14" s="12" t="n">
        <f aca="false">(P14/$P$31)</f>
        <v>0.576322594773054</v>
      </c>
      <c r="R14" s="11" t="n">
        <f aca="false">(O14/H14)</f>
        <v>19.0511333372788</v>
      </c>
      <c r="S14" s="12" t="n">
        <f aca="false">(R14/$R$31)</f>
        <v>0.0287851689937863</v>
      </c>
      <c r="T14" s="4" t="n">
        <v>1218458</v>
      </c>
      <c r="U14" s="11" t="n">
        <f aca="false">(T14/I14)*100</f>
        <v>20.6783794447956</v>
      </c>
      <c r="V14" s="12" t="n">
        <f aca="false">(U14/$U$31)</f>
        <v>1</v>
      </c>
      <c r="W14" s="11" t="n">
        <f aca="false">(T14/H14)</f>
        <v>72.1109072616441</v>
      </c>
      <c r="X14" s="12" t="n">
        <f aca="false">(W14/$W$31)</f>
        <v>0.070687498137655</v>
      </c>
      <c r="Y14" s="4" t="n">
        <v>607552</v>
      </c>
      <c r="Z14" s="11" t="n">
        <f aca="false">(Y14/I14)*100</f>
        <v>10.3107294534933</v>
      </c>
      <c r="AA14" s="12" t="n">
        <f aca="false">(Z14/$Z$31)</f>
        <v>0.999999999999996</v>
      </c>
      <c r="AB14" s="11" t="n">
        <f aca="false">(Y14/H14)</f>
        <v>35.9562052435344</v>
      </c>
      <c r="AC14" s="12" t="n">
        <f aca="false">(AB14/$AB$31)</f>
        <v>0.0729178617484448</v>
      </c>
      <c r="AD14" s="0" t="n">
        <v>20</v>
      </c>
      <c r="AE14" s="13" t="n">
        <f aca="false">AD14/$AD$31</f>
        <v>0.727272727272727</v>
      </c>
      <c r="AF14" s="14" t="n">
        <v>3</v>
      </c>
      <c r="AG14" s="0" t="n">
        <v>2</v>
      </c>
      <c r="AH14" s="13" t="n">
        <f aca="false">AG14/$AG$31</f>
        <v>0.444444444444444</v>
      </c>
      <c r="AI14" s="14" t="n">
        <v>2</v>
      </c>
      <c r="AJ14" s="15" t="n">
        <f aca="false">(AI14/$AI$31)</f>
        <v>0.666666666666667</v>
      </c>
      <c r="AK14" s="14" t="n">
        <v>84</v>
      </c>
      <c r="AL14" s="13" t="n">
        <f aca="false">1-(AK14/$AK$31)</f>
        <v>0.450980392156863</v>
      </c>
      <c r="AM14" s="16" t="n">
        <v>0.0022</v>
      </c>
      <c r="AN14" s="0" t="s">
        <v>177</v>
      </c>
      <c r="AO14" s="17" t="n">
        <f aca="false">ROUND(-0.0093*AK14 + 1.4256,2)</f>
        <v>0.64</v>
      </c>
      <c r="AP14" s="0" t="s">
        <v>97</v>
      </c>
      <c r="AQ14" s="0" t="s">
        <v>100</v>
      </c>
      <c r="AR14" s="18" t="n">
        <f aca="false">(AE14*0.25)+(AH14*0.25)+(AJ14*0.25)+(AL14*0.25)</f>
        <v>0.572341057635175</v>
      </c>
      <c r="AS14" s="18" t="n">
        <f aca="false">(L14*0.25)+(N14*0.25)+(Q14*0.25)+(S14*0.25)</f>
        <v>0.28041715416639</v>
      </c>
      <c r="AT14" s="18" t="n">
        <f aca="false">(V14*0.25)+(X14*0.25)+(AA14*0.25)+(AC14*0.25)</f>
        <v>0.535901339971525</v>
      </c>
      <c r="AU14" s="20" t="n">
        <f aca="false">(AR14*0.5)+(AS14*0.5)</f>
        <v>0.426379105900783</v>
      </c>
    </row>
    <row r="15" customFormat="false" ht="13.8" hidden="false" customHeight="false" outlineLevel="0" collapsed="false">
      <c r="A15" s="0" t="s">
        <v>101</v>
      </c>
      <c r="B15" s="0" t="n">
        <v>56917</v>
      </c>
      <c r="C15" s="0" t="n">
        <v>23967</v>
      </c>
      <c r="D15" s="2" t="s">
        <v>102</v>
      </c>
      <c r="E15" s="2" t="s">
        <v>103</v>
      </c>
      <c r="F15" s="28" t="s">
        <v>104</v>
      </c>
      <c r="G15" s="2" t="n">
        <v>2015</v>
      </c>
      <c r="H15" s="4" t="n">
        <v>62290</v>
      </c>
      <c r="I15" s="4" t="n">
        <v>1986096</v>
      </c>
      <c r="J15" s="4" t="n">
        <v>21674</v>
      </c>
      <c r="K15" s="11" t="n">
        <f aca="false">(J15/I15)*100</f>
        <v>1.09128662461432</v>
      </c>
      <c r="L15" s="12" t="n">
        <f aca="false">(K15/$K$31)</f>
        <v>0.648212914539037</v>
      </c>
      <c r="M15" s="11" t="n">
        <f aca="false">(J15/H15)</f>
        <v>0.347953122491572</v>
      </c>
      <c r="N15" s="12" t="n">
        <f aca="false">(M15/$M$31)</f>
        <v>0.00305671701430365</v>
      </c>
      <c r="O15" s="4" t="n">
        <v>121068</v>
      </c>
      <c r="P15" s="11" t="n">
        <f aca="false">(O15/I15)*100</f>
        <v>6.09577784759649</v>
      </c>
      <c r="Q15" s="12" t="n">
        <f aca="false">(P15/$P$31)</f>
        <v>0.643070252998775</v>
      </c>
      <c r="R15" s="11" t="n">
        <f aca="false">(O15/H15)</f>
        <v>1.94361855835608</v>
      </c>
      <c r="S15" s="12" t="n">
        <f aca="false">(R15/$R$31)</f>
        <v>0.00293669608370555</v>
      </c>
      <c r="T15" s="4" t="n">
        <v>385076</v>
      </c>
      <c r="U15" s="11" t="n">
        <f aca="false">(T15/I15)*100</f>
        <v>19.3885894740234</v>
      </c>
      <c r="V15" s="12" t="n">
        <f aca="false">(U15/$U$31)</f>
        <v>0.937626158074161</v>
      </c>
      <c r="W15" s="11" t="n">
        <f aca="false">(T15/H15)</f>
        <v>6.18198747792583</v>
      </c>
      <c r="X15" s="12" t="n">
        <f aca="false">(W15/$W$31)</f>
        <v>0.00605996020473485</v>
      </c>
      <c r="Y15" s="4" t="n">
        <v>183554</v>
      </c>
      <c r="Z15" s="11" t="n">
        <f aca="false">(Y15/I15)*100</f>
        <v>9.24195003665482</v>
      </c>
      <c r="AA15" s="12" t="n">
        <f aca="false">(Z15/$Z$31)</f>
        <v>0.896342987015689</v>
      </c>
      <c r="AB15" s="11" t="n">
        <f aca="false">(Y15/H15)</f>
        <v>2.94676513083962</v>
      </c>
      <c r="AC15" s="12" t="n">
        <f aca="false">(AB15/$AB$31)</f>
        <v>0.00597593130199243</v>
      </c>
      <c r="AD15" s="0" t="n">
        <v>20.5</v>
      </c>
      <c r="AE15" s="13" t="n">
        <f aca="false">AD15/$AD$31</f>
        <v>0.745454545454545</v>
      </c>
      <c r="AF15" s="14" t="n">
        <v>3</v>
      </c>
      <c r="AG15" s="0" t="n">
        <v>2</v>
      </c>
      <c r="AH15" s="13" t="n">
        <f aca="false">AG15/$AG$31</f>
        <v>0.444444444444444</v>
      </c>
      <c r="AI15" s="14" t="n">
        <v>2</v>
      </c>
      <c r="AJ15" s="15" t="n">
        <f aca="false">(AI15/$AI$31)</f>
        <v>0.666666666666667</v>
      </c>
      <c r="AK15" s="14" t="n">
        <v>85</v>
      </c>
      <c r="AL15" s="13" t="n">
        <f aca="false">1-(AK15/$AK$31)</f>
        <v>0.444444444444444</v>
      </c>
      <c r="AM15" s="16" t="n">
        <v>0.149</v>
      </c>
      <c r="AN15" s="0" t="s">
        <v>179</v>
      </c>
      <c r="AO15" s="17" t="n">
        <f aca="false">ROUND(-0.0093*AK15 + 1.4256,2)</f>
        <v>0.64</v>
      </c>
      <c r="AP15" s="0" t="s">
        <v>102</v>
      </c>
      <c r="AQ15" s="0" t="s">
        <v>105</v>
      </c>
      <c r="AR15" s="18" t="n">
        <f aca="false">(AE15*0.25)+(AH15*0.25)+(AJ15*0.25)+(AL15*0.25)</f>
        <v>0.575252525252525</v>
      </c>
      <c r="AS15" s="18" t="n">
        <f aca="false">(L15*0.25)+(N15*0.25)+(Q15*0.25)+(S15*0.25)</f>
        <v>0.324319145158955</v>
      </c>
      <c r="AT15" s="18" t="n">
        <f aca="false">(V15*0.25)+(X15*0.25)+(AA15*0.25)+(AC15*0.25)</f>
        <v>0.461501259149144</v>
      </c>
      <c r="AU15" s="20" t="n">
        <f aca="false">(AR15*0.5)+(AS15*0.5)</f>
        <v>0.44978583520574</v>
      </c>
    </row>
    <row r="16" customFormat="false" ht="13.8" hidden="false" customHeight="false" outlineLevel="0" collapsed="false">
      <c r="A16" s="0" t="s">
        <v>106</v>
      </c>
      <c r="B16" s="0" t="n">
        <v>54633</v>
      </c>
      <c r="C16" s="0" t="n">
        <v>25283</v>
      </c>
      <c r="D16" s="2" t="s">
        <v>107</v>
      </c>
      <c r="E16" s="2" t="s">
        <v>108</v>
      </c>
      <c r="F16" s="28" t="s">
        <v>109</v>
      </c>
      <c r="G16" s="2" t="n">
        <v>2015</v>
      </c>
      <c r="H16" s="4" t="n">
        <v>62675</v>
      </c>
      <c r="I16" s="4" t="n">
        <v>2921262</v>
      </c>
      <c r="J16" s="4" t="n">
        <v>30357</v>
      </c>
      <c r="K16" s="11" t="n">
        <f aca="false">(J16/I16)*100</f>
        <v>1.03917416513822</v>
      </c>
      <c r="L16" s="12" t="n">
        <f aca="false">(K16/$K$31)</f>
        <v>0.617258655154854</v>
      </c>
      <c r="M16" s="11" t="n">
        <f aca="false">(J16/H16)</f>
        <v>0.484355803749501</v>
      </c>
      <c r="N16" s="12" t="n">
        <f aca="false">(M16/$M$31)</f>
        <v>0.00425499451103125</v>
      </c>
      <c r="O16" s="4" t="n">
        <v>180728</v>
      </c>
      <c r="P16" s="11" t="n">
        <f aca="false">(O16/I16)*100</f>
        <v>6.18664125299271</v>
      </c>
      <c r="Q16" s="12" t="n">
        <f aca="false">(P16/$P$31)</f>
        <v>0.652655830845828</v>
      </c>
      <c r="R16" s="11" t="n">
        <f aca="false">(O16/H16)</f>
        <v>2.8835739928201</v>
      </c>
      <c r="S16" s="12" t="n">
        <f aca="false">(R16/$R$31)</f>
        <v>0.00435691479451215</v>
      </c>
      <c r="T16" s="4" t="n">
        <v>547115</v>
      </c>
      <c r="U16" s="11" t="n">
        <f aca="false">(T16/I16)*100</f>
        <v>18.7287206693545</v>
      </c>
      <c r="V16" s="12" t="n">
        <f aca="false">(U16/$U$31)</f>
        <v>0.905715107866842</v>
      </c>
      <c r="W16" s="11" t="n">
        <f aca="false">(T16/H16)</f>
        <v>8.72939768647786</v>
      </c>
      <c r="X16" s="12" t="n">
        <f aca="false">(W16/$W$31)</f>
        <v>0.00855708666189489</v>
      </c>
      <c r="Y16" s="4" t="n">
        <v>270023</v>
      </c>
      <c r="Z16" s="11" t="n">
        <f aca="false">(Y16/I16)*100</f>
        <v>9.24336810597612</v>
      </c>
      <c r="AA16" s="12" t="n">
        <f aca="false">(Z16/$Z$31)</f>
        <v>0.896480520381071</v>
      </c>
      <c r="AB16" s="11" t="n">
        <f aca="false">(Y16/H16)</f>
        <v>4.30830474670921</v>
      </c>
      <c r="AC16" s="12" t="n">
        <f aca="false">(AB16/$AB$31)</f>
        <v>0.00873708356493492</v>
      </c>
      <c r="AD16" s="0" t="n">
        <v>17.5</v>
      </c>
      <c r="AE16" s="13" t="n">
        <f aca="false">AD16/$AD$31</f>
        <v>0.636363636363636</v>
      </c>
      <c r="AF16" s="14" t="n">
        <v>3</v>
      </c>
      <c r="AG16" s="0" t="n">
        <v>3</v>
      </c>
      <c r="AH16" s="13" t="n">
        <f aca="false">AG16/$AG$31</f>
        <v>0.666666666666667</v>
      </c>
      <c r="AI16" s="14" t="n">
        <v>2</v>
      </c>
      <c r="AJ16" s="15" t="n">
        <f aca="false">(AI16/$AI$31)</f>
        <v>0.666666666666667</v>
      </c>
      <c r="AK16" s="14" t="n">
        <v>63.5</v>
      </c>
      <c r="AL16" s="13" t="n">
        <f aca="false">1-(AK16/$AK$31)</f>
        <v>0.584967320261438</v>
      </c>
      <c r="AM16" s="16" t="n">
        <v>0</v>
      </c>
      <c r="AN16" s="0" t="s">
        <v>177</v>
      </c>
      <c r="AO16" s="17" t="n">
        <f aca="false">ROUND(-0.0093*AK16 + 1.4256,2)</f>
        <v>0.84</v>
      </c>
      <c r="AP16" s="0" t="s">
        <v>107</v>
      </c>
      <c r="AQ16" s="0" t="s">
        <v>110</v>
      </c>
      <c r="AR16" s="18" t="n">
        <f aca="false">(AE16*0.25)+(AH16*0.25)+(AJ16*0.25)+(AL16*0.25)</f>
        <v>0.638666072489602</v>
      </c>
      <c r="AS16" s="18" t="n">
        <f aca="false">(L16*0.25)+(N16*0.25)+(Q16*0.25)+(S16*0.25)</f>
        <v>0.319631598826556</v>
      </c>
      <c r="AT16" s="18" t="n">
        <f aca="false">(V16*0.25)+(X16*0.25)+(AA16*0.25)+(AC16*0.25)</f>
        <v>0.454872449618686</v>
      </c>
      <c r="AU16" s="20" t="n">
        <f aca="false">(AR16*0.5)+(AS16*0.5)</f>
        <v>0.479148835658079</v>
      </c>
    </row>
    <row r="17" customFormat="false" ht="13.8" hidden="false" customHeight="false" outlineLevel="0" collapsed="false">
      <c r="A17" s="0" t="s">
        <v>111</v>
      </c>
      <c r="B17" s="0" t="n">
        <v>49617</v>
      </c>
      <c r="C17" s="0" t="n">
        <v>6217</v>
      </c>
      <c r="D17" s="2" t="s">
        <v>112</v>
      </c>
      <c r="E17" s="2" t="s">
        <v>113</v>
      </c>
      <c r="F17" s="28" t="s">
        <v>114</v>
      </c>
      <c r="G17" s="2" t="n">
        <v>2015</v>
      </c>
      <c r="H17" s="4" t="n">
        <v>2586</v>
      </c>
      <c r="I17" s="4" t="n">
        <v>562958</v>
      </c>
      <c r="J17" s="4" t="n">
        <v>6056</v>
      </c>
      <c r="K17" s="11" t="n">
        <f aca="false">(J17/I17)*100</f>
        <v>1.0757463256584</v>
      </c>
      <c r="L17" s="12" t="n">
        <f aca="false">(K17/$K$31)</f>
        <v>0.638982138451603</v>
      </c>
      <c r="M17" s="11" t="n">
        <f aca="false">(J17/H17)</f>
        <v>2.34184068058778</v>
      </c>
      <c r="N17" s="12" t="n">
        <f aca="false">(M17/$M$31)</f>
        <v>0.0205727260094196</v>
      </c>
      <c r="O17" s="4" t="n">
        <v>37876</v>
      </c>
      <c r="P17" s="11" t="n">
        <f aca="false">(O17/I17)*100</f>
        <v>6.728032997133</v>
      </c>
      <c r="Q17" s="12" t="n">
        <f aca="false">(P17/$P$31)</f>
        <v>0.70976961264367</v>
      </c>
      <c r="R17" s="11" t="n">
        <f aca="false">(O17/H17)</f>
        <v>14.646558391338</v>
      </c>
      <c r="S17" s="12" t="n">
        <f aca="false">(R17/$R$31)</f>
        <v>0.0221301090600756</v>
      </c>
      <c r="T17" s="4" t="n">
        <v>79840</v>
      </c>
      <c r="U17" s="11" t="n">
        <f aca="false">(T17/I17)*100</f>
        <v>14.1822302907144</v>
      </c>
      <c r="V17" s="12" t="n">
        <f aca="false">(U17/$U$31)</f>
        <v>0.685848246888797</v>
      </c>
      <c r="W17" s="11" t="n">
        <f aca="false">(T17/H17)</f>
        <v>30.8739365815932</v>
      </c>
      <c r="X17" s="12" t="n">
        <f aca="false">(W17/$W$31)</f>
        <v>0.0302645108415419</v>
      </c>
      <c r="Y17" s="4" t="n">
        <v>37807</v>
      </c>
      <c r="Z17" s="11" t="n">
        <f aca="false">(Y17/I17)*100</f>
        <v>6.71577631013326</v>
      </c>
      <c r="AA17" s="12" t="n">
        <f aca="false">(Z17/$Z$31)</f>
        <v>0.651338621619825</v>
      </c>
      <c r="AB17" s="11" t="n">
        <f aca="false">(Y17/H17)</f>
        <v>14.6198762567672</v>
      </c>
      <c r="AC17" s="12" t="n">
        <f aca="false">(AB17/$AB$31)</f>
        <v>0.0296485713230825</v>
      </c>
      <c r="AD17" s="0" t="n">
        <v>18</v>
      </c>
      <c r="AE17" s="13" t="n">
        <f aca="false">AD17/$AD$31</f>
        <v>0.654545454545455</v>
      </c>
      <c r="AF17" s="14" t="n">
        <v>3</v>
      </c>
      <c r="AG17" s="0" t="n">
        <v>3.5</v>
      </c>
      <c r="AH17" s="13" t="n">
        <f aca="false">AG17/$AG$31</f>
        <v>0.777777777777778</v>
      </c>
      <c r="AI17" s="14" t="n">
        <v>2.5</v>
      </c>
      <c r="AJ17" s="15" t="n">
        <f aca="false">(AI17/$AI$31)</f>
        <v>0.833333333333333</v>
      </c>
      <c r="AK17" s="14" t="n">
        <v>61.5</v>
      </c>
      <c r="AL17" s="13" t="n">
        <f aca="false">1-(AK17/$AK$31)</f>
        <v>0.598039215686274</v>
      </c>
      <c r="AM17" s="16" t="n">
        <v>0</v>
      </c>
      <c r="AN17" s="0" t="s">
        <v>177</v>
      </c>
      <c r="AO17" s="17" t="n">
        <f aca="false">ROUND(-0.0093*AK17 + 1.4256,2)</f>
        <v>0.85</v>
      </c>
      <c r="AP17" s="0" t="s">
        <v>112</v>
      </c>
      <c r="AQ17" s="0" t="s">
        <v>115</v>
      </c>
      <c r="AR17" s="18" t="n">
        <f aca="false">(AE17*0.25)+(AH17*0.25)+(AJ17*0.25)+(AL17*0.25)</f>
        <v>0.71592394533571</v>
      </c>
      <c r="AS17" s="18" t="n">
        <f aca="false">(L17*0.25)+(N17*0.25)+(Q17*0.25)+(S17*0.25)</f>
        <v>0.347863646541192</v>
      </c>
      <c r="AT17" s="18" t="n">
        <f aca="false">(V17*0.25)+(X17*0.25)+(AA17*0.25)+(AC17*0.25)</f>
        <v>0.349274987668312</v>
      </c>
      <c r="AU17" s="20" t="n">
        <f aca="false">(AR17*0.5)+(AS17*0.5)</f>
        <v>0.531893795938451</v>
      </c>
    </row>
    <row r="18" customFormat="false" ht="13.8" hidden="false" customHeight="false" outlineLevel="0" collapsed="false">
      <c r="A18" s="0" t="s">
        <v>116</v>
      </c>
      <c r="B18" s="0" t="n">
        <v>35850</v>
      </c>
      <c r="C18" s="0" t="n">
        <v>14483</v>
      </c>
      <c r="D18" s="2" t="s">
        <v>117</v>
      </c>
      <c r="E18" s="2" t="s">
        <v>118</v>
      </c>
      <c r="F18" s="28" t="s">
        <v>119</v>
      </c>
      <c r="G18" s="2" t="n">
        <v>2015</v>
      </c>
      <c r="H18" s="4" t="n">
        <v>316</v>
      </c>
      <c r="I18" s="4" t="n">
        <v>429344</v>
      </c>
      <c r="J18" s="4" t="n">
        <v>4215</v>
      </c>
      <c r="K18" s="11" t="n">
        <f aca="false">(J18/I18)*100</f>
        <v>0.981730267570992</v>
      </c>
      <c r="L18" s="12" t="n">
        <f aca="false">(K18/$K$31)</f>
        <v>0.583137576948023</v>
      </c>
      <c r="M18" s="11" t="n">
        <f aca="false">(J18/H18)</f>
        <v>13.3386075949367</v>
      </c>
      <c r="N18" s="12" t="n">
        <f aca="false">(M18/$M$31)</f>
        <v>0.11717770626861</v>
      </c>
      <c r="O18" s="4" t="n">
        <v>25179</v>
      </c>
      <c r="P18" s="11" t="n">
        <f aca="false">(O18/I18)*100</f>
        <v>5.86452821047924</v>
      </c>
      <c r="Q18" s="12" t="n">
        <f aca="false">(P18/$P$31)</f>
        <v>0.618674717865306</v>
      </c>
      <c r="R18" s="11" t="n">
        <f aca="false">(O18/H18)</f>
        <v>79.6803797468354</v>
      </c>
      <c r="S18" s="12" t="n">
        <f aca="false">(R18/$R$31)</f>
        <v>0.120392480378773</v>
      </c>
      <c r="T18" s="4" t="n">
        <v>79492</v>
      </c>
      <c r="U18" s="11" t="n">
        <f aca="false">(T18/I18)*100</f>
        <v>18.5147573973317</v>
      </c>
      <c r="V18" s="12" t="n">
        <f aca="false">(U18/$U$31)</f>
        <v>0.895367910563784</v>
      </c>
      <c r="W18" s="11" t="n">
        <f aca="false">(T18/H18)</f>
        <v>251.556962025316</v>
      </c>
      <c r="X18" s="12" t="n">
        <f aca="false">(W18/$W$31)</f>
        <v>0.246591437549933</v>
      </c>
      <c r="Y18" s="4" t="n">
        <v>31821</v>
      </c>
      <c r="Z18" s="11" t="n">
        <f aca="false">(Y18/I18)*100</f>
        <v>7.41153946485802</v>
      </c>
      <c r="AA18" s="12" t="n">
        <f aca="false">(Z18/$Z$31)</f>
        <v>0.718818149412985</v>
      </c>
      <c r="AB18" s="11" t="n">
        <f aca="false">(Y18/H18)</f>
        <v>100.699367088608</v>
      </c>
      <c r="AC18" s="12" t="n">
        <f aca="false">(AB18/$AB$31)</f>
        <v>0.204214612687565</v>
      </c>
      <c r="AD18" s="0" t="n">
        <v>16.5</v>
      </c>
      <c r="AE18" s="13" t="n">
        <f aca="false">AD18/$AD$31</f>
        <v>0.6</v>
      </c>
      <c r="AF18" s="14" t="n">
        <v>3</v>
      </c>
      <c r="AG18" s="0" t="n">
        <v>2.5</v>
      </c>
      <c r="AH18" s="13" t="n">
        <f aca="false">AG18/$AG$31</f>
        <v>0.555555555555556</v>
      </c>
      <c r="AI18" s="14" t="n">
        <v>1</v>
      </c>
      <c r="AJ18" s="15" t="n">
        <f aca="false">(AI18/$AI$31)</f>
        <v>0.333333333333333</v>
      </c>
      <c r="AK18" s="14" t="n">
        <v>153</v>
      </c>
      <c r="AL18" s="13" t="n">
        <f aca="false">1-(AK18/$AK$31)</f>
        <v>0</v>
      </c>
      <c r="AM18" s="16" t="n">
        <v>0.0007</v>
      </c>
      <c r="AN18" s="0" t="s">
        <v>177</v>
      </c>
      <c r="AO18" s="17" t="n">
        <f aca="false">ROUND(-0.0093*AK18 + 1.4256,2)</f>
        <v>0</v>
      </c>
      <c r="AP18" s="0" t="s">
        <v>117</v>
      </c>
      <c r="AQ18" s="0" t="s">
        <v>120</v>
      </c>
      <c r="AR18" s="18" t="n">
        <f aca="false">(AE18*0.25)+(AH18*0.25)+(AJ18*0.25)+(AL18*0.25)</f>
        <v>0.372222222222222</v>
      </c>
      <c r="AS18" s="18" t="n">
        <f aca="false">(L18*0.25)+(N18*0.25)+(Q18*0.25)+(S18*0.25)</f>
        <v>0.359845620365178</v>
      </c>
      <c r="AT18" s="18" t="n">
        <f aca="false">(V18*0.25)+(X18*0.25)+(AA18*0.25)+(AC18*0.25)</f>
        <v>0.516248027553567</v>
      </c>
      <c r="AU18" s="20" t="n">
        <f aca="false">(AR18*0.5)+(AS18*0.5)</f>
        <v>0.3660339212937</v>
      </c>
    </row>
    <row r="19" customFormat="false" ht="13.8" hidden="false" customHeight="false" outlineLevel="0" collapsed="false">
      <c r="A19" s="0" t="s">
        <v>121</v>
      </c>
      <c r="B19" s="0" t="n">
        <v>52300</v>
      </c>
      <c r="C19" s="0" t="n">
        <v>4767</v>
      </c>
      <c r="D19" s="2" t="s">
        <v>122</v>
      </c>
      <c r="E19" s="2" t="s">
        <v>123</v>
      </c>
      <c r="F19" s="28" t="s">
        <v>124</v>
      </c>
      <c r="G19" s="2" t="n">
        <v>2015</v>
      </c>
      <c r="H19" s="4" t="n">
        <v>2671</v>
      </c>
      <c r="I19" s="4" t="n">
        <v>2761929</v>
      </c>
      <c r="J19" s="4" t="n">
        <v>29826</v>
      </c>
      <c r="K19" s="11" t="n">
        <f aca="false">(J19/I19)*100</f>
        <v>1.07989741952092</v>
      </c>
      <c r="L19" s="12" t="n">
        <f aca="false">(K19/$K$31)</f>
        <v>0.641447845068417</v>
      </c>
      <c r="M19" s="11" t="n">
        <f aca="false">(J19/H19)</f>
        <v>11.1666042680644</v>
      </c>
      <c r="N19" s="12" t="n">
        <f aca="false">(M19/$M$31)</f>
        <v>0.0980969764368618</v>
      </c>
      <c r="O19" s="4" t="n">
        <v>179917</v>
      </c>
      <c r="P19" s="11" t="n">
        <f aca="false">(O19/I19)*100</f>
        <v>6.51417903935981</v>
      </c>
      <c r="Q19" s="12" t="n">
        <f aca="false">(P19/$P$31)</f>
        <v>0.687209223769882</v>
      </c>
      <c r="R19" s="11" t="n">
        <f aca="false">(O19/H19)</f>
        <v>67.3594159490827</v>
      </c>
      <c r="S19" s="12" t="n">
        <f aca="false">(R19/$R$31)</f>
        <v>0.101776211267337</v>
      </c>
      <c r="T19" s="4" t="n">
        <v>463150</v>
      </c>
      <c r="U19" s="11" t="n">
        <f aca="false">(T19/I19)*100</f>
        <v>16.7690769748245</v>
      </c>
      <c r="V19" s="12" t="n">
        <f aca="false">(U19/$U$31)</f>
        <v>0.810947348151355</v>
      </c>
      <c r="W19" s="11" t="n">
        <f aca="false">(T19/H19)</f>
        <v>173.399475851741</v>
      </c>
      <c r="X19" s="12" t="n">
        <f aca="false">(W19/$W$31)</f>
        <v>0.16997671492146</v>
      </c>
      <c r="Y19" s="4" t="n">
        <v>193803</v>
      </c>
      <c r="Z19" s="11" t="n">
        <f aca="false">(Y19/I19)*100</f>
        <v>7.01694359268468</v>
      </c>
      <c r="AA19" s="12" t="n">
        <f aca="false">(Z19/$Z$31)</f>
        <v>0.680547736640236</v>
      </c>
      <c r="AB19" s="11" t="n">
        <f aca="false">(Y19/H19)</f>
        <v>72.5582178959191</v>
      </c>
      <c r="AC19" s="12" t="n">
        <f aca="false">(AB19/$AB$31)</f>
        <v>0.14714539716895</v>
      </c>
      <c r="AD19" s="0" t="n">
        <v>19</v>
      </c>
      <c r="AE19" s="13" t="n">
        <f aca="false">AD19/$AD$31</f>
        <v>0.690909090909091</v>
      </c>
      <c r="AF19" s="14" t="n">
        <v>3</v>
      </c>
      <c r="AG19" s="0" t="n">
        <v>3</v>
      </c>
      <c r="AH19" s="13" t="n">
        <f aca="false">AG19/$AG$31</f>
        <v>0.666666666666667</v>
      </c>
      <c r="AI19" s="14" t="n">
        <v>1</v>
      </c>
      <c r="AJ19" s="15" t="n">
        <f aca="false">(AI19/$AI$31)</f>
        <v>0.333333333333333</v>
      </c>
      <c r="AK19" s="14" t="n">
        <v>123.5</v>
      </c>
      <c r="AL19" s="13" t="n">
        <f aca="false">1-(AK19/$AK$31)</f>
        <v>0.19281045751634</v>
      </c>
      <c r="AM19" s="16" t="n">
        <v>0</v>
      </c>
      <c r="AN19" s="0" t="s">
        <v>177</v>
      </c>
      <c r="AO19" s="17" t="n">
        <f aca="false">ROUND(-0.0093*AK19 + 1.4256,2)</f>
        <v>0.28</v>
      </c>
      <c r="AP19" s="0" t="s">
        <v>122</v>
      </c>
      <c r="AQ19" s="0" t="s">
        <v>125</v>
      </c>
      <c r="AR19" s="18" t="n">
        <f aca="false">(AE19*0.25)+(AH19*0.25)+(AJ19*0.25)+(AL19*0.25)</f>
        <v>0.470929887106358</v>
      </c>
      <c r="AS19" s="18" t="n">
        <f aca="false">(L19*0.25)+(N19*0.25)+(Q19*0.25)+(S19*0.25)</f>
        <v>0.382132564135625</v>
      </c>
      <c r="AT19" s="18" t="n">
        <f aca="false">(V19*0.25)+(X19*0.25)+(AA19*0.25)+(AC19*0.25)</f>
        <v>0.4521542992205</v>
      </c>
      <c r="AU19" s="20" t="n">
        <f aca="false">(AR19*0.5)+(AS19*0.5)</f>
        <v>0.426531225620991</v>
      </c>
    </row>
    <row r="20" customFormat="false" ht="13.8" hidden="false" customHeight="false" outlineLevel="0" collapsed="false">
      <c r="A20" s="0" t="s">
        <v>126</v>
      </c>
      <c r="B20" s="0" t="n">
        <v>52167</v>
      </c>
      <c r="C20" s="0" t="n">
        <v>20967</v>
      </c>
      <c r="D20" s="2" t="s">
        <v>127</v>
      </c>
      <c r="E20" s="2" t="s">
        <v>128</v>
      </c>
      <c r="F20" s="28" t="s">
        <v>129</v>
      </c>
      <c r="G20" s="2" t="n">
        <v>2015</v>
      </c>
      <c r="H20" s="4" t="n">
        <v>35139</v>
      </c>
      <c r="I20" s="4" t="n">
        <v>5309778</v>
      </c>
      <c r="J20" s="4" t="n">
        <v>55438</v>
      </c>
      <c r="K20" s="11" t="n">
        <f aca="false">(J20/I20)*100</f>
        <v>1.04407378236906</v>
      </c>
      <c r="L20" s="12" t="n">
        <f aca="false">(K20/$K$31)</f>
        <v>0.620168976873907</v>
      </c>
      <c r="M20" s="11" t="n">
        <f aca="false">(J20/H20)</f>
        <v>1.57767722473605</v>
      </c>
      <c r="N20" s="12" t="n">
        <f aca="false">(M20/$M$31)</f>
        <v>0.0138596624206091</v>
      </c>
      <c r="O20" s="4" t="n">
        <v>352478</v>
      </c>
      <c r="P20" s="11" t="n">
        <f aca="false">(O20/I20)*100</f>
        <v>6.63828129914283</v>
      </c>
      <c r="Q20" s="12" t="n">
        <f aca="false">(P20/$P$31)</f>
        <v>0.700301313670739</v>
      </c>
      <c r="R20" s="11" t="n">
        <f aca="false">(O20/H20)</f>
        <v>10.0309627479439</v>
      </c>
      <c r="S20" s="12" t="n">
        <f aca="false">(R20/$R$31)</f>
        <v>0.0151562089644784</v>
      </c>
      <c r="T20" s="4" t="n">
        <v>842126</v>
      </c>
      <c r="U20" s="11" t="n">
        <f aca="false">(T20/I20)*100</f>
        <v>15.8599097740056</v>
      </c>
      <c r="V20" s="12" t="n">
        <f aca="false">(U20/$U$31)</f>
        <v>0.766980305025658</v>
      </c>
      <c r="W20" s="11" t="n">
        <f aca="false">(T20/H20)</f>
        <v>23.9655653262756</v>
      </c>
      <c r="X20" s="12" t="n">
        <f aca="false">(W20/$W$31)</f>
        <v>0.0234925050689251</v>
      </c>
      <c r="Y20" s="4" t="n">
        <v>402349</v>
      </c>
      <c r="Z20" s="11" t="n">
        <f aca="false">(Y20/I20)*100</f>
        <v>7.5775107735201</v>
      </c>
      <c r="AA20" s="12" t="n">
        <f aca="false">(Z20/$Z$31)</f>
        <v>0.734915100594829</v>
      </c>
      <c r="AB20" s="11" t="n">
        <f aca="false">(Y20/H20)</f>
        <v>11.4502120151399</v>
      </c>
      <c r="AC20" s="12" t="n">
        <f aca="false">(AB20/$AB$31)</f>
        <v>0.0232206088227424</v>
      </c>
      <c r="AD20" s="0" t="n">
        <v>22</v>
      </c>
      <c r="AE20" s="13" t="n">
        <f aca="false">AD20/$AD$31</f>
        <v>0.8</v>
      </c>
      <c r="AF20" s="14" t="n">
        <v>3</v>
      </c>
      <c r="AG20" s="0" t="n">
        <v>4</v>
      </c>
      <c r="AH20" s="13" t="n">
        <f aca="false">AG20/$AG$31</f>
        <v>0.888888888888889</v>
      </c>
      <c r="AI20" s="14" t="n">
        <v>2</v>
      </c>
      <c r="AJ20" s="15" t="n">
        <f aca="false">(AI20/$AI$31)</f>
        <v>0.666666666666667</v>
      </c>
      <c r="AK20" s="14" t="n">
        <v>63</v>
      </c>
      <c r="AL20" s="13" t="n">
        <f aca="false">1-(AK20/$AK$31)</f>
        <v>0.588235294117647</v>
      </c>
      <c r="AM20" s="16" t="n">
        <v>0</v>
      </c>
      <c r="AN20" s="0" t="s">
        <v>177</v>
      </c>
      <c r="AO20" s="17" t="n">
        <f aca="false">ROUND(-0.0093*AK20 + 1.4256,2)</f>
        <v>0.84</v>
      </c>
      <c r="AP20" s="0" t="s">
        <v>127</v>
      </c>
      <c r="AQ20" s="0" t="s">
        <v>130</v>
      </c>
      <c r="AR20" s="18" t="n">
        <f aca="false">(AE20*0.25)+(AH20*0.25)+(AJ20*0.25)+(AL20*0.25)</f>
        <v>0.735947712418301</v>
      </c>
      <c r="AS20" s="18" t="n">
        <f aca="false">(L20*0.25)+(N20*0.25)+(Q20*0.25)+(S20*0.25)</f>
        <v>0.337371540482433</v>
      </c>
      <c r="AT20" s="18" t="n">
        <f aca="false">(V20*0.25)+(X20*0.25)+(AA20*0.25)+(AC20*0.25)</f>
        <v>0.387152129878039</v>
      </c>
      <c r="AU20" s="20" t="n">
        <f aca="false">(AR20*0.5)+(AS20*0.5)</f>
        <v>0.536659626450367</v>
      </c>
    </row>
    <row r="21" customFormat="false" ht="13.8" hidden="false" customHeight="false" outlineLevel="0" collapsed="false">
      <c r="A21" s="0" t="s">
        <v>131</v>
      </c>
      <c r="B21" s="0" t="n">
        <v>38767</v>
      </c>
      <c r="C21" s="0" t="n">
        <v>-9133</v>
      </c>
      <c r="D21" s="2" t="s">
        <v>132</v>
      </c>
      <c r="E21" s="2" t="s">
        <v>133</v>
      </c>
      <c r="F21" s="28" t="s">
        <v>134</v>
      </c>
      <c r="G21" s="2" t="n">
        <v>2015</v>
      </c>
      <c r="H21" s="4" t="n">
        <v>2921.9</v>
      </c>
      <c r="I21" s="4" t="n">
        <v>2809168</v>
      </c>
      <c r="J21" s="4" t="n">
        <v>27796</v>
      </c>
      <c r="K21" s="11" t="n">
        <f aca="false">(J21/I21)*100</f>
        <v>0.989474463613426</v>
      </c>
      <c r="L21" s="12" t="n">
        <f aca="false">(K21/$K$31)</f>
        <v>0.587737548920741</v>
      </c>
      <c r="M21" s="11" t="n">
        <f aca="false">(J21/H21)</f>
        <v>9.51298812416578</v>
      </c>
      <c r="N21" s="12" t="n">
        <f aca="false">(M21/$M$31)</f>
        <v>0.0835702017782883</v>
      </c>
      <c r="O21" s="4" t="n">
        <v>177939</v>
      </c>
      <c r="P21" s="11" t="n">
        <f aca="false">(O21/I21)*100</f>
        <v>6.3342242258206</v>
      </c>
      <c r="Q21" s="12" t="n">
        <f aca="false">(P21/$P$31)</f>
        <v>0.668225003812353</v>
      </c>
      <c r="R21" s="11" t="n">
        <f aca="false">(O21/H21)</f>
        <v>60.8983880351826</v>
      </c>
      <c r="S21" s="12" t="n">
        <f aca="false">(R21/$R$31)</f>
        <v>0.0920139689333721</v>
      </c>
      <c r="T21" s="4" t="n">
        <v>574012</v>
      </c>
      <c r="U21" s="11" t="n">
        <f aca="false">(T21/I21)*100</f>
        <v>20.4335233777403</v>
      </c>
      <c r="V21" s="12" t="n">
        <f aca="false">(U21/$U$31)</f>
        <v>0.988158836735298</v>
      </c>
      <c r="W21" s="11" t="n">
        <f aca="false">(T21/H21)</f>
        <v>196.451623943325</v>
      </c>
      <c r="X21" s="12" t="n">
        <f aca="false">(W21/$W$31)</f>
        <v>0.192573832849547</v>
      </c>
      <c r="Y21" s="4" t="n">
        <v>264234</v>
      </c>
      <c r="Z21" s="11" t="n">
        <f aca="false">(Y21/I21)*100</f>
        <v>9.40613021364333</v>
      </c>
      <c r="AA21" s="12" t="n">
        <f aca="false">(Z21/$Z$31)</f>
        <v>0.912266222876841</v>
      </c>
      <c r="AB21" s="11" t="n">
        <f aca="false">(Y21/H21)</f>
        <v>90.4322529860707</v>
      </c>
      <c r="AC21" s="12" t="n">
        <f aca="false">(AB21/$AB$31)</f>
        <v>0.183393282916707</v>
      </c>
      <c r="AD21" s="0" t="n">
        <v>13.5</v>
      </c>
      <c r="AE21" s="13" t="n">
        <f aca="false">AD21/$AD$31</f>
        <v>0.490909090909091</v>
      </c>
      <c r="AF21" s="14" t="n">
        <v>3</v>
      </c>
      <c r="AG21" s="0" t="n">
        <v>2.5</v>
      </c>
      <c r="AH21" s="13" t="n">
        <f aca="false">AG21/$AG$31</f>
        <v>0.555555555555556</v>
      </c>
      <c r="AI21" s="14" t="n">
        <v>1.5</v>
      </c>
      <c r="AJ21" s="15" t="n">
        <f aca="false">(AI21/$AI$31)</f>
        <v>0.5</v>
      </c>
      <c r="AK21" s="14" t="n">
        <v>70</v>
      </c>
      <c r="AL21" s="13" t="n">
        <f aca="false">1-(AK21/$AK$31)</f>
        <v>0.542483660130719</v>
      </c>
      <c r="AM21" s="16" t="n">
        <v>0.0015</v>
      </c>
      <c r="AN21" s="0" t="s">
        <v>177</v>
      </c>
      <c r="AO21" s="17" t="n">
        <f aca="false">ROUND(-0.0093*AK21 + 1.4256,2)</f>
        <v>0.77</v>
      </c>
      <c r="AP21" s="0" t="s">
        <v>132</v>
      </c>
      <c r="AQ21" s="0" t="s">
        <v>135</v>
      </c>
      <c r="AR21" s="18" t="n">
        <f aca="false">(AE21*0.25)+(AH21*0.25)+(AJ21*0.25)+(AL21*0.25)</f>
        <v>0.522237076648841</v>
      </c>
      <c r="AS21" s="18" t="n">
        <f aca="false">(L21*0.25)+(N21*0.25)+(Q21*0.25)+(S21*0.25)</f>
        <v>0.357886680861189</v>
      </c>
      <c r="AT21" s="18" t="n">
        <f aca="false">(V21*0.25)+(X21*0.25)+(AA21*0.25)+(AC21*0.25)</f>
        <v>0.569098043844598</v>
      </c>
      <c r="AU21" s="20" t="n">
        <f aca="false">(AR21*0.5)+(AS21*0.5)</f>
        <v>0.440061878755015</v>
      </c>
    </row>
    <row r="22" customFormat="false" ht="13.8" hidden="false" customHeight="false" outlineLevel="0" collapsed="false">
      <c r="A22" s="0" t="s">
        <v>136</v>
      </c>
      <c r="B22" s="0" t="n">
        <v>51483</v>
      </c>
      <c r="C22" s="0" t="n">
        <v>-450</v>
      </c>
      <c r="D22" s="2" t="s">
        <v>137</v>
      </c>
      <c r="E22" s="2" t="s">
        <v>138</v>
      </c>
      <c r="F22" s="28" t="s">
        <v>139</v>
      </c>
      <c r="G22" s="2" t="n">
        <v>2015</v>
      </c>
      <c r="H22" s="4" t="n">
        <v>1572.2</v>
      </c>
      <c r="I22" s="4" t="n">
        <v>8605529</v>
      </c>
      <c r="J22" s="4" t="n">
        <v>127869</v>
      </c>
      <c r="K22" s="11" t="n">
        <f aca="false">(J22/I22)*100</f>
        <v>1.48589354588196</v>
      </c>
      <c r="L22" s="12" t="n">
        <f aca="false">(K22/$K$31)</f>
        <v>0.882605325077901</v>
      </c>
      <c r="M22" s="11" t="n">
        <f aca="false">(J22/H22)</f>
        <v>81.3312555654497</v>
      </c>
      <c r="N22" s="12" t="n">
        <f aca="false">(M22/$M$31)</f>
        <v>0.714483120316331</v>
      </c>
      <c r="O22" s="4" t="n">
        <v>746800</v>
      </c>
      <c r="P22" s="11" t="n">
        <f aca="false">(O22/I22)*100</f>
        <v>8.67814169239334</v>
      </c>
      <c r="Q22" s="12" t="n">
        <f aca="false">(P22/$P$31)</f>
        <v>0.915495103858978</v>
      </c>
      <c r="R22" s="11" t="n">
        <f aca="false">(O22/H22)</f>
        <v>475.003180256965</v>
      </c>
      <c r="S22" s="12" t="n">
        <f aca="false">(R22/$R$31)</f>
        <v>0.717702541587253</v>
      </c>
      <c r="T22" s="4" t="n">
        <v>987243</v>
      </c>
      <c r="U22" s="11" t="n">
        <f aca="false">(T22/I22)*100</f>
        <v>11.4721942137433</v>
      </c>
      <c r="V22" s="12" t="n">
        <f aca="false">(U22/$U$31)</f>
        <v>0.55479174489327</v>
      </c>
      <c r="W22" s="11" t="n">
        <f aca="false">(T22/H22)</f>
        <v>627.937285332655</v>
      </c>
      <c r="X22" s="12" t="n">
        <f aca="false">(W22/$W$31)</f>
        <v>0.615542327410514</v>
      </c>
      <c r="Y22" s="4" t="n">
        <v>458641</v>
      </c>
      <c r="Z22" s="11" t="n">
        <f aca="false">(Y22/I22)*100</f>
        <v>5.32960844127072</v>
      </c>
      <c r="AA22" s="12" t="n">
        <f aca="false">(Z22/$Z$31)</f>
        <v>0.516899261619656</v>
      </c>
      <c r="AB22" s="11" t="n">
        <f aca="false">(Y22/H22)</f>
        <v>291.719246915151</v>
      </c>
      <c r="AC22" s="12" t="n">
        <f aca="false">(AB22/$AB$31)</f>
        <v>0.591595903178476</v>
      </c>
      <c r="AD22" s="0" t="n">
        <v>17</v>
      </c>
      <c r="AE22" s="13" t="n">
        <f aca="false">AD22/$AD$31</f>
        <v>0.618181818181818</v>
      </c>
      <c r="AF22" s="14" t="n">
        <v>3</v>
      </c>
      <c r="AG22" s="0" t="n">
        <v>3</v>
      </c>
      <c r="AH22" s="13" t="n">
        <f aca="false">AG22/$AG$31</f>
        <v>0.666666666666667</v>
      </c>
      <c r="AI22" s="14" t="n">
        <v>1</v>
      </c>
      <c r="AJ22" s="15" t="n">
        <f aca="false">(AI22/$AI$31)</f>
        <v>0.333333333333333</v>
      </c>
      <c r="AK22" s="14" t="n">
        <v>118.5</v>
      </c>
      <c r="AL22" s="13" t="n">
        <f aca="false">1-(AK22/$AK$31)</f>
        <v>0.225490196078431</v>
      </c>
      <c r="AM22" s="16" t="n">
        <v>0</v>
      </c>
      <c r="AN22" s="0" t="s">
        <v>177</v>
      </c>
      <c r="AO22" s="17" t="n">
        <f aca="false">ROUND(-0.0093*AK22 + 1.4256,2)</f>
        <v>0.32</v>
      </c>
      <c r="AP22" s="0" t="s">
        <v>137</v>
      </c>
      <c r="AQ22" s="0" t="s">
        <v>140</v>
      </c>
      <c r="AR22" s="18" t="n">
        <f aca="false">(AE22*0.25)+(AH22*0.25)+(AJ22*0.25)+(AL22*0.25)</f>
        <v>0.460918003565062</v>
      </c>
      <c r="AS22" s="18" t="n">
        <f aca="false">(L22*0.25)+(N22*0.25)+(Q22*0.25)+(S22*0.25)</f>
        <v>0.807571522710116</v>
      </c>
      <c r="AT22" s="18" t="n">
        <f aca="false">(V22*0.25)+(X22*0.25)+(AA22*0.25)+(AC22*0.25)</f>
        <v>0.569707309275479</v>
      </c>
      <c r="AU22" s="20" t="n">
        <f aca="false">(AR22*0.5)+(AS22*0.5)</f>
        <v>0.634244763137589</v>
      </c>
    </row>
    <row r="23" customFormat="false" ht="13.8" hidden="false" customHeight="false" outlineLevel="0" collapsed="false">
      <c r="A23" s="0" t="s">
        <v>141</v>
      </c>
      <c r="B23" s="0" t="n">
        <v>50100</v>
      </c>
      <c r="C23" s="0" t="n">
        <v>14256</v>
      </c>
      <c r="D23" s="2" t="s">
        <v>142</v>
      </c>
      <c r="E23" s="2" t="s">
        <v>143</v>
      </c>
      <c r="F23" s="28" t="s">
        <v>144</v>
      </c>
      <c r="G23" s="2" t="n">
        <v>2015</v>
      </c>
      <c r="H23" s="4" t="n">
        <v>485</v>
      </c>
      <c r="I23" s="4" t="n">
        <v>1259079</v>
      </c>
      <c r="J23" s="4" t="n">
        <v>14690</v>
      </c>
      <c r="K23" s="11" t="n">
        <f aca="false">(J23/I23)*100</f>
        <v>1.16672583690142</v>
      </c>
      <c r="L23" s="12" t="n">
        <f aca="false">(K23/$K$31)</f>
        <v>0.693023022684944</v>
      </c>
      <c r="M23" s="11" t="n">
        <f aca="false">(J23/H23)</f>
        <v>30.2886597938144</v>
      </c>
      <c r="N23" s="12" t="n">
        <f aca="false">(M23/$M$31)</f>
        <v>0.266081422317025</v>
      </c>
      <c r="O23" s="4" t="n">
        <v>86349</v>
      </c>
      <c r="P23" s="11" t="n">
        <f aca="false">(O23/I23)*100</f>
        <v>6.85810818860453</v>
      </c>
      <c r="Q23" s="12" t="n">
        <f aca="false">(P23/$P$31)</f>
        <v>0.723491813219178</v>
      </c>
      <c r="R23" s="11" t="n">
        <f aca="false">(O23/H23)</f>
        <v>178.039175257732</v>
      </c>
      <c r="S23" s="12" t="n">
        <f aca="false">(R23/$R$31)</f>
        <v>0.269006974891089</v>
      </c>
      <c r="T23" s="4" t="n">
        <v>229618</v>
      </c>
      <c r="U23" s="11" t="n">
        <f aca="false">(T23/I23)*100</f>
        <v>18.2369811584499</v>
      </c>
      <c r="V23" s="12" t="n">
        <f aca="false">(U23/$U$31)</f>
        <v>0.881934738026093</v>
      </c>
      <c r="W23" s="11" t="n">
        <f aca="false">(T23/H23)</f>
        <v>473.439175257732</v>
      </c>
      <c r="X23" s="12" t="n">
        <f aca="false">(W23/$W$31)</f>
        <v>0.464093881080936</v>
      </c>
      <c r="Y23" s="4" t="n">
        <v>90946</v>
      </c>
      <c r="Z23" s="11" t="n">
        <f aca="false">(Y23/I23)*100</f>
        <v>7.22321633511479</v>
      </c>
      <c r="AA23" s="12" t="n">
        <f aca="false">(Z23/$Z$31)</f>
        <v>0.700553376722299</v>
      </c>
      <c r="AB23" s="11" t="n">
        <f aca="false">(Y23/H23)</f>
        <v>187.517525773196</v>
      </c>
      <c r="AC23" s="12" t="n">
        <f aca="false">(AB23/$AB$31)</f>
        <v>0.380278645288884</v>
      </c>
      <c r="AD23" s="0" t="n">
        <v>20.5</v>
      </c>
      <c r="AE23" s="13" t="n">
        <f aca="false">AD23/$AD$31</f>
        <v>0.745454545454545</v>
      </c>
      <c r="AF23" s="14" t="n">
        <v>3</v>
      </c>
      <c r="AG23" s="0" t="n">
        <v>4</v>
      </c>
      <c r="AH23" s="13" t="n">
        <f aca="false">AG23/$AG$31</f>
        <v>0.888888888888889</v>
      </c>
      <c r="AI23" s="14" t="n">
        <v>2</v>
      </c>
      <c r="AJ23" s="15" t="n">
        <f aca="false">(AI23/$AI$31)</f>
        <v>0.666666666666667</v>
      </c>
      <c r="AK23" s="14" t="n">
        <v>53.5</v>
      </c>
      <c r="AL23" s="13" t="n">
        <f aca="false">1-(AK23/$AK$31)</f>
        <v>0.650326797385621</v>
      </c>
      <c r="AM23" s="16" t="n">
        <v>0</v>
      </c>
      <c r="AN23" s="0" t="s">
        <v>177</v>
      </c>
      <c r="AO23" s="17" t="n">
        <f aca="false">ROUND(-0.0093*AK23 + 1.4256,2)</f>
        <v>0.93</v>
      </c>
      <c r="AP23" s="0" t="s">
        <v>142</v>
      </c>
      <c r="AQ23" s="0" t="s">
        <v>145</v>
      </c>
      <c r="AR23" s="18" t="n">
        <f aca="false">(AE23*0.25)+(AH23*0.25)+(AJ23*0.25)+(AL23*0.25)</f>
        <v>0.73783422459893</v>
      </c>
      <c r="AS23" s="18" t="n">
        <f aca="false">(L23*0.25)+(N23*0.25)+(Q23*0.25)+(S23*0.25)</f>
        <v>0.487900808278059</v>
      </c>
      <c r="AT23" s="18" t="n">
        <f aca="false">(V23*0.25)+(X23*0.25)+(AA23*0.25)+(AC23*0.25)</f>
        <v>0.606715160279553</v>
      </c>
      <c r="AU23" s="20" t="n">
        <f aca="false">(AR23*0.5)+(AS23*0.5)</f>
        <v>0.612867516438495</v>
      </c>
    </row>
    <row r="24" customFormat="false" ht="13.8" hidden="false" customHeight="false" outlineLevel="0" collapsed="false">
      <c r="A24" s="0" t="s">
        <v>146</v>
      </c>
      <c r="B24" s="0" t="n">
        <v>44483</v>
      </c>
      <c r="C24" s="0" t="n">
        <v>26183</v>
      </c>
      <c r="D24" s="2" t="s">
        <v>147</v>
      </c>
      <c r="E24" s="2" t="s">
        <v>148</v>
      </c>
      <c r="F24" s="28" t="s">
        <v>149</v>
      </c>
      <c r="G24" s="2" t="n">
        <v>2015</v>
      </c>
      <c r="H24" s="4" t="n">
        <v>1759</v>
      </c>
      <c r="I24" s="4" t="n">
        <v>2284200</v>
      </c>
      <c r="J24" s="4" t="n">
        <v>23092</v>
      </c>
      <c r="K24" s="11" t="n">
        <f aca="false">(J24/I24)*100</f>
        <v>1.01094475089747</v>
      </c>
      <c r="L24" s="12" t="n">
        <f aca="false">(K24/$K$31)</f>
        <v>0.600490676451557</v>
      </c>
      <c r="M24" s="11" t="n">
        <f aca="false">(J24/H24)</f>
        <v>13.1279135872655</v>
      </c>
      <c r="N24" s="12" t="n">
        <f aca="false">(M24/$M$31)</f>
        <v>0.11532679039394</v>
      </c>
      <c r="O24" s="4" t="n">
        <v>140143</v>
      </c>
      <c r="P24" s="11" t="n">
        <f aca="false">(O24/I24)*100</f>
        <v>6.13532090009631</v>
      </c>
      <c r="Q24" s="12" t="n">
        <f aca="false">(P24/$P$31)</f>
        <v>0.647241822470492</v>
      </c>
      <c r="R24" s="11" t="n">
        <f aca="false">(O24/H24)</f>
        <v>79.6719727117681</v>
      </c>
      <c r="S24" s="12" t="n">
        <f aca="false">(R24/$R$31)</f>
        <v>0.120379777831325</v>
      </c>
      <c r="T24" s="4" t="n">
        <v>338101</v>
      </c>
      <c r="U24" s="11" t="n">
        <f aca="false">(T24/I24)*100</f>
        <v>14.8017248927414</v>
      </c>
      <c r="V24" s="12" t="n">
        <f aca="false">(U24/$U$31)</f>
        <v>0.715806813210732</v>
      </c>
      <c r="W24" s="11" t="n">
        <f aca="false">(T24/H24)</f>
        <v>192.212052302445</v>
      </c>
      <c r="X24" s="12" t="n">
        <f aca="false">(W24/$W$31)</f>
        <v>0.188417946814418</v>
      </c>
      <c r="Y24" s="4" t="n">
        <v>160565</v>
      </c>
      <c r="Z24" s="11" t="n">
        <f aca="false">(Y24/I24)*100</f>
        <v>7.02937571140881</v>
      </c>
      <c r="AA24" s="12" t="n">
        <f aca="false">(Z24/$Z$31)</f>
        <v>0.681753482439328</v>
      </c>
      <c r="AB24" s="11" t="n">
        <f aca="false">(Y24/H24)</f>
        <v>91.2819783968164</v>
      </c>
      <c r="AC24" s="12" t="n">
        <f aca="false">(AB24/$AB$31)</f>
        <v>0.185116494796416</v>
      </c>
      <c r="AD24" s="0" t="n">
        <v>20</v>
      </c>
      <c r="AE24" s="13" t="n">
        <f aca="false">AD24/$AD$31</f>
        <v>0.727272727272727</v>
      </c>
      <c r="AF24" s="14" t="n">
        <v>3</v>
      </c>
      <c r="AG24" s="0" t="n">
        <v>3</v>
      </c>
      <c r="AH24" s="13" t="n">
        <f aca="false">AG24/$AG$31</f>
        <v>0.666666666666667</v>
      </c>
      <c r="AI24" s="14" t="n">
        <v>2</v>
      </c>
      <c r="AJ24" s="15" t="n">
        <f aca="false">(AI24/$AI$31)</f>
        <v>0.666666666666667</v>
      </c>
      <c r="AK24" s="14" t="n">
        <v>115</v>
      </c>
      <c r="AL24" s="13" t="n">
        <f aca="false">1-(AK24/$AK$31)</f>
        <v>0.248366013071895</v>
      </c>
      <c r="AM24" s="16" t="n">
        <v>0</v>
      </c>
      <c r="AN24" s="0" t="s">
        <v>177</v>
      </c>
      <c r="AO24" s="17" t="n">
        <f aca="false">ROUND(-0.0093*AK24 + 1.4256,2)</f>
        <v>0.36</v>
      </c>
      <c r="AP24" s="0" t="s">
        <v>147</v>
      </c>
      <c r="AQ24" s="0" t="s">
        <v>150</v>
      </c>
      <c r="AR24" s="18" t="n">
        <f aca="false">(AE24*0.25)+(AH24*0.25)+(AJ24*0.25)+(AL24*0.25)</f>
        <v>0.577243018419489</v>
      </c>
      <c r="AS24" s="18" t="n">
        <f aca="false">(L24*0.25)+(N24*0.25)+(Q24*0.25)+(S24*0.25)</f>
        <v>0.370859766786829</v>
      </c>
      <c r="AT24" s="18" t="n">
        <f aca="false">(V24*0.25)+(X24*0.25)+(AA24*0.25)+(AC24*0.25)</f>
        <v>0.442773684315223</v>
      </c>
      <c r="AU24" s="20" t="n">
        <f aca="false">(AR24*0.5)+(AS24*0.5)</f>
        <v>0.474051392603159</v>
      </c>
    </row>
    <row r="25" customFormat="false" ht="13.8" hidden="false" customHeight="false" outlineLevel="0" collapsed="false">
      <c r="A25" s="0" t="s">
        <v>151</v>
      </c>
      <c r="B25" s="0" t="n">
        <v>48200</v>
      </c>
      <c r="C25" s="0" t="n">
        <v>17200</v>
      </c>
      <c r="D25" s="2" t="s">
        <v>152</v>
      </c>
      <c r="E25" s="2" t="s">
        <v>153</v>
      </c>
      <c r="F25" s="28" t="s">
        <v>154</v>
      </c>
      <c r="G25" s="2" t="n">
        <v>2015</v>
      </c>
      <c r="H25" s="4" t="n">
        <v>2052.6</v>
      </c>
      <c r="I25" s="4" t="n">
        <v>625167</v>
      </c>
      <c r="J25" s="4" t="n">
        <v>7962</v>
      </c>
      <c r="K25" s="11" t="n">
        <f aca="false">(J25/I25)*100</f>
        <v>1.27357969950429</v>
      </c>
      <c r="L25" s="12" t="n">
        <f aca="false">(K25/$K$31)</f>
        <v>0.756493106662233</v>
      </c>
      <c r="M25" s="11" t="n">
        <f aca="false">(J25/H25)</f>
        <v>3.87898275358082</v>
      </c>
      <c r="N25" s="12" t="n">
        <f aca="false">(M25/$M$31)</f>
        <v>0.0340762930826929</v>
      </c>
      <c r="O25" s="4" t="n">
        <v>46581</v>
      </c>
      <c r="P25" s="11" t="n">
        <f aca="false">(O25/I25)*100</f>
        <v>7.4509691010562</v>
      </c>
      <c r="Q25" s="12" t="n">
        <f aca="false">(P25/$P$31)</f>
        <v>0.786035302581033</v>
      </c>
      <c r="R25" s="11" t="n">
        <f aca="false">(O25/H25)</f>
        <v>22.6936568254896</v>
      </c>
      <c r="S25" s="12" t="n">
        <f aca="false">(R25/$R$31)</f>
        <v>0.0342888129143721</v>
      </c>
      <c r="T25" s="4" t="n">
        <v>93988</v>
      </c>
      <c r="U25" s="11" t="n">
        <f aca="false">(T25/I25)*100</f>
        <v>15.0340628983935</v>
      </c>
      <c r="V25" s="12" t="n">
        <f aca="false">(U25/$U$31)</f>
        <v>0.727042606918473</v>
      </c>
      <c r="W25" s="11" t="n">
        <f aca="false">(T25/H25)</f>
        <v>45.7897300984118</v>
      </c>
      <c r="X25" s="12" t="n">
        <f aca="false">(W25/$W$31)</f>
        <v>0.0448858790433891</v>
      </c>
      <c r="Y25" s="4" t="n">
        <v>37301</v>
      </c>
      <c r="Z25" s="11" t="n">
        <f aca="false">(Y25/I25)*100</f>
        <v>5.96656573363597</v>
      </c>
      <c r="AA25" s="12" t="n">
        <f aca="false">(Z25/$Z$31)</f>
        <v>0.578675423552548</v>
      </c>
      <c r="AB25" s="11" t="n">
        <f aca="false">(Y25/H25)</f>
        <v>18.1725616291533</v>
      </c>
      <c r="AC25" s="12" t="n">
        <f aca="false">(AB25/$AB$31)</f>
        <v>0.0368532865889114</v>
      </c>
      <c r="AD25" s="0" t="n">
        <v>21</v>
      </c>
      <c r="AE25" s="13" t="n">
        <f aca="false">AD25/$AD$31</f>
        <v>0.763636363636364</v>
      </c>
      <c r="AF25" s="14" t="n">
        <v>3</v>
      </c>
      <c r="AG25" s="0" t="n">
        <v>4</v>
      </c>
      <c r="AH25" s="13" t="n">
        <f aca="false">AG25/$AG$31</f>
        <v>0.888888888888889</v>
      </c>
      <c r="AI25" s="14" t="n">
        <v>1.5</v>
      </c>
      <c r="AJ25" s="15" t="n">
        <f aca="false">(AI25/$AI$31)</f>
        <v>0.5</v>
      </c>
      <c r="AK25" s="14" t="n">
        <v>98.5</v>
      </c>
      <c r="AL25" s="13" t="n">
        <f aca="false">1-(AK25/$AK$31)</f>
        <v>0.356209150326797</v>
      </c>
      <c r="AM25" s="16" t="n">
        <v>0.0007</v>
      </c>
      <c r="AN25" s="0" t="s">
        <v>177</v>
      </c>
      <c r="AO25" s="17" t="n">
        <f aca="false">ROUND(-0.0093*AK25 + 1.4256,2)</f>
        <v>0.51</v>
      </c>
      <c r="AP25" s="0" t="s">
        <v>152</v>
      </c>
      <c r="AQ25" s="0" t="s">
        <v>155</v>
      </c>
      <c r="AR25" s="18" t="n">
        <f aca="false">(AE25*0.25)+(AH25*0.25)+(AJ25*0.25)+(AL25*0.25)</f>
        <v>0.627183600713012</v>
      </c>
      <c r="AS25" s="18" t="n">
        <f aca="false">(L25*0.25)+(N25*0.25)+(Q25*0.25)+(S25*0.25)</f>
        <v>0.402723378810083</v>
      </c>
      <c r="AT25" s="18" t="n">
        <f aca="false">(V25*0.25)+(X25*0.25)+(AA25*0.25)+(AC25*0.25)</f>
        <v>0.34686429902583</v>
      </c>
      <c r="AU25" s="20" t="n">
        <f aca="false">(AR25*0.5)+(AS25*0.5)</f>
        <v>0.514953489761548</v>
      </c>
    </row>
    <row r="26" customFormat="false" ht="13.8" hidden="false" customHeight="false" outlineLevel="0" collapsed="false">
      <c r="A26" s="0" t="s">
        <v>156</v>
      </c>
      <c r="B26" s="0" t="n">
        <v>46217</v>
      </c>
      <c r="C26" s="0" t="n">
        <v>14483</v>
      </c>
      <c r="D26" s="2" t="s">
        <v>157</v>
      </c>
      <c r="E26" s="2" t="s">
        <v>158</v>
      </c>
      <c r="F26" s="28" t="s">
        <v>159</v>
      </c>
      <c r="G26" s="2" t="n">
        <v>2015</v>
      </c>
      <c r="H26" s="4" t="n">
        <v>8023.4</v>
      </c>
      <c r="I26" s="4" t="n">
        <v>969329</v>
      </c>
      <c r="J26" s="4" t="n">
        <v>10319</v>
      </c>
      <c r="K26" s="11" t="n">
        <f aca="false">(J26/I26)*100</f>
        <v>1.0645508387761</v>
      </c>
      <c r="L26" s="12" t="n">
        <f aca="false">(K26/$K$31)</f>
        <v>0.632332135585288</v>
      </c>
      <c r="M26" s="11" t="n">
        <f aca="false">(J26/H26)</f>
        <v>1.28611311912656</v>
      </c>
      <c r="N26" s="12" t="n">
        <f aca="false">(M26/$M$31)</f>
        <v>0.0112983146275645</v>
      </c>
      <c r="O26" s="4" t="n">
        <v>65254</v>
      </c>
      <c r="P26" s="11" t="n">
        <f aca="false">(O26/I26)*100</f>
        <v>6.73187328554082</v>
      </c>
      <c r="Q26" s="12" t="n">
        <f aca="false">(P26/$P$31)</f>
        <v>0.710174741455734</v>
      </c>
      <c r="R26" s="11" t="n">
        <f aca="false">(O26/H26)</f>
        <v>8.13296108881522</v>
      </c>
      <c r="S26" s="12" t="n">
        <f aca="false">(R26/$R$31)</f>
        <v>0.0122884373972301</v>
      </c>
      <c r="T26" s="4" t="n">
        <v>171611</v>
      </c>
      <c r="U26" s="11" t="n">
        <f aca="false">(T26/I26)*100</f>
        <v>17.7041025286564</v>
      </c>
      <c r="V26" s="12" t="n">
        <f aca="false">(U26/$U$31)</f>
        <v>0.8561648931881</v>
      </c>
      <c r="W26" s="11" t="n">
        <f aca="false">(T26/H26)</f>
        <v>21.3888127227859</v>
      </c>
      <c r="X26" s="12" t="n">
        <f aca="false">(W26/$W$31)</f>
        <v>0.0209666154112135</v>
      </c>
      <c r="Y26" s="4" t="n">
        <v>83051</v>
      </c>
      <c r="Z26" s="11" t="n">
        <f aca="false">(Y26/I26)*100</f>
        <v>8.56788561984631</v>
      </c>
      <c r="AA26" s="12" t="n">
        <f aca="false">(Z26/$Z$31)</f>
        <v>0.830967940579945</v>
      </c>
      <c r="AB26" s="11" t="n">
        <f aca="false">(Y26/H26)</f>
        <v>10.3510980382382</v>
      </c>
      <c r="AC26" s="12" t="n">
        <f aca="false">(AB26/$AB$31)</f>
        <v>0.0209916461034934</v>
      </c>
      <c r="AD26" s="0" t="n">
        <v>19.5</v>
      </c>
      <c r="AE26" s="13" t="n">
        <f aca="false">AD26/$AD$31</f>
        <v>0.709090909090909</v>
      </c>
      <c r="AF26" s="14" t="n">
        <v>4</v>
      </c>
      <c r="AG26" s="0" t="n">
        <v>4</v>
      </c>
      <c r="AH26" s="13" t="n">
        <f aca="false">AG26/$AG$31</f>
        <v>0.888888888888889</v>
      </c>
      <c r="AI26" s="14" t="n">
        <v>2</v>
      </c>
      <c r="AJ26" s="15" t="n">
        <f aca="false">(AI26/$AI$31)</f>
        <v>0.666666666666667</v>
      </c>
      <c r="AK26" s="14" t="n">
        <v>70.5</v>
      </c>
      <c r="AL26" s="13" t="n">
        <f aca="false">1-(AK26/$AK$31)</f>
        <v>0.53921568627451</v>
      </c>
      <c r="AM26" s="16" t="n">
        <v>0.0011</v>
      </c>
      <c r="AN26" s="0" t="s">
        <v>177</v>
      </c>
      <c r="AO26" s="17" t="n">
        <f aca="false">ROUND(-0.0093*AK26 + 1.4256,2)</f>
        <v>0.77</v>
      </c>
      <c r="AP26" s="0" t="s">
        <v>157</v>
      </c>
      <c r="AQ26" s="0" t="s">
        <v>160</v>
      </c>
      <c r="AR26" s="18" t="n">
        <f aca="false">(AE26*0.25)+(AH26*0.25)+(AJ26*0.25)+(AL26*0.25)</f>
        <v>0.700965537730244</v>
      </c>
      <c r="AS26" s="18" t="n">
        <f aca="false">(L26*0.25)+(N26*0.25)+(Q26*0.25)+(S26*0.25)</f>
        <v>0.341523407266454</v>
      </c>
      <c r="AT26" s="18" t="n">
        <f aca="false">(V26*0.25)+(X26*0.25)+(AA26*0.25)+(AC26*0.25)</f>
        <v>0.432272773820688</v>
      </c>
      <c r="AU26" s="20" t="n">
        <f aca="false">(AR26*0.5)+(AS26*0.5)</f>
        <v>0.521244472498349</v>
      </c>
    </row>
    <row r="27" customFormat="false" ht="13.8" hidden="false" customHeight="false" outlineLevel="0" collapsed="false">
      <c r="A27" s="0" t="s">
        <v>161</v>
      </c>
      <c r="B27" s="0" t="n">
        <v>40450</v>
      </c>
      <c r="C27" s="0" t="n">
        <v>-3550</v>
      </c>
      <c r="D27" s="2" t="s">
        <v>162</v>
      </c>
      <c r="E27" s="2" t="s">
        <v>163</v>
      </c>
      <c r="F27" s="28" t="s">
        <v>164</v>
      </c>
      <c r="G27" s="2" t="n">
        <v>2015</v>
      </c>
      <c r="H27" s="4" t="n">
        <v>7961</v>
      </c>
      <c r="I27" s="4" t="n">
        <v>6385298</v>
      </c>
      <c r="J27" s="4" t="n">
        <v>65526</v>
      </c>
      <c r="K27" s="11" t="n">
        <f aca="false">(J27/I27)*100</f>
        <v>1.02620112640005</v>
      </c>
      <c r="L27" s="12" t="n">
        <f aca="false">(K27/$K$31)</f>
        <v>0.609552804958196</v>
      </c>
      <c r="M27" s="11" t="n">
        <f aca="false">(J27/H27)</f>
        <v>8.23087551815099</v>
      </c>
      <c r="N27" s="12" t="n">
        <f aca="false">(M27/$M$31)</f>
        <v>0.072307031070132</v>
      </c>
      <c r="O27" s="4" t="n">
        <v>412117</v>
      </c>
      <c r="P27" s="11" t="n">
        <f aca="false">(O27/I27)*100</f>
        <v>6.45415452810503</v>
      </c>
      <c r="Q27" s="12" t="n">
        <f aca="false">(P27/$P$31)</f>
        <v>0.68087697567886</v>
      </c>
      <c r="R27" s="11" t="n">
        <f aca="false">(O27/H27)</f>
        <v>51.7669890717247</v>
      </c>
      <c r="S27" s="12" t="n">
        <f aca="false">(R27/$R$31)</f>
        <v>0.0782169492149449</v>
      </c>
      <c r="T27" s="4" t="n">
        <v>1082290</v>
      </c>
      <c r="U27" s="11" t="n">
        <f aca="false">(T27/I27)*100</f>
        <v>16.9497179301577</v>
      </c>
      <c r="V27" s="12" t="n">
        <f aca="false">(U27/$U$31)</f>
        <v>0.819683088580892</v>
      </c>
      <c r="W27" s="11" t="n">
        <f aca="false">(T27/H27)</f>
        <v>135.949001381736</v>
      </c>
      <c r="X27" s="12" t="n">
        <f aca="false">(W27/$W$31)</f>
        <v>0.133265481560499</v>
      </c>
      <c r="Y27" s="4" t="n">
        <v>523447</v>
      </c>
      <c r="Z27" s="11" t="n">
        <f aca="false">(Y27/I27)*100</f>
        <v>8.19769100831316</v>
      </c>
      <c r="AA27" s="12" t="n">
        <f aca="false">(Z27/$Z$31)</f>
        <v>0.795064116975328</v>
      </c>
      <c r="AB27" s="11" t="n">
        <f aca="false">(Y27/H27)</f>
        <v>65.7514131390529</v>
      </c>
      <c r="AC27" s="12" t="n">
        <f aca="false">(AB27/$AB$31)</f>
        <v>0.133341447479374</v>
      </c>
      <c r="AD27" s="0" t="n">
        <v>12</v>
      </c>
      <c r="AE27" s="13" t="n">
        <f aca="false">AD27/$AD$31</f>
        <v>0.436363636363636</v>
      </c>
      <c r="AF27" s="14" t="n">
        <v>3</v>
      </c>
      <c r="AG27" s="0" t="n">
        <v>2</v>
      </c>
      <c r="AH27" s="13" t="n">
        <f aca="false">AG27/$AG$31</f>
        <v>0.444444444444444</v>
      </c>
      <c r="AI27" s="14" t="n">
        <v>0</v>
      </c>
      <c r="AJ27" s="15" t="n">
        <f aca="false">(AI27/$AI$31)</f>
        <v>0</v>
      </c>
      <c r="AK27" s="14" t="n">
        <v>153</v>
      </c>
      <c r="AL27" s="13" t="n">
        <f aca="false">1-(AK27/$AK$31)</f>
        <v>0</v>
      </c>
      <c r="AM27" s="16" t="n">
        <v>0</v>
      </c>
      <c r="AN27" s="0" t="s">
        <v>177</v>
      </c>
      <c r="AO27" s="17" t="n">
        <f aca="false">ROUND(-0.0093*AK27 + 1.4256,2)</f>
        <v>0</v>
      </c>
      <c r="AP27" s="0" t="s">
        <v>162</v>
      </c>
      <c r="AQ27" s="0" t="s">
        <v>165</v>
      </c>
      <c r="AR27" s="18" t="n">
        <f aca="false">(AE27*0.25)+(AH27*0.25)+(AJ27*0.25)+(AL27*0.25)</f>
        <v>0.22020202020202</v>
      </c>
      <c r="AS27" s="18" t="n">
        <f aca="false">(L27*0.25)+(N27*0.25)+(Q27*0.25)+(S27*0.25)</f>
        <v>0.360238440230533</v>
      </c>
      <c r="AT27" s="18" t="n">
        <f aca="false">(V27*0.25)+(X27*0.25)+(AA27*0.25)+(AC27*0.25)</f>
        <v>0.470338533649023</v>
      </c>
      <c r="AU27" s="20" t="n">
        <f aca="false">(AR27*0.5)+(AS27*0.5)</f>
        <v>0.290220230216277</v>
      </c>
    </row>
    <row r="28" customFormat="false" ht="13.8" hidden="false" customHeight="false" outlineLevel="0" collapsed="false">
      <c r="A28" s="0" t="s">
        <v>166</v>
      </c>
      <c r="B28" s="0" t="n">
        <v>59367</v>
      </c>
      <c r="C28" s="0" t="n">
        <v>17900</v>
      </c>
      <c r="D28" s="2" t="s">
        <v>167</v>
      </c>
      <c r="E28" s="2" t="s">
        <v>168</v>
      </c>
      <c r="F28" s="28" t="s">
        <v>169</v>
      </c>
      <c r="G28" s="2" t="n">
        <v>2015</v>
      </c>
      <c r="H28" s="4" t="n">
        <v>6519.3</v>
      </c>
      <c r="I28" s="4" t="n">
        <v>2198044</v>
      </c>
      <c r="J28" s="4" t="n">
        <v>29607</v>
      </c>
      <c r="K28" s="11" t="n">
        <f aca="false">(J28/I28)*100</f>
        <v>1.3469703063269</v>
      </c>
      <c r="L28" s="12" t="n">
        <f aca="false">(K28/$K$31)</f>
        <v>0.800086364451022</v>
      </c>
      <c r="M28" s="11" t="n">
        <f aca="false">(J28/H28)</f>
        <v>4.54143849799825</v>
      </c>
      <c r="N28" s="12" t="n">
        <f aca="false">(M28/$M$31)</f>
        <v>0.0398958693827532</v>
      </c>
      <c r="O28" s="4" t="n">
        <v>175875</v>
      </c>
      <c r="P28" s="11" t="n">
        <f aca="false">(O28/I28)*100</f>
        <v>8.00143218243129</v>
      </c>
      <c r="Q28" s="12" t="n">
        <f aca="false">(P28/$P$31)</f>
        <v>0.844106059399367</v>
      </c>
      <c r="R28" s="11" t="n">
        <f aca="false">(O28/H28)</f>
        <v>26.9775896185173</v>
      </c>
      <c r="S28" s="12" t="n">
        <f aca="false">(R28/$R$31)</f>
        <v>0.0407615894795346</v>
      </c>
      <c r="T28" s="4" t="n">
        <v>345103</v>
      </c>
      <c r="U28" s="11" t="n">
        <f aca="false">(T28/I28)*100</f>
        <v>15.7004591354859</v>
      </c>
      <c r="V28" s="12" t="n">
        <f aca="false">(U28/$U$31)</f>
        <v>0.759269321728084</v>
      </c>
      <c r="W28" s="11" t="n">
        <f aca="false">(T28/H28)</f>
        <v>52.9355912444588</v>
      </c>
      <c r="X28" s="12" t="n">
        <f aca="false">(W28/$W$31)</f>
        <v>0.0518906868545067</v>
      </c>
      <c r="Y28" s="4" t="n">
        <v>142828</v>
      </c>
      <c r="Z28" s="11" t="n">
        <f aca="false">(Y28/I28)*100</f>
        <v>6.49795909454042</v>
      </c>
      <c r="AA28" s="12" t="n">
        <f aca="false">(Z28/$Z$31)</f>
        <v>0.630213325240427</v>
      </c>
      <c r="AB28" s="11" t="n">
        <f aca="false">(Y28/H28)</f>
        <v>21.9084871075115</v>
      </c>
      <c r="AC28" s="12" t="n">
        <f aca="false">(AB28/$AB$31)</f>
        <v>0.0444296060499982</v>
      </c>
      <c r="AD28" s="0" t="n">
        <v>15</v>
      </c>
      <c r="AE28" s="13" t="n">
        <f aca="false">AD28/$AD$31</f>
        <v>0.545454545454545</v>
      </c>
      <c r="AF28" s="14" t="n">
        <v>3</v>
      </c>
      <c r="AG28" s="0" t="n">
        <v>3</v>
      </c>
      <c r="AH28" s="13" t="n">
        <f aca="false">AG28/$AG$31</f>
        <v>0.666666666666667</v>
      </c>
      <c r="AI28" s="14" t="n">
        <v>1</v>
      </c>
      <c r="AJ28" s="15" t="n">
        <f aca="false">(AI28/$AI$31)</f>
        <v>0.333333333333333</v>
      </c>
      <c r="AK28" s="14" t="n">
        <v>105.5</v>
      </c>
      <c r="AL28" s="13" t="n">
        <f aca="false">1-(AK28/$AK$31)</f>
        <v>0.310457516339869</v>
      </c>
      <c r="AM28" s="16" t="n">
        <v>0.0004</v>
      </c>
      <c r="AN28" s="0" t="s">
        <v>177</v>
      </c>
      <c r="AO28" s="17" t="n">
        <f aca="false">ROUND(-0.0093*AK28 + 1.4256,2)</f>
        <v>0.44</v>
      </c>
      <c r="AP28" s="0" t="s">
        <v>167</v>
      </c>
      <c r="AQ28" s="0" t="s">
        <v>170</v>
      </c>
      <c r="AR28" s="18" t="n">
        <f aca="false">(AE28*0.25)+(AH28*0.25)+(AJ28*0.25)+(AL28*0.25)</f>
        <v>0.463978015448604</v>
      </c>
      <c r="AS28" s="18" t="n">
        <f aca="false">(L28*0.25)+(N28*0.25)+(Q28*0.25)+(S28*0.25)</f>
        <v>0.431212470678169</v>
      </c>
      <c r="AT28" s="18" t="n">
        <f aca="false">(V28*0.25)+(X28*0.25)+(AA28*0.25)+(AC28*0.25)</f>
        <v>0.371450734968254</v>
      </c>
      <c r="AU28" s="20" t="n">
        <f aca="false">(AR28*0.5)+(AS28*0.5)</f>
        <v>0.447595243063386</v>
      </c>
    </row>
    <row r="29" customFormat="false" ht="13.8" hidden="false" customHeight="false" outlineLevel="0" collapsed="false">
      <c r="A29" s="0" t="s">
        <v>171</v>
      </c>
      <c r="B29" s="0" t="n">
        <v>47433</v>
      </c>
      <c r="C29" s="0" t="n">
        <v>19267</v>
      </c>
      <c r="D29" s="2" t="s">
        <v>172</v>
      </c>
      <c r="E29" s="2" t="s">
        <v>173</v>
      </c>
      <c r="F29" s="28" t="s">
        <v>174</v>
      </c>
      <c r="G29" s="2" t="n">
        <v>2015</v>
      </c>
      <c r="H29" s="4" t="n">
        <v>6917.9</v>
      </c>
      <c r="I29" s="4" t="n">
        <v>2983733</v>
      </c>
      <c r="J29" s="4" t="n">
        <v>29136</v>
      </c>
      <c r="K29" s="11" t="n">
        <f aca="false">(J29/I29)*100</f>
        <v>0.976494880741675</v>
      </c>
      <c r="L29" s="12" t="n">
        <f aca="false">(K29/$K$31)</f>
        <v>0.58002781157674</v>
      </c>
      <c r="M29" s="11" t="n">
        <f aca="false">(J29/H29)</f>
        <v>4.21168273609043</v>
      </c>
      <c r="N29" s="12" t="n">
        <f aca="false">(M29/$M$31)</f>
        <v>0.0369990135052414</v>
      </c>
      <c r="O29" s="4" t="n">
        <v>180479</v>
      </c>
      <c r="P29" s="11" t="n">
        <f aca="false">(O29/I29)*100</f>
        <v>6.04876508722463</v>
      </c>
      <c r="Q29" s="12" t="n">
        <f aca="false">(P29/$P$31)</f>
        <v>0.638110671389608</v>
      </c>
      <c r="R29" s="11" t="n">
        <f aca="false">(O29/H29)</f>
        <v>26.0886974370835</v>
      </c>
      <c r="S29" s="12" t="n">
        <f aca="false">(R29/$R$31)</f>
        <v>0.0394185244131766</v>
      </c>
      <c r="T29" s="4" t="n">
        <v>536230</v>
      </c>
      <c r="U29" s="11" t="n">
        <f aca="false">(T29/I29)*100</f>
        <v>17.9717823277083</v>
      </c>
      <c r="V29" s="12" t="n">
        <f aca="false">(U29/$U$31)</f>
        <v>0.869109805035107</v>
      </c>
      <c r="W29" s="11" t="n">
        <f aca="false">(T29/H29)</f>
        <v>77.5134072478642</v>
      </c>
      <c r="X29" s="12" t="n">
        <f aca="false">(W29/$W$31)</f>
        <v>0.075983357283193</v>
      </c>
      <c r="Y29" s="4" t="n">
        <v>223609</v>
      </c>
      <c r="Z29" s="11" t="n">
        <f aca="false">(Y29/I29)*100</f>
        <v>7.49426976207322</v>
      </c>
      <c r="AA29" s="12" t="n">
        <f aca="false">(Z29/$Z$31)</f>
        <v>0.72684185884968</v>
      </c>
      <c r="AB29" s="11" t="n">
        <f aca="false">(Y29/H29)</f>
        <v>32.3232483846254</v>
      </c>
      <c r="AC29" s="12" t="n">
        <f aca="false">(AB29/$AB$31)</f>
        <v>0.0655503588603689</v>
      </c>
      <c r="AD29" s="0" t="n">
        <v>22.5</v>
      </c>
      <c r="AE29" s="13" t="n">
        <f aca="false">AD29/$AD$31</f>
        <v>0.818181818181818</v>
      </c>
      <c r="AF29" s="14" t="n">
        <v>3</v>
      </c>
      <c r="AG29" s="0" t="n">
        <v>4</v>
      </c>
      <c r="AH29" s="13" t="n">
        <f aca="false">AG29/$AG$31</f>
        <v>0.888888888888889</v>
      </c>
      <c r="AI29" s="14" t="n">
        <v>3</v>
      </c>
      <c r="AJ29" s="15" t="n">
        <f aca="false">(AI29/$AI$31)</f>
        <v>1</v>
      </c>
      <c r="AK29" s="14" t="n">
        <v>54.5</v>
      </c>
      <c r="AL29" s="13" t="n">
        <f aca="false">1-(AK29/$AK$31)</f>
        <v>0.643790849673203</v>
      </c>
      <c r="AM29" s="16" t="n">
        <v>0</v>
      </c>
      <c r="AN29" s="0" t="s">
        <v>177</v>
      </c>
      <c r="AO29" s="17" t="n">
        <f aca="false">ROUND(-0.0093*AK29 + 1.4256,2)</f>
        <v>0.92</v>
      </c>
      <c r="AP29" s="0" t="s">
        <v>172</v>
      </c>
      <c r="AQ29" s="0" t="s">
        <v>175</v>
      </c>
      <c r="AR29" s="18" t="n">
        <f aca="false">(AE29*0.25)+(AH29*0.25)+(AJ29*0.25)+(AL29*0.25)</f>
        <v>0.837715389185977</v>
      </c>
      <c r="AS29" s="18" t="n">
        <f aca="false">(L29*0.25)+(N29*0.25)+(Q29*0.25)+(S29*0.25)</f>
        <v>0.323639005221191</v>
      </c>
      <c r="AT29" s="18" t="n">
        <f aca="false">(V29*0.25)+(X29*0.25)+(AA29*0.25)+(AC29*0.25)</f>
        <v>0.434371345007087</v>
      </c>
      <c r="AU29" s="20" t="n">
        <f aca="false">(AR29*0.5)+(AS29*0.5)</f>
        <v>0.580677197203584</v>
      </c>
    </row>
    <row r="30" customFormat="false" ht="13.8" hidden="false" customHeight="false" outlineLevel="0" collapsed="false">
      <c r="K30" s="0"/>
      <c r="M30" s="0"/>
      <c r="P30" s="0"/>
      <c r="R30" s="0"/>
      <c r="U30" s="0"/>
      <c r="W30" s="0"/>
      <c r="Z30" s="0"/>
      <c r="AB30" s="0"/>
      <c r="AC30" s="0"/>
    </row>
    <row r="31" customFormat="false" ht="13.8" hidden="false" customHeight="false" outlineLevel="0" collapsed="false">
      <c r="K31" s="33" t="n">
        <v>1.68353113635566</v>
      </c>
      <c r="M31" s="33" t="n">
        <v>113.832298136646</v>
      </c>
      <c r="P31" s="33" t="n">
        <v>9.47917870430263</v>
      </c>
      <c r="R31" s="33" t="n">
        <v>661.83850931677</v>
      </c>
      <c r="U31" s="33" t="n">
        <v>20.6783794447956</v>
      </c>
      <c r="W31" s="33" t="n">
        <v>1020.13664596273</v>
      </c>
      <c r="Z31" s="33" t="n">
        <v>10.3107294534933</v>
      </c>
      <c r="AB31" s="33" t="n">
        <v>493.105590062112</v>
      </c>
      <c r="AC31" s="18"/>
      <c r="AD31" s="0" t="n">
        <v>27.5</v>
      </c>
      <c r="AG31" s="0" t="n">
        <v>4.5</v>
      </c>
      <c r="AI31" s="0" t="n">
        <v>3</v>
      </c>
      <c r="AK31" s="0" t="n">
        <v>153</v>
      </c>
    </row>
  </sheetData>
  <conditionalFormatting sqref="AU2:AU29">
    <cfRule type="cellIs" priority="2" operator="greaterThanOrEqual" aboveAverage="0" equalAverage="0" bottom="0" percent="0" rank="0" text="" dxfId="0">
      <formula>0.8</formula>
    </cfRule>
    <cfRule type="cellIs" priority="3" operator="between" aboveAverage="0" equalAverage="0" bottom="0" percent="0" rank="0" text="" dxfId="1">
      <formula>0.6</formula>
      <formula>0.8</formula>
    </cfRule>
    <cfRule type="cellIs" priority="4" operator="between" aboveAverage="0" equalAverage="0" bottom="0" percent="0" rank="0" text="" dxfId="2">
      <formula>0.4</formula>
      <formula>0.6</formula>
    </cfRule>
    <cfRule type="cellIs" priority="5" operator="between" aboveAverage="0" equalAverage="0" bottom="0" percent="0" rank="0" text="" dxfId="3">
      <formula>0.2</formula>
      <formula>0.4</formula>
    </cfRule>
    <cfRule type="cellIs" priority="6" operator="lessThan" aboveAverage="0" equalAverage="0" bottom="0" percent="0" rank="0" text="" dxfId="4">
      <formula>0.2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14"/>
  <sheetViews>
    <sheetView windowProtection="false" showFormulas="false" showGridLines="true" showRowColHeaders="true" showZeros="true" rightToLeft="false" tabSelected="false" showOutlineSymbols="true" defaultGridColor="true" view="normal" topLeftCell="AG48" colorId="64" zoomScale="100" zoomScaleNormal="100" zoomScalePageLayoutView="100" workbookViewId="0">
      <selection pane="topLeft" activeCell="S31" activeCellId="0" sqref="S31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29</v>
      </c>
      <c r="F1" s="0" t="s">
        <v>4</v>
      </c>
      <c r="G1" s="0" t="s">
        <v>180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10</v>
      </c>
      <c r="R1" s="0" t="s">
        <v>11</v>
      </c>
      <c r="S1" s="0" t="s">
        <v>12</v>
      </c>
      <c r="T1" s="0" t="s">
        <v>13</v>
      </c>
      <c r="U1" s="0" t="s">
        <v>15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16</v>
      </c>
      <c r="AA1" s="0" t="s">
        <v>10</v>
      </c>
      <c r="AB1" s="0" t="s">
        <v>11</v>
      </c>
      <c r="AC1" s="0" t="s">
        <v>12</v>
      </c>
      <c r="AD1" s="0" t="s">
        <v>13</v>
      </c>
      <c r="AE1" s="0" t="s">
        <v>17</v>
      </c>
      <c r="AF1" s="0" t="s">
        <v>18</v>
      </c>
      <c r="AG1" s="0" t="s">
        <v>19</v>
      </c>
      <c r="AH1" s="0" t="s">
        <v>20</v>
      </c>
      <c r="AI1" s="0" t="s">
        <v>21</v>
      </c>
      <c r="AJ1" s="0" t="s">
        <v>22</v>
      </c>
      <c r="AK1" s="0" t="s">
        <v>23</v>
      </c>
      <c r="AL1" s="0" t="s">
        <v>24</v>
      </c>
      <c r="AM1" s="0" t="s">
        <v>24</v>
      </c>
      <c r="AN1" s="0" t="s">
        <v>25</v>
      </c>
      <c r="AO1" s="0" t="s">
        <v>26</v>
      </c>
      <c r="AP1" s="0" t="s">
        <v>27</v>
      </c>
      <c r="AQ1" s="0" t="s">
        <v>29</v>
      </c>
      <c r="AS1" s="0" t="s">
        <v>30</v>
      </c>
      <c r="AT1" s="0" t="s">
        <v>31</v>
      </c>
      <c r="AU1" s="0" t="s">
        <v>32</v>
      </c>
      <c r="AV1" s="0" t="s">
        <v>181</v>
      </c>
      <c r="AW1" s="0" t="s">
        <v>182</v>
      </c>
    </row>
    <row r="2" customFormat="false" ht="15" hidden="false" customHeight="false" outlineLevel="0" collapsed="false">
      <c r="A2" s="0" t="n">
        <v>1</v>
      </c>
      <c r="B2" s="0" t="s">
        <v>34</v>
      </c>
      <c r="C2" s="0" t="n">
        <v>48117</v>
      </c>
      <c r="D2" s="0" t="n">
        <v>16567</v>
      </c>
      <c r="E2" s="0" t="s">
        <v>35</v>
      </c>
      <c r="F2" s="0" t="s">
        <v>36</v>
      </c>
      <c r="G2" s="0" t="s">
        <v>37</v>
      </c>
      <c r="H2" s="0" t="n">
        <v>1997</v>
      </c>
      <c r="I2" s="0" t="n">
        <v>395</v>
      </c>
      <c r="J2" s="0" t="n">
        <v>1542191</v>
      </c>
      <c r="K2" s="0" t="n">
        <v>15972</v>
      </c>
      <c r="L2" s="0" t="n">
        <v>1.03566938206746</v>
      </c>
      <c r="M2" s="0" t="n">
        <v>0.625742193356392</v>
      </c>
      <c r="N2" s="0" t="n">
        <v>40.4354430379747</v>
      </c>
      <c r="O2" s="0" t="n">
        <v>0.517167646100566</v>
      </c>
      <c r="P2" s="0" t="n">
        <v>95317</v>
      </c>
      <c r="Q2" s="0" t="n">
        <v>6.18062224458579</v>
      </c>
      <c r="R2" s="0" t="n">
        <v>0.652020859336725</v>
      </c>
      <c r="S2" s="0" t="n">
        <v>241.308860759494</v>
      </c>
      <c r="T2" s="0" t="n">
        <v>0.542486687084988</v>
      </c>
      <c r="U2" s="0" t="n">
        <v>263748</v>
      </c>
      <c r="V2" s="0" t="n">
        <v>17.1021617944859</v>
      </c>
      <c r="W2" s="0" t="n">
        <v>0.989835955197386</v>
      </c>
      <c r="X2" s="0" t="n">
        <v>667.716455696203</v>
      </c>
      <c r="Y2" s="0" t="n">
        <v>0.654536290151658</v>
      </c>
      <c r="Z2" s="0" t="n">
        <v>121165</v>
      </c>
      <c r="AA2" s="0" t="n">
        <v>7.85667923104207</v>
      </c>
      <c r="AB2" s="0" t="n">
        <v>0.985113001159535</v>
      </c>
      <c r="AC2" s="0" t="n">
        <v>306.746835443038</v>
      </c>
      <c r="AD2" s="0" t="n">
        <v>0.651413202130597</v>
      </c>
      <c r="AE2" s="0" t="n">
        <v>11.5</v>
      </c>
      <c r="AF2" s="0" t="n">
        <v>0.696969696969697</v>
      </c>
      <c r="AG2" s="0" t="n">
        <v>3</v>
      </c>
      <c r="AH2" s="0" t="n">
        <v>2</v>
      </c>
      <c r="AI2" s="0" t="n">
        <v>0.666666666666667</v>
      </c>
      <c r="AJ2" s="0" t="n">
        <v>0.5</v>
      </c>
      <c r="AK2" s="0" t="n">
        <v>0.25</v>
      </c>
      <c r="AL2" s="0" t="n">
        <v>153</v>
      </c>
      <c r="AM2" s="0" t="n">
        <v>0</v>
      </c>
      <c r="AN2" s="0" t="n">
        <v>0</v>
      </c>
      <c r="AO2" s="0" t="s">
        <v>38</v>
      </c>
      <c r="AP2" s="0" t="n">
        <v>0.01</v>
      </c>
      <c r="AQ2" s="0" t="s">
        <v>35</v>
      </c>
      <c r="AR2" s="0" t="s">
        <v>36</v>
      </c>
      <c r="AS2" s="0" t="n">
        <v>0.403409090909091</v>
      </c>
      <c r="AT2" s="0" t="n">
        <v>0.584354346469668</v>
      </c>
      <c r="AU2" s="0" t="n">
        <v>0.820224612159794</v>
      </c>
      <c r="AV2" s="0" t="n">
        <v>0.493881718689379</v>
      </c>
      <c r="AW2" s="0" t="n">
        <v>0.611816851534443</v>
      </c>
    </row>
    <row r="3" customFormat="false" ht="15" hidden="false" customHeight="false" outlineLevel="0" collapsed="false">
      <c r="A3" s="0" t="n">
        <v>2</v>
      </c>
      <c r="B3" s="0" t="s">
        <v>40</v>
      </c>
      <c r="C3" s="0" t="n">
        <v>50900</v>
      </c>
      <c r="D3" s="0" t="n">
        <v>4533</v>
      </c>
      <c r="E3" s="0" t="s">
        <v>41</v>
      </c>
      <c r="F3" s="0" t="s">
        <v>42</v>
      </c>
      <c r="G3" s="0" t="s">
        <v>43</v>
      </c>
      <c r="H3" s="0" t="n">
        <v>1997</v>
      </c>
      <c r="I3" s="0" t="n">
        <v>161</v>
      </c>
      <c r="J3" s="0" t="n">
        <v>950597</v>
      </c>
      <c r="K3" s="0" t="n">
        <v>12588</v>
      </c>
      <c r="L3" s="0" t="n">
        <v>1.32422046356132</v>
      </c>
      <c r="M3" s="0" t="n">
        <v>0.800082180378974</v>
      </c>
      <c r="N3" s="0" t="n">
        <v>78.1863354037267</v>
      </c>
      <c r="O3" s="0" t="n">
        <v>1</v>
      </c>
      <c r="P3" s="0" t="n">
        <v>71616</v>
      </c>
      <c r="Q3" s="0" t="n">
        <v>7.53379192233933</v>
      </c>
      <c r="R3" s="0" t="n">
        <v>0.794772644060367</v>
      </c>
      <c r="S3" s="0" t="n">
        <v>444.819875776398</v>
      </c>
      <c r="T3" s="0" t="n">
        <v>1</v>
      </c>
      <c r="U3" s="0" t="n">
        <v>164242</v>
      </c>
      <c r="V3" s="0" t="n">
        <v>17.2777738621098</v>
      </c>
      <c r="W3" s="0" t="n">
        <v>1</v>
      </c>
      <c r="X3" s="0" t="n">
        <v>1020.13664596273</v>
      </c>
      <c r="Y3" s="0" t="n">
        <v>1</v>
      </c>
      <c r="Z3" s="0" t="n">
        <v>75814</v>
      </c>
      <c r="AA3" s="0" t="n">
        <v>7.97540913762614</v>
      </c>
      <c r="AB3" s="0" t="n">
        <v>1</v>
      </c>
      <c r="AC3" s="0" t="n">
        <v>470.894409937888</v>
      </c>
      <c r="AD3" s="0" t="n">
        <v>1</v>
      </c>
      <c r="AE3" s="0" t="n">
        <v>12.5</v>
      </c>
      <c r="AF3" s="0" t="n">
        <v>0.757575757575757</v>
      </c>
      <c r="AG3" s="0" t="n">
        <v>3</v>
      </c>
      <c r="AH3" s="0" t="n">
        <v>3</v>
      </c>
      <c r="AI3" s="0" t="n">
        <v>1</v>
      </c>
      <c r="AJ3" s="0" t="n">
        <v>1</v>
      </c>
      <c r="AK3" s="0" t="n">
        <v>0.5</v>
      </c>
      <c r="AL3" s="0" t="n">
        <v>114</v>
      </c>
      <c r="AM3" s="0" t="n">
        <v>0.254901960784314</v>
      </c>
      <c r="AN3" s="0" t="n">
        <v>0</v>
      </c>
      <c r="AO3" s="0" t="s">
        <v>38</v>
      </c>
      <c r="AP3" s="0" t="n">
        <v>0.48</v>
      </c>
      <c r="AQ3" s="0" t="s">
        <v>41</v>
      </c>
      <c r="AR3" s="0" t="s">
        <v>42</v>
      </c>
      <c r="AS3" s="0" t="n">
        <v>0.628119429590018</v>
      </c>
      <c r="AT3" s="0" t="n">
        <v>0.898713706109835</v>
      </c>
      <c r="AU3" s="0" t="n">
        <v>1</v>
      </c>
      <c r="AV3" s="0" t="n">
        <v>0.763416567849927</v>
      </c>
      <c r="AW3" s="0" t="n">
        <v>0.814059714795009</v>
      </c>
    </row>
    <row r="4" customFormat="false" ht="15" hidden="false" customHeight="false" outlineLevel="0" collapsed="false">
      <c r="A4" s="0" t="n">
        <v>3</v>
      </c>
      <c r="B4" s="0" t="s">
        <v>45</v>
      </c>
      <c r="C4" s="0" t="n">
        <v>42650</v>
      </c>
      <c r="D4" s="0" t="n">
        <v>23383</v>
      </c>
      <c r="E4" s="0" t="s">
        <v>46</v>
      </c>
      <c r="F4" s="0" t="s">
        <v>47</v>
      </c>
      <c r="G4" s="0" t="s">
        <v>48</v>
      </c>
      <c r="H4" s="0" t="n">
        <v>1997</v>
      </c>
      <c r="I4" s="0" t="n">
        <v>20039.2</v>
      </c>
      <c r="J4" s="0" t="n">
        <v>2151772</v>
      </c>
      <c r="K4" s="0" t="n">
        <v>17394</v>
      </c>
      <c r="L4" s="0" t="n">
        <v>0.808357019238098</v>
      </c>
      <c r="M4" s="0" t="n">
        <v>0.488402093362392</v>
      </c>
      <c r="N4" s="0" t="n">
        <v>0.867998722503892</v>
      </c>
      <c r="O4" s="0" t="n">
        <v>0.0111016678045064</v>
      </c>
      <c r="P4" s="0" t="n">
        <v>114895</v>
      </c>
      <c r="Q4" s="0" t="n">
        <v>5.33955270353922</v>
      </c>
      <c r="R4" s="0" t="n">
        <v>0.56329275669374</v>
      </c>
      <c r="S4" s="0" t="n">
        <v>5.73351231586091</v>
      </c>
      <c r="T4" s="0" t="n">
        <v>0.0128895146734474</v>
      </c>
      <c r="U4" s="0" t="n">
        <v>320378</v>
      </c>
      <c r="V4" s="0" t="n">
        <v>14.8890309939901</v>
      </c>
      <c r="W4" s="0" t="n">
        <v>0.861744754435162</v>
      </c>
      <c r="X4" s="0" t="n">
        <v>15.9875643738273</v>
      </c>
      <c r="Y4" s="0" t="n">
        <v>0.0156719831966622</v>
      </c>
      <c r="Z4" s="0" t="n">
        <v>102748</v>
      </c>
      <c r="AA4" s="0" t="n">
        <v>4.77504122183949</v>
      </c>
      <c r="AB4" s="0" t="n">
        <v>0.598720534513013</v>
      </c>
      <c r="AC4" s="0" t="n">
        <v>5.12735039322927</v>
      </c>
      <c r="AD4" s="0" t="n">
        <v>0.0108885352746183</v>
      </c>
      <c r="AE4" s="0" t="n">
        <v>10</v>
      </c>
      <c r="AF4" s="0" t="n">
        <v>0.606060606060606</v>
      </c>
      <c r="AG4" s="0" t="n">
        <v>3</v>
      </c>
      <c r="AH4" s="0" t="n">
        <v>2</v>
      </c>
      <c r="AI4" s="0" t="n">
        <v>0.666666666666667</v>
      </c>
      <c r="AJ4" s="0" t="n">
        <v>1</v>
      </c>
      <c r="AK4" s="0" t="n">
        <v>0.5</v>
      </c>
      <c r="AL4" s="0" t="n">
        <v>153</v>
      </c>
      <c r="AM4" s="0" t="n">
        <v>0</v>
      </c>
      <c r="AN4" s="0" t="n">
        <v>0.056</v>
      </c>
      <c r="AO4" s="0" t="s">
        <v>49</v>
      </c>
      <c r="AP4" s="0" t="n">
        <v>0.01</v>
      </c>
      <c r="AQ4" s="0" t="s">
        <v>46</v>
      </c>
      <c r="AR4" s="0" t="s">
        <v>47</v>
      </c>
      <c r="AS4" s="0" t="n">
        <v>0.443181818181818</v>
      </c>
      <c r="AT4" s="0" t="n">
        <v>0.268921508133521</v>
      </c>
      <c r="AU4" s="0" t="n">
        <v>0.371756451854864</v>
      </c>
      <c r="AV4" s="0" t="n">
        <v>0.35605166315767</v>
      </c>
      <c r="AW4" s="0" t="n">
        <v>0.407469135018341</v>
      </c>
    </row>
    <row r="5" customFormat="false" ht="15" hidden="false" customHeight="false" outlineLevel="0" collapsed="false">
      <c r="A5" s="0" t="n">
        <v>4</v>
      </c>
      <c r="B5" s="0" t="s">
        <v>51</v>
      </c>
      <c r="C5" s="0" t="n">
        <v>34883</v>
      </c>
      <c r="D5" s="0" t="n">
        <v>33633</v>
      </c>
      <c r="E5" s="0" t="s">
        <v>52</v>
      </c>
      <c r="F5" s="0" t="s">
        <v>53</v>
      </c>
      <c r="G5" s="0" t="s">
        <v>54</v>
      </c>
      <c r="H5" s="0" t="n">
        <v>1997</v>
      </c>
      <c r="I5" s="0" t="n">
        <v>9214</v>
      </c>
      <c r="J5" s="0" t="n">
        <v>666313</v>
      </c>
      <c r="K5" s="0" t="n">
        <v>9888</v>
      </c>
      <c r="L5" s="0" t="n">
        <v>1.4839872552389</v>
      </c>
      <c r="M5" s="0" t="n">
        <v>0.896611849384225</v>
      </c>
      <c r="N5" s="0" t="n">
        <v>1.07314955502496</v>
      </c>
      <c r="O5" s="0" t="n">
        <v>0.0137255384778375</v>
      </c>
      <c r="P5" s="0" t="n">
        <v>63161</v>
      </c>
      <c r="Q5" s="0" t="n">
        <v>9.47917870430263</v>
      </c>
      <c r="R5" s="0" t="n">
        <v>1</v>
      </c>
      <c r="S5" s="0" t="n">
        <v>6.85489472541784</v>
      </c>
      <c r="T5" s="0" t="n">
        <v>0.0154104955707143</v>
      </c>
      <c r="U5" s="0" t="n">
        <v>73850</v>
      </c>
      <c r="V5" s="0" t="n">
        <v>11.0833797329483</v>
      </c>
      <c r="W5" s="0" t="n">
        <v>0.641481930565963</v>
      </c>
      <c r="X5" s="0" t="n">
        <v>8.01497720859562</v>
      </c>
      <c r="Y5" s="0" t="n">
        <v>0.0078567682479749</v>
      </c>
      <c r="Z5" s="0" t="n">
        <v>31353</v>
      </c>
      <c r="AA5" s="0" t="n">
        <v>4.70544623922991</v>
      </c>
      <c r="AB5" s="0" t="n">
        <v>0.589994338601477</v>
      </c>
      <c r="AC5" s="0" t="n">
        <v>3.40275667462557</v>
      </c>
      <c r="AD5" s="0" t="n">
        <v>0.00722615644359507</v>
      </c>
      <c r="AE5" s="0" t="n">
        <v>6</v>
      </c>
      <c r="AF5" s="0" t="n">
        <v>0.363636363636364</v>
      </c>
      <c r="AG5" s="0" t="n">
        <v>2</v>
      </c>
      <c r="AH5" s="0" t="n">
        <v>0</v>
      </c>
      <c r="AI5" s="0" t="n">
        <v>0</v>
      </c>
      <c r="AJ5" s="0" t="n">
        <v>1</v>
      </c>
      <c r="AK5" s="0" t="n">
        <v>0.5</v>
      </c>
      <c r="AL5" s="0" t="n">
        <v>153</v>
      </c>
      <c r="AM5" s="0" t="n">
        <v>0</v>
      </c>
      <c r="AN5" s="0" t="n">
        <v>0</v>
      </c>
      <c r="AO5" s="0" t="s">
        <v>38</v>
      </c>
      <c r="AP5" s="0" t="n">
        <v>0.01</v>
      </c>
      <c r="AQ5" s="0" t="s">
        <v>52</v>
      </c>
      <c r="AR5" s="0" t="s">
        <v>53</v>
      </c>
      <c r="AS5" s="0" t="n">
        <v>0.215909090909091</v>
      </c>
      <c r="AT5" s="0" t="n">
        <v>0.481436970858194</v>
      </c>
      <c r="AU5" s="0" t="n">
        <v>0.311639798464752</v>
      </c>
      <c r="AV5" s="0" t="n">
        <v>0.348673030883643</v>
      </c>
      <c r="AW5" s="0" t="n">
        <v>0.263774444686922</v>
      </c>
    </row>
    <row r="6" customFormat="false" ht="15" hidden="false" customHeight="false" outlineLevel="0" collapsed="false">
      <c r="A6" s="0" t="n">
        <v>5</v>
      </c>
      <c r="B6" s="0" t="s">
        <v>56</v>
      </c>
      <c r="C6" s="0" t="n">
        <v>45729</v>
      </c>
      <c r="D6" s="0" t="n">
        <v>16053</v>
      </c>
      <c r="E6" s="0" t="s">
        <v>57</v>
      </c>
      <c r="F6" s="0" t="s">
        <v>58</v>
      </c>
      <c r="G6" s="0" t="s">
        <v>59</v>
      </c>
      <c r="H6" s="0" t="n">
        <v>2001</v>
      </c>
      <c r="I6" s="0" t="n">
        <v>31889</v>
      </c>
      <c r="J6" s="0" t="n">
        <v>2932216</v>
      </c>
      <c r="K6" s="0" t="n">
        <v>29125</v>
      </c>
      <c r="L6" s="0" t="n">
        <v>0.993276075159538</v>
      </c>
      <c r="M6" s="0" t="n">
        <v>0.600128535844147</v>
      </c>
      <c r="N6" s="0" t="n">
        <v>0.913324343817617</v>
      </c>
      <c r="O6" s="0" t="n">
        <v>0.0116813806287446</v>
      </c>
      <c r="P6" s="0" t="n">
        <v>193041</v>
      </c>
      <c r="Q6" s="0" t="n">
        <v>6.58345087810721</v>
      </c>
      <c r="R6" s="0" t="n">
        <v>0.69451701286304</v>
      </c>
      <c r="S6" s="0" t="n">
        <v>6.05352943021105</v>
      </c>
      <c r="T6" s="0" t="n">
        <v>0.0136089454628013</v>
      </c>
      <c r="U6" s="0" t="n">
        <v>465794</v>
      </c>
      <c r="V6" s="0" t="n">
        <v>15.8853917992399</v>
      </c>
      <c r="W6" s="0" t="n">
        <v>0.919411952374061</v>
      </c>
      <c r="X6" s="0" t="n">
        <v>14.6067295932767</v>
      </c>
      <c r="Y6" s="0" t="n">
        <v>0.0143184049422045</v>
      </c>
      <c r="Z6" s="0" t="n">
        <v>154662</v>
      </c>
      <c r="AA6" s="0" t="n">
        <v>5.27457731626865</v>
      </c>
      <c r="AB6" s="0" t="n">
        <v>0.661355075990323</v>
      </c>
      <c r="AC6" s="0" t="n">
        <v>4.85001097557151</v>
      </c>
      <c r="AD6" s="0" t="n">
        <v>0.0102995722039071</v>
      </c>
      <c r="AE6" s="0" t="n">
        <v>8</v>
      </c>
      <c r="AF6" s="0" t="n">
        <v>0.484848484848485</v>
      </c>
      <c r="AG6" s="0" t="n">
        <v>2</v>
      </c>
      <c r="AH6" s="0" t="n">
        <v>1</v>
      </c>
      <c r="AI6" s="0" t="n">
        <v>0.333333333333333</v>
      </c>
      <c r="AJ6" s="0" t="n">
        <v>1</v>
      </c>
      <c r="AK6" s="0" t="n">
        <v>0.5</v>
      </c>
      <c r="AL6" s="0" t="n">
        <v>153</v>
      </c>
      <c r="AM6" s="0" t="n">
        <v>0</v>
      </c>
      <c r="AN6" s="0" t="n">
        <v>0</v>
      </c>
      <c r="AO6" s="0" t="s">
        <v>38</v>
      </c>
      <c r="AP6" s="0" t="n">
        <v>0.01</v>
      </c>
      <c r="AQ6" s="0" t="s">
        <v>57</v>
      </c>
      <c r="AR6" s="0" t="s">
        <v>58</v>
      </c>
      <c r="AS6" s="0" t="n">
        <v>0.329545454545454</v>
      </c>
      <c r="AT6" s="0" t="n">
        <v>0.329983968699683</v>
      </c>
      <c r="AU6" s="0" t="n">
        <v>0.401346251377624</v>
      </c>
      <c r="AV6" s="0" t="n">
        <v>0.329764711622569</v>
      </c>
      <c r="AW6" s="0" t="n">
        <v>0.365445852961539</v>
      </c>
    </row>
    <row r="7" customFormat="false" ht="15" hidden="false" customHeight="false" outlineLevel="0" collapsed="false">
      <c r="A7" s="0" t="n">
        <v>6</v>
      </c>
      <c r="B7" s="0" t="s">
        <v>61</v>
      </c>
      <c r="C7" s="0" t="n">
        <v>55617</v>
      </c>
      <c r="D7" s="0" t="n">
        <v>12650</v>
      </c>
      <c r="E7" s="0" t="s">
        <v>62</v>
      </c>
      <c r="F7" s="0" t="s">
        <v>63</v>
      </c>
      <c r="G7" s="0" t="s">
        <v>64</v>
      </c>
      <c r="H7" s="0" t="n">
        <v>1997</v>
      </c>
      <c r="I7" s="0" t="n">
        <v>2559</v>
      </c>
      <c r="J7" s="0" t="n">
        <v>1392600</v>
      </c>
      <c r="K7" s="0" t="n">
        <v>23049</v>
      </c>
      <c r="L7" s="0" t="n">
        <v>1.65510555794916</v>
      </c>
      <c r="M7" s="0" t="n">
        <v>1</v>
      </c>
      <c r="N7" s="0" t="n">
        <v>9.00703399765533</v>
      </c>
      <c r="O7" s="0" t="n">
        <v>0.115199592756793</v>
      </c>
      <c r="P7" s="0" t="n">
        <v>131457</v>
      </c>
      <c r="Q7" s="0" t="n">
        <v>9.43968117190865</v>
      </c>
      <c r="R7" s="0" t="n">
        <v>0.99583323264324</v>
      </c>
      <c r="S7" s="0" t="n">
        <v>51.3704572098476</v>
      </c>
      <c r="T7" s="0" t="n">
        <v>0.115485975351674</v>
      </c>
      <c r="U7" s="0" t="n">
        <v>223669</v>
      </c>
      <c r="V7" s="0" t="n">
        <v>16.0612523337642</v>
      </c>
      <c r="W7" s="0" t="n">
        <v>0.929590377900854</v>
      </c>
      <c r="X7" s="0" t="n">
        <v>87.4048456428292</v>
      </c>
      <c r="Y7" s="0" t="n">
        <v>0.085679546939854</v>
      </c>
      <c r="Z7" s="0" t="n">
        <v>105734</v>
      </c>
      <c r="AA7" s="0" t="n">
        <v>7.59256067786873</v>
      </c>
      <c r="AB7" s="0" t="n">
        <v>0.95199638624792</v>
      </c>
      <c r="AC7" s="0" t="n">
        <v>41.3184837827276</v>
      </c>
      <c r="AD7" s="0" t="n">
        <v>0.0877446894903204</v>
      </c>
      <c r="AE7" s="0" t="n">
        <v>12.5</v>
      </c>
      <c r="AF7" s="0" t="n">
        <v>0.757575757575757</v>
      </c>
      <c r="AG7" s="0" t="n">
        <v>3</v>
      </c>
      <c r="AH7" s="0" t="n">
        <v>2</v>
      </c>
      <c r="AI7" s="0" t="n">
        <v>0.666666666666667</v>
      </c>
      <c r="AJ7" s="0" t="n">
        <v>1</v>
      </c>
      <c r="AK7" s="0" t="n">
        <v>0.5</v>
      </c>
      <c r="AL7" s="0" t="n">
        <v>73</v>
      </c>
      <c r="AM7" s="0" t="n">
        <v>0.522875816993464</v>
      </c>
      <c r="AN7" s="0" t="n">
        <v>0</v>
      </c>
      <c r="AO7" s="0" t="s">
        <v>38</v>
      </c>
      <c r="AP7" s="0" t="n">
        <v>0.97</v>
      </c>
      <c r="AQ7" s="0" t="s">
        <v>62</v>
      </c>
      <c r="AR7" s="0" t="s">
        <v>63</v>
      </c>
      <c r="AS7" s="0" t="n">
        <v>0.611779560308972</v>
      </c>
      <c r="AT7" s="0" t="n">
        <v>0.556629700187927</v>
      </c>
      <c r="AU7" s="0" t="n">
        <v>0.513752750144737</v>
      </c>
      <c r="AV7" s="0" t="n">
        <v>0.584204630248449</v>
      </c>
      <c r="AW7" s="0" t="n">
        <v>0.562766155226855</v>
      </c>
    </row>
    <row r="8" customFormat="false" ht="15" hidden="false" customHeight="false" outlineLevel="0" collapsed="false">
      <c r="A8" s="0" t="n">
        <v>7</v>
      </c>
      <c r="B8" s="0" t="s">
        <v>66</v>
      </c>
      <c r="C8" s="0" t="n">
        <v>59383</v>
      </c>
      <c r="D8" s="0" t="n">
        <v>24583</v>
      </c>
      <c r="E8" s="0" t="s">
        <v>67</v>
      </c>
      <c r="F8" s="0" t="s">
        <v>68</v>
      </c>
      <c r="G8" s="0" t="s">
        <v>69</v>
      </c>
      <c r="H8" s="0" t="n">
        <v>1997</v>
      </c>
      <c r="I8" s="0" t="n">
        <v>43165.6032</v>
      </c>
      <c r="J8" s="0" t="n">
        <v>1405996</v>
      </c>
      <c r="K8" s="0" t="n">
        <v>12981</v>
      </c>
      <c r="L8" s="0" t="n">
        <v>0.923260094623313</v>
      </c>
      <c r="M8" s="0" t="n">
        <v>0.557825505563117</v>
      </c>
      <c r="N8" s="0" t="n">
        <v>0.300725555481175</v>
      </c>
      <c r="O8" s="0" t="n">
        <v>0.00384626743187712</v>
      </c>
      <c r="P8" s="0" t="n">
        <v>88395</v>
      </c>
      <c r="Q8" s="0" t="n">
        <v>6.28700223898219</v>
      </c>
      <c r="R8" s="0" t="n">
        <v>0.663243349988591</v>
      </c>
      <c r="S8" s="0" t="n">
        <v>2.047811068235</v>
      </c>
      <c r="T8" s="0" t="n">
        <v>0.00460368607553947</v>
      </c>
      <c r="U8" s="0" t="n">
        <v>198848</v>
      </c>
      <c r="V8" s="0" t="n">
        <v>14.1428567364345</v>
      </c>
      <c r="W8" s="0" t="n">
        <v>0.818557810126792</v>
      </c>
      <c r="X8" s="0" t="n">
        <v>4.60663086482711</v>
      </c>
      <c r="Y8" s="0" t="n">
        <v>0.00451569981635127</v>
      </c>
      <c r="Z8" s="0" t="n">
        <v>68918</v>
      </c>
      <c r="AA8" s="0" t="n">
        <v>4.90172091527999</v>
      </c>
      <c r="AB8" s="0" t="n">
        <v>0.614604320693066</v>
      </c>
      <c r="AC8" s="0" t="n">
        <v>1.59659531874676</v>
      </c>
      <c r="AD8" s="0" t="n">
        <v>0.00339055908299559</v>
      </c>
      <c r="AE8" s="0" t="n">
        <v>12</v>
      </c>
      <c r="AF8" s="0" t="n">
        <v>0.727272727272727</v>
      </c>
      <c r="AG8" s="0" t="n">
        <v>2</v>
      </c>
      <c r="AH8" s="0" t="n">
        <v>2</v>
      </c>
      <c r="AI8" s="0" t="n">
        <v>0.666666666666667</v>
      </c>
      <c r="AJ8" s="0" t="n">
        <v>1</v>
      </c>
      <c r="AK8" s="0" t="n">
        <v>0.5</v>
      </c>
      <c r="AL8" s="0" t="n">
        <v>153</v>
      </c>
      <c r="AM8" s="0" t="n">
        <v>0</v>
      </c>
      <c r="AN8" s="0" t="n">
        <v>0.002</v>
      </c>
      <c r="AO8" s="0" t="s">
        <v>38</v>
      </c>
      <c r="AP8" s="0" t="n">
        <v>0.01</v>
      </c>
      <c r="AQ8" s="0" t="s">
        <v>67</v>
      </c>
      <c r="AR8" s="0" t="s">
        <v>68</v>
      </c>
      <c r="AS8" s="0" t="n">
        <v>0.473484848484848</v>
      </c>
      <c r="AT8" s="0" t="n">
        <v>0.307379702264781</v>
      </c>
      <c r="AU8" s="0" t="n">
        <v>0.360267097429801</v>
      </c>
      <c r="AV8" s="0" t="n">
        <v>0.390432275374815</v>
      </c>
      <c r="AW8" s="0" t="n">
        <v>0.416875972957325</v>
      </c>
    </row>
    <row r="9" customFormat="false" ht="15" hidden="false" customHeight="false" outlineLevel="0" collapsed="false">
      <c r="A9" s="0" t="n">
        <v>8</v>
      </c>
      <c r="B9" s="0" t="s">
        <v>71</v>
      </c>
      <c r="C9" s="0" t="n">
        <v>60317</v>
      </c>
      <c r="D9" s="0" t="n">
        <v>24967</v>
      </c>
      <c r="E9" s="0" t="s">
        <v>72</v>
      </c>
      <c r="F9" s="0" t="s">
        <v>73</v>
      </c>
      <c r="G9" s="0" t="s">
        <v>74</v>
      </c>
      <c r="H9" s="0" t="n">
        <v>1997</v>
      </c>
      <c r="I9" s="0" t="n">
        <v>9112.5</v>
      </c>
      <c r="J9" s="0" t="n">
        <v>1327243</v>
      </c>
      <c r="K9" s="0" t="n">
        <v>17226</v>
      </c>
      <c r="L9" s="0" t="n">
        <v>1.29787838398846</v>
      </c>
      <c r="M9" s="0" t="n">
        <v>0.784166531104315</v>
      </c>
      <c r="N9" s="0" t="n">
        <v>1.89037037037037</v>
      </c>
      <c r="O9" s="0" t="n">
        <v>0.0241777589473808</v>
      </c>
      <c r="P9" s="0" t="n">
        <v>108392</v>
      </c>
      <c r="Q9" s="0" t="n">
        <v>8.16670345972817</v>
      </c>
      <c r="R9" s="0" t="n">
        <v>0.861541248929222</v>
      </c>
      <c r="S9" s="0" t="n">
        <v>11.8948696844993</v>
      </c>
      <c r="T9" s="0" t="n">
        <v>0.0267408682306243</v>
      </c>
      <c r="U9" s="0" t="n">
        <v>152778</v>
      </c>
      <c r="V9" s="0" t="n">
        <v>11.5109290461506</v>
      </c>
      <c r="W9" s="0" t="n">
        <v>0.666227555587705</v>
      </c>
      <c r="X9" s="0" t="n">
        <v>16.7657613168724</v>
      </c>
      <c r="Y9" s="0" t="n">
        <v>0.016434819181552</v>
      </c>
      <c r="Z9" s="0" t="n">
        <v>64944</v>
      </c>
      <c r="AA9" s="0" t="n">
        <v>4.89315068905995</v>
      </c>
      <c r="AB9" s="0" t="n">
        <v>0.613529739305184</v>
      </c>
      <c r="AC9" s="0" t="n">
        <v>7.12691358024691</v>
      </c>
      <c r="AD9" s="0" t="n">
        <v>0.0151348443086996</v>
      </c>
      <c r="AE9" s="0" t="n">
        <v>11.5</v>
      </c>
      <c r="AF9" s="0" t="n">
        <v>0.696969696969697</v>
      </c>
      <c r="AG9" s="0" t="n">
        <v>3</v>
      </c>
      <c r="AH9" s="0" t="n">
        <v>2.5</v>
      </c>
      <c r="AI9" s="0" t="n">
        <v>0.833333333333333</v>
      </c>
      <c r="AJ9" s="0" t="n">
        <v>1.5</v>
      </c>
      <c r="AK9" s="0" t="n">
        <v>0.75</v>
      </c>
      <c r="AL9" s="0" t="n">
        <v>76</v>
      </c>
      <c r="AM9" s="0" t="n">
        <v>0.503267973856209</v>
      </c>
      <c r="AN9" s="0" t="n">
        <v>0.0004</v>
      </c>
      <c r="AO9" s="0" t="s">
        <v>38</v>
      </c>
      <c r="AP9" s="0" t="n">
        <v>0.93</v>
      </c>
      <c r="AQ9" s="0" t="s">
        <v>72</v>
      </c>
      <c r="AR9" s="0" t="s">
        <v>73</v>
      </c>
      <c r="AS9" s="0" t="n">
        <v>0.69589275103981</v>
      </c>
      <c r="AT9" s="0" t="n">
        <v>0.424156601802886</v>
      </c>
      <c r="AU9" s="0" t="n">
        <v>0.327831739595785</v>
      </c>
      <c r="AV9" s="0" t="n">
        <v>0.560024676421348</v>
      </c>
      <c r="AW9" s="0" t="n">
        <v>0.511862245317798</v>
      </c>
    </row>
    <row r="10" customFormat="false" ht="15" hidden="false" customHeight="false" outlineLevel="0" collapsed="false">
      <c r="A10" s="0" t="n">
        <v>9</v>
      </c>
      <c r="B10" s="0" t="s">
        <v>76</v>
      </c>
      <c r="C10" s="0" t="n">
        <v>49017</v>
      </c>
      <c r="D10" s="0" t="n">
        <v>2533</v>
      </c>
      <c r="E10" s="0" t="s">
        <v>77</v>
      </c>
      <c r="F10" s="0" t="s">
        <v>78</v>
      </c>
      <c r="G10" s="0" t="s">
        <v>79</v>
      </c>
      <c r="H10" s="0" t="n">
        <v>1997</v>
      </c>
      <c r="I10" s="0" t="n">
        <v>12011</v>
      </c>
      <c r="J10" s="0" t="n">
        <v>10895427</v>
      </c>
      <c r="K10" s="0" t="n">
        <v>155482</v>
      </c>
      <c r="L10" s="0" t="n">
        <v>1.42703906877629</v>
      </c>
      <c r="M10" s="0" t="n">
        <v>0.862204263602698</v>
      </c>
      <c r="N10" s="0" t="n">
        <v>12.9449671134793</v>
      </c>
      <c r="O10" s="0" t="n">
        <v>0.16556559463538</v>
      </c>
      <c r="P10" s="0" t="n">
        <v>897747</v>
      </c>
      <c r="Q10" s="0" t="n">
        <v>8.23966789002395</v>
      </c>
      <c r="R10" s="0" t="n">
        <v>0.869238585647081</v>
      </c>
      <c r="S10" s="0" t="n">
        <v>74.7437349096662</v>
      </c>
      <c r="T10" s="0" t="n">
        <v>0.168031463925048</v>
      </c>
      <c r="U10" s="0" t="n">
        <v>1274954</v>
      </c>
      <c r="V10" s="0" t="n">
        <v>11.7017350490256</v>
      </c>
      <c r="W10" s="0" t="n">
        <v>0.677270992340486</v>
      </c>
      <c r="X10" s="0" t="n">
        <v>106.148863541753</v>
      </c>
      <c r="Y10" s="0" t="n">
        <v>0.104053573569625</v>
      </c>
      <c r="Z10" s="0" t="n">
        <v>560749</v>
      </c>
      <c r="AA10" s="0" t="n">
        <v>5.14664546878245</v>
      </c>
      <c r="AB10" s="0" t="n">
        <v>0.645314287953174</v>
      </c>
      <c r="AC10" s="0" t="n">
        <v>46.6862875697278</v>
      </c>
      <c r="AD10" s="0" t="n">
        <v>0.0991438559992372</v>
      </c>
      <c r="AE10" s="0" t="n">
        <v>15</v>
      </c>
      <c r="AF10" s="0" t="n">
        <v>0.909090909090909</v>
      </c>
      <c r="AG10" s="0" t="n">
        <v>3</v>
      </c>
      <c r="AH10" s="0" t="n">
        <v>2.5</v>
      </c>
      <c r="AI10" s="0" t="n">
        <v>0.833333333333333</v>
      </c>
      <c r="AJ10" s="0" t="n">
        <v>1</v>
      </c>
      <c r="AK10" s="0" t="n">
        <v>0.5</v>
      </c>
      <c r="AL10" s="0" t="n">
        <v>130</v>
      </c>
      <c r="AM10" s="0" t="n">
        <v>0.150326797385621</v>
      </c>
      <c r="AN10" s="0" t="n">
        <v>0.0098</v>
      </c>
      <c r="AO10" s="0" t="s">
        <v>38</v>
      </c>
      <c r="AP10" s="0" t="n">
        <v>0.28</v>
      </c>
      <c r="AQ10" s="0" t="s">
        <v>77</v>
      </c>
      <c r="AR10" s="0" t="s">
        <v>78</v>
      </c>
      <c r="AS10" s="0" t="n">
        <v>0.598187759952466</v>
      </c>
      <c r="AT10" s="0" t="n">
        <v>0.516259976952552</v>
      </c>
      <c r="AU10" s="0" t="n">
        <v>0.38144567746563</v>
      </c>
      <c r="AV10" s="0" t="n">
        <v>0.557223868452509</v>
      </c>
      <c r="AW10" s="0" t="n">
        <v>0.489816718709048</v>
      </c>
    </row>
    <row r="11" customFormat="false" ht="15" hidden="false" customHeight="false" outlineLevel="0" collapsed="false">
      <c r="A11" s="0" t="n">
        <v>10</v>
      </c>
      <c r="B11" s="0" t="s">
        <v>81</v>
      </c>
      <c r="C11" s="0" t="n">
        <v>52567</v>
      </c>
      <c r="D11" s="0" t="n">
        <v>13317</v>
      </c>
      <c r="E11" s="0" t="s">
        <v>82</v>
      </c>
      <c r="F11" s="0" t="s">
        <v>83</v>
      </c>
      <c r="G11" s="0" t="s">
        <v>84</v>
      </c>
      <c r="H11" s="0" t="n">
        <v>1997</v>
      </c>
      <c r="I11" s="0" t="n">
        <v>891.85</v>
      </c>
      <c r="J11" s="0" t="n">
        <v>3458763</v>
      </c>
      <c r="K11" s="0" t="n">
        <v>29686</v>
      </c>
      <c r="L11" s="0" t="n">
        <v>0.858283727448223</v>
      </c>
      <c r="M11" s="0" t="n">
        <v>0.518567364677165</v>
      </c>
      <c r="N11" s="0" t="n">
        <v>33.2858664573639</v>
      </c>
      <c r="O11" s="0" t="n">
        <v>0.425724856977724</v>
      </c>
      <c r="P11" s="0" t="n">
        <v>173070</v>
      </c>
      <c r="Q11" s="0" t="n">
        <v>5.00381205650691</v>
      </c>
      <c r="R11" s="0" t="n">
        <v>0.527874008139087</v>
      </c>
      <c r="S11" s="0" t="n">
        <v>194.057296630599</v>
      </c>
      <c r="T11" s="0" t="n">
        <v>0.436260399317562</v>
      </c>
      <c r="U11" s="0" t="n">
        <v>473427</v>
      </c>
      <c r="V11" s="0" t="n">
        <v>13.6877548418322</v>
      </c>
      <c r="W11" s="0" t="n">
        <v>0.792217501575793</v>
      </c>
      <c r="X11" s="0" t="n">
        <v>530.837024163256</v>
      </c>
      <c r="Y11" s="0" t="n">
        <v>0.520358744354576</v>
      </c>
      <c r="Z11" s="0" t="n">
        <v>228064</v>
      </c>
      <c r="AA11" s="0" t="n">
        <v>6.59380246637309</v>
      </c>
      <c r="AB11" s="0" t="n">
        <v>0.826766671475831</v>
      </c>
      <c r="AC11" s="0" t="n">
        <v>255.720132309245</v>
      </c>
      <c r="AD11" s="0" t="n">
        <v>0.543051960083737</v>
      </c>
      <c r="AE11" s="0" t="n">
        <v>14.5</v>
      </c>
      <c r="AF11" s="0" t="n">
        <v>0.878787878787879</v>
      </c>
      <c r="AG11" s="0" t="n">
        <v>3</v>
      </c>
      <c r="AH11" s="0" t="n">
        <v>2</v>
      </c>
      <c r="AI11" s="0" t="n">
        <v>0.666666666666667</v>
      </c>
      <c r="AJ11" s="0" t="n">
        <v>1</v>
      </c>
      <c r="AK11" s="0" t="n">
        <v>0.5</v>
      </c>
      <c r="AL11" s="0" t="n">
        <v>153</v>
      </c>
      <c r="AM11" s="0" t="n">
        <v>0</v>
      </c>
      <c r="AN11" s="0" t="n">
        <v>0</v>
      </c>
      <c r="AO11" s="0" t="s">
        <v>38</v>
      </c>
      <c r="AP11" s="0" t="n">
        <v>0.01</v>
      </c>
      <c r="AQ11" s="0" t="s">
        <v>82</v>
      </c>
      <c r="AR11" s="0" t="s">
        <v>83</v>
      </c>
      <c r="AS11" s="0" t="n">
        <v>0.511363636363636</v>
      </c>
      <c r="AT11" s="0" t="n">
        <v>0.477106657277884</v>
      </c>
      <c r="AU11" s="0" t="n">
        <v>0.670598719372484</v>
      </c>
      <c r="AV11" s="0" t="n">
        <v>0.49423514682076</v>
      </c>
      <c r="AW11" s="0" t="n">
        <v>0.59098117786806</v>
      </c>
    </row>
    <row r="12" customFormat="false" ht="15" hidden="false" customHeight="false" outlineLevel="0" collapsed="false">
      <c r="A12" s="0" t="n">
        <v>11</v>
      </c>
      <c r="B12" s="0" t="s">
        <v>86</v>
      </c>
      <c r="C12" s="0" t="n">
        <v>37900</v>
      </c>
      <c r="D12" s="0" t="n">
        <v>23733</v>
      </c>
      <c r="E12" s="0" t="s">
        <v>87</v>
      </c>
      <c r="F12" s="0" t="s">
        <v>88</v>
      </c>
      <c r="G12" s="0" t="s">
        <v>89</v>
      </c>
      <c r="H12" s="0" t="n">
        <v>1997</v>
      </c>
      <c r="I12" s="0" t="n">
        <v>3806</v>
      </c>
      <c r="J12" s="0" t="n">
        <v>3802708</v>
      </c>
      <c r="K12" s="0" t="n">
        <v>35465</v>
      </c>
      <c r="L12" s="0" t="n">
        <v>0.932624855760684</v>
      </c>
      <c r="M12" s="0" t="n">
        <v>0.563483610626201</v>
      </c>
      <c r="N12" s="0" t="n">
        <v>9.31818181818182</v>
      </c>
      <c r="O12" s="0" t="n">
        <v>0.119179160528064</v>
      </c>
      <c r="P12" s="0" t="n">
        <v>215866</v>
      </c>
      <c r="Q12" s="0" t="n">
        <v>5.67663885841353</v>
      </c>
      <c r="R12" s="0" t="n">
        <v>0.598853448752568</v>
      </c>
      <c r="S12" s="0" t="n">
        <v>56.717288491855</v>
      </c>
      <c r="T12" s="0" t="n">
        <v>0.1275061920128</v>
      </c>
      <c r="U12" s="0" t="n">
        <v>559527</v>
      </c>
      <c r="V12" s="0" t="n">
        <v>14.7139091405388</v>
      </c>
      <c r="W12" s="0" t="n">
        <v>0.851609082163439</v>
      </c>
      <c r="X12" s="0" t="n">
        <v>147.011823436679</v>
      </c>
      <c r="Y12" s="0" t="n">
        <v>0.144109932741353</v>
      </c>
      <c r="Z12" s="0" t="n">
        <v>212010</v>
      </c>
      <c r="AA12" s="0" t="n">
        <v>5.57523743605873</v>
      </c>
      <c r="AB12" s="0" t="n">
        <v>0.699053470467871</v>
      </c>
      <c r="AC12" s="0" t="n">
        <v>55.7041513399895</v>
      </c>
      <c r="AD12" s="0" t="n">
        <v>0.118294356790808</v>
      </c>
      <c r="AE12" s="0" t="n">
        <v>6.5</v>
      </c>
      <c r="AF12" s="0" t="n">
        <v>0.393939393939394</v>
      </c>
      <c r="AG12" s="0" t="n">
        <v>2</v>
      </c>
      <c r="AH12" s="0" t="n">
        <v>1</v>
      </c>
      <c r="AI12" s="0" t="n">
        <v>0.333333333333333</v>
      </c>
      <c r="AJ12" s="0" t="n">
        <v>0</v>
      </c>
      <c r="AK12" s="0" t="n">
        <v>0</v>
      </c>
      <c r="AL12" s="0" t="n">
        <v>153</v>
      </c>
      <c r="AM12" s="0" t="n">
        <v>0</v>
      </c>
      <c r="AN12" s="0" t="n">
        <v>0</v>
      </c>
      <c r="AO12" s="0" t="s">
        <v>38</v>
      </c>
      <c r="AP12" s="0" t="n">
        <v>0.01</v>
      </c>
      <c r="AQ12" s="0" t="s">
        <v>87</v>
      </c>
      <c r="AR12" s="0" t="s">
        <v>88</v>
      </c>
      <c r="AS12" s="0" t="n">
        <v>0.181818181818182</v>
      </c>
      <c r="AT12" s="0" t="n">
        <v>0.352255602979908</v>
      </c>
      <c r="AU12" s="0" t="n">
        <v>0.453266710540868</v>
      </c>
      <c r="AV12" s="0" t="n">
        <v>0.267036892399045</v>
      </c>
      <c r="AW12" s="0" t="n">
        <v>0.317542446179525</v>
      </c>
    </row>
    <row r="13" customFormat="false" ht="15" hidden="false" customHeight="false" outlineLevel="0" collapsed="false">
      <c r="A13" s="0" t="n">
        <v>12</v>
      </c>
      <c r="B13" s="0" t="s">
        <v>91</v>
      </c>
      <c r="C13" s="0" t="n">
        <v>53433</v>
      </c>
      <c r="D13" s="0" t="n">
        <v>-6250</v>
      </c>
      <c r="E13" s="0" t="s">
        <v>92</v>
      </c>
      <c r="F13" s="0" t="s">
        <v>93</v>
      </c>
      <c r="G13" s="0" t="s">
        <v>94</v>
      </c>
      <c r="H13" s="0" t="n">
        <v>1997</v>
      </c>
      <c r="I13" s="0" t="n">
        <v>36297</v>
      </c>
      <c r="J13" s="0" t="n">
        <v>2685553</v>
      </c>
      <c r="K13" s="0" t="n">
        <v>38108</v>
      </c>
      <c r="L13" s="0" t="n">
        <v>1.4190001091023</v>
      </c>
      <c r="M13" s="0" t="n">
        <v>0.857347195945967</v>
      </c>
      <c r="N13" s="0" t="n">
        <v>1.04989393062788</v>
      </c>
      <c r="O13" s="0" t="n">
        <v>0.0134281000024697</v>
      </c>
      <c r="P13" s="0" t="n">
        <v>224827</v>
      </c>
      <c r="Q13" s="0" t="n">
        <v>8.3717208336607</v>
      </c>
      <c r="R13" s="0" t="n">
        <v>0.883169427944295</v>
      </c>
      <c r="S13" s="0" t="n">
        <v>6.19409317574455</v>
      </c>
      <c r="T13" s="0" t="n">
        <v>0.0139249469573122</v>
      </c>
      <c r="U13" s="0" t="n">
        <v>287534</v>
      </c>
      <c r="V13" s="0" t="n">
        <v>10.7066961627642</v>
      </c>
      <c r="W13" s="0" t="n">
        <v>0.619680304199608</v>
      </c>
      <c r="X13" s="0" t="n">
        <v>7.92170151803179</v>
      </c>
      <c r="Y13" s="0" t="n">
        <v>0.00776533374169286</v>
      </c>
      <c r="Z13" s="0" t="n">
        <v>119023</v>
      </c>
      <c r="AA13" s="0" t="n">
        <v>4.43197360096785</v>
      </c>
      <c r="AB13" s="0" t="n">
        <v>0.555704857830906</v>
      </c>
      <c r="AC13" s="0" t="n">
        <v>3.27914152684795</v>
      </c>
      <c r="AD13" s="0" t="n">
        <v>0.006963645050024</v>
      </c>
      <c r="AE13" s="0" t="n">
        <v>14</v>
      </c>
      <c r="AF13" s="0" t="n">
        <v>0.848484848484848</v>
      </c>
      <c r="AG13" s="0" t="n">
        <v>2</v>
      </c>
      <c r="AH13" s="0" t="n">
        <v>2</v>
      </c>
      <c r="AI13" s="0" t="n">
        <v>0.666666666666667</v>
      </c>
      <c r="AJ13" s="0" t="n">
        <v>1</v>
      </c>
      <c r="AK13" s="0" t="n">
        <v>0.5</v>
      </c>
      <c r="AL13" s="0" t="n">
        <v>143.5</v>
      </c>
      <c r="AM13" s="0" t="n">
        <v>0.0620915032679739</v>
      </c>
      <c r="AN13" s="0" t="n">
        <v>0</v>
      </c>
      <c r="AO13" s="0" t="s">
        <v>38</v>
      </c>
      <c r="AP13" s="0" t="n">
        <v>0.12</v>
      </c>
      <c r="AQ13" s="0" t="s">
        <v>92</v>
      </c>
      <c r="AR13" s="0" t="s">
        <v>93</v>
      </c>
      <c r="AS13" s="0" t="n">
        <v>0.519310754604872</v>
      </c>
      <c r="AT13" s="0" t="n">
        <v>0.441967417712511</v>
      </c>
      <c r="AU13" s="0" t="n">
        <v>0.297528535205558</v>
      </c>
      <c r="AV13" s="0" t="n">
        <v>0.480639086158692</v>
      </c>
      <c r="AW13" s="0" t="n">
        <v>0.408419644905215</v>
      </c>
    </row>
    <row r="14" customFormat="false" ht="15" hidden="false" customHeight="false" outlineLevel="0" collapsed="false">
      <c r="A14" s="0" t="n">
        <v>13</v>
      </c>
      <c r="B14" s="0" t="s">
        <v>96</v>
      </c>
      <c r="C14" s="0" t="n">
        <v>41783</v>
      </c>
      <c r="D14" s="0" t="n">
        <v>12583</v>
      </c>
      <c r="E14" s="0" t="s">
        <v>97</v>
      </c>
      <c r="F14" s="0" t="s">
        <v>98</v>
      </c>
      <c r="G14" s="0" t="s">
        <v>99</v>
      </c>
      <c r="H14" s="0" t="n">
        <v>1997</v>
      </c>
      <c r="I14" s="0" t="n">
        <v>16897</v>
      </c>
      <c r="J14" s="0" t="n">
        <v>5143465</v>
      </c>
      <c r="K14" s="0" t="n">
        <v>46779</v>
      </c>
      <c r="L14" s="0" t="n">
        <v>0.909484170690381</v>
      </c>
      <c r="M14" s="0" t="n">
        <v>0.549502215325362</v>
      </c>
      <c r="N14" s="0" t="n">
        <v>2.7684796117654</v>
      </c>
      <c r="O14" s="0" t="n">
        <v>0.0354087398708476</v>
      </c>
      <c r="P14" s="0" t="n">
        <v>287072</v>
      </c>
      <c r="Q14" s="0" t="n">
        <v>5.58129587739005</v>
      </c>
      <c r="R14" s="0" t="n">
        <v>0.588795300890011</v>
      </c>
      <c r="S14" s="0" t="n">
        <v>16.9895247677102</v>
      </c>
      <c r="T14" s="0" t="n">
        <v>0.0381941673313414</v>
      </c>
      <c r="U14" s="0" t="n">
        <v>839309</v>
      </c>
      <c r="V14" s="0" t="n">
        <v>16.3179685289975</v>
      </c>
      <c r="W14" s="0" t="n">
        <v>0.944448553339548</v>
      </c>
      <c r="X14" s="0" t="n">
        <v>49.6720719654377</v>
      </c>
      <c r="Y14" s="0" t="n">
        <v>0.048691586722248</v>
      </c>
      <c r="Z14" s="0" t="n">
        <v>327841</v>
      </c>
      <c r="AA14" s="0" t="n">
        <v>6.37393274767107</v>
      </c>
      <c r="AB14" s="0" t="n">
        <v>0.799198215123576</v>
      </c>
      <c r="AC14" s="0" t="n">
        <v>19.4023199384506</v>
      </c>
      <c r="AD14" s="0" t="n">
        <v>0.0412031222477451</v>
      </c>
      <c r="AE14" s="0" t="n">
        <v>7.5</v>
      </c>
      <c r="AF14" s="0" t="n">
        <v>0.454545454545455</v>
      </c>
      <c r="AG14" s="0" t="n">
        <v>3</v>
      </c>
      <c r="AH14" s="0" t="n">
        <v>1</v>
      </c>
      <c r="AI14" s="0" t="n">
        <v>0.333333333333333</v>
      </c>
      <c r="AJ14" s="0" t="n">
        <v>1</v>
      </c>
      <c r="AK14" s="0" t="n">
        <v>0.5</v>
      </c>
      <c r="AL14" s="0" t="n">
        <v>149</v>
      </c>
      <c r="AM14" s="0" t="n">
        <v>0.0261437908496732</v>
      </c>
      <c r="AN14" s="0" t="n">
        <v>0.0029</v>
      </c>
      <c r="AO14" s="0" t="s">
        <v>38</v>
      </c>
      <c r="AP14" s="0" t="n">
        <v>0.06</v>
      </c>
      <c r="AQ14" s="0" t="s">
        <v>97</v>
      </c>
      <c r="AR14" s="0" t="s">
        <v>98</v>
      </c>
      <c r="AS14" s="0" t="n">
        <v>0.328505644682115</v>
      </c>
      <c r="AT14" s="0" t="n">
        <v>0.30297510585439</v>
      </c>
      <c r="AU14" s="0" t="n">
        <v>0.458385369358279</v>
      </c>
      <c r="AV14" s="0" t="n">
        <v>0.315740375268253</v>
      </c>
      <c r="AW14" s="0" t="n">
        <v>0.393445507020197</v>
      </c>
    </row>
    <row r="15" customFormat="false" ht="15" hidden="false" customHeight="false" outlineLevel="0" collapsed="false">
      <c r="A15" s="0" t="n">
        <v>14</v>
      </c>
      <c r="B15" s="0" t="s">
        <v>101</v>
      </c>
      <c r="C15" s="0" t="n">
        <v>56917</v>
      </c>
      <c r="D15" s="0" t="n">
        <v>23967</v>
      </c>
      <c r="E15" s="0" t="s">
        <v>102</v>
      </c>
      <c r="F15" s="0" t="s">
        <v>103</v>
      </c>
      <c r="G15" s="0" t="s">
        <v>104</v>
      </c>
      <c r="H15" s="0" t="n">
        <v>1997</v>
      </c>
      <c r="I15" s="0" t="n">
        <v>62290</v>
      </c>
      <c r="J15" s="0" t="n">
        <v>2444912</v>
      </c>
      <c r="K15" s="0" t="n">
        <v>19501</v>
      </c>
      <c r="L15" s="0" t="n">
        <v>0.797615619703286</v>
      </c>
      <c r="M15" s="0" t="n">
        <v>0.481912235671308</v>
      </c>
      <c r="N15" s="0" t="n">
        <v>0.313067908171456</v>
      </c>
      <c r="O15" s="0" t="n">
        <v>0.0040041256129333</v>
      </c>
      <c r="P15" s="0" t="n">
        <v>152171</v>
      </c>
      <c r="Q15" s="0" t="n">
        <v>6.22398679379871</v>
      </c>
      <c r="R15" s="0" t="n">
        <v>0.656595575202483</v>
      </c>
      <c r="S15" s="0" t="n">
        <v>2.44294429282389</v>
      </c>
      <c r="T15" s="0" t="n">
        <v>0.00549198546616184</v>
      </c>
      <c r="U15" s="0" t="n">
        <v>344517</v>
      </c>
      <c r="V15" s="0" t="n">
        <v>14.091182013913</v>
      </c>
      <c r="W15" s="0" t="n">
        <v>0.815566989495965</v>
      </c>
      <c r="X15" s="0" t="n">
        <v>5.53085567506823</v>
      </c>
      <c r="Y15" s="0" t="n">
        <v>0.00542168120021666</v>
      </c>
      <c r="Z15" s="0" t="n">
        <v>118141</v>
      </c>
      <c r="AA15" s="0" t="n">
        <v>4.83211665695943</v>
      </c>
      <c r="AB15" s="0" t="n">
        <v>0.605876961742642</v>
      </c>
      <c r="AC15" s="0" t="n">
        <v>1.89662867233906</v>
      </c>
      <c r="AD15" s="0" t="n">
        <v>0.0040277154120161</v>
      </c>
      <c r="AE15" s="0" t="n">
        <v>11.5</v>
      </c>
      <c r="AF15" s="0" t="n">
        <v>0.696969696969697</v>
      </c>
      <c r="AG15" s="0" t="n">
        <v>3</v>
      </c>
      <c r="AH15" s="0" t="n">
        <v>2</v>
      </c>
      <c r="AI15" s="0" t="n">
        <v>0.666666666666667</v>
      </c>
      <c r="AJ15" s="0" t="n">
        <v>1</v>
      </c>
      <c r="AK15" s="0" t="n">
        <v>0.5</v>
      </c>
      <c r="AL15" s="0" t="n">
        <v>134.5</v>
      </c>
      <c r="AM15" s="0" t="n">
        <v>0.120915032679739</v>
      </c>
      <c r="AN15" s="0" t="n">
        <v>0</v>
      </c>
      <c r="AO15" s="0" t="s">
        <v>38</v>
      </c>
      <c r="AP15" s="0" t="n">
        <v>0.23</v>
      </c>
      <c r="AQ15" s="0" t="s">
        <v>102</v>
      </c>
      <c r="AR15" s="0" t="s">
        <v>103</v>
      </c>
      <c r="AS15" s="0" t="n">
        <v>0.496137849079026</v>
      </c>
      <c r="AT15" s="0" t="n">
        <v>0.287000980488221</v>
      </c>
      <c r="AU15" s="0" t="n">
        <v>0.35772333696271</v>
      </c>
      <c r="AV15" s="0" t="n">
        <v>0.391569414783623</v>
      </c>
      <c r="AW15" s="0" t="n">
        <v>0.426930593020868</v>
      </c>
    </row>
    <row r="16" customFormat="false" ht="15" hidden="false" customHeight="false" outlineLevel="0" collapsed="false">
      <c r="A16" s="0" t="n">
        <v>15</v>
      </c>
      <c r="B16" s="0" t="s">
        <v>106</v>
      </c>
      <c r="C16" s="0" t="n">
        <v>54633</v>
      </c>
      <c r="D16" s="0" t="n">
        <v>25283</v>
      </c>
      <c r="E16" s="0" t="s">
        <v>107</v>
      </c>
      <c r="F16" s="0" t="s">
        <v>108</v>
      </c>
      <c r="G16" s="0" t="s">
        <v>109</v>
      </c>
      <c r="H16" s="0" t="n">
        <v>1997</v>
      </c>
      <c r="I16" s="0" t="n">
        <v>62675</v>
      </c>
      <c r="J16" s="0" t="n">
        <v>3588013</v>
      </c>
      <c r="K16" s="0" t="n">
        <v>38663</v>
      </c>
      <c r="L16" s="0" t="n">
        <v>1.07756019836049</v>
      </c>
      <c r="M16" s="0" t="n">
        <v>0.651052250525755</v>
      </c>
      <c r="N16" s="0" t="n">
        <v>0.616880733944954</v>
      </c>
      <c r="O16" s="0" t="n">
        <v>0.00788987910431662</v>
      </c>
      <c r="P16" s="0" t="n">
        <v>271997</v>
      </c>
      <c r="Q16" s="0" t="n">
        <v>7.5807138937345</v>
      </c>
      <c r="R16" s="0" t="n">
        <v>0.799722647943496</v>
      </c>
      <c r="S16" s="0" t="n">
        <v>4.33980055843638</v>
      </c>
      <c r="T16" s="0" t="n">
        <v>0.00975630990153397</v>
      </c>
      <c r="U16" s="0" t="n">
        <v>459754</v>
      </c>
      <c r="V16" s="0" t="n">
        <v>12.8136102070979</v>
      </c>
      <c r="W16" s="0" t="n">
        <v>0.741623909964361</v>
      </c>
      <c r="X16" s="0" t="n">
        <v>7.33552453131233</v>
      </c>
      <c r="Y16" s="0" t="n">
        <v>0.00719072739945498</v>
      </c>
      <c r="Z16" s="0" t="n">
        <v>159324</v>
      </c>
      <c r="AA16" s="0" t="n">
        <v>4.44045213883004</v>
      </c>
      <c r="AB16" s="0" t="n">
        <v>0.556767942835812</v>
      </c>
      <c r="AC16" s="0" t="n">
        <v>2.54206621459912</v>
      </c>
      <c r="AD16" s="0" t="n">
        <v>0.0053983784070285</v>
      </c>
      <c r="AE16" s="0" t="n">
        <v>13</v>
      </c>
      <c r="AF16" s="0" t="n">
        <v>0.787878787878788</v>
      </c>
      <c r="AG16" s="0" t="n">
        <v>2</v>
      </c>
      <c r="AH16" s="0" t="n">
        <v>2</v>
      </c>
      <c r="AI16" s="0" t="n">
        <v>0.666666666666667</v>
      </c>
      <c r="AJ16" s="0" t="n">
        <v>1</v>
      </c>
      <c r="AK16" s="0" t="n">
        <v>0.5</v>
      </c>
      <c r="AL16" s="0" t="n">
        <v>147.5</v>
      </c>
      <c r="AM16" s="0" t="n">
        <v>0.0359477124183006</v>
      </c>
      <c r="AN16" s="0" t="n">
        <v>0.0011</v>
      </c>
      <c r="AO16" s="0" t="s">
        <v>38</v>
      </c>
      <c r="AP16" s="0" t="n">
        <v>0.07</v>
      </c>
      <c r="AQ16" s="0" t="s">
        <v>107</v>
      </c>
      <c r="AR16" s="0" t="s">
        <v>108</v>
      </c>
      <c r="AS16" s="0" t="n">
        <v>0.497623291740939</v>
      </c>
      <c r="AT16" s="0" t="n">
        <v>0.367105271868775</v>
      </c>
      <c r="AU16" s="0" t="n">
        <v>0.327745239651664</v>
      </c>
      <c r="AV16" s="0" t="n">
        <v>0.432364281804857</v>
      </c>
      <c r="AW16" s="0" t="n">
        <v>0.412684265696301</v>
      </c>
    </row>
    <row r="17" customFormat="false" ht="15" hidden="false" customHeight="false" outlineLevel="0" collapsed="false">
      <c r="A17" s="0" t="n">
        <v>16</v>
      </c>
      <c r="B17" s="0" t="s">
        <v>111</v>
      </c>
      <c r="C17" s="0" t="n">
        <v>49617</v>
      </c>
      <c r="D17" s="0" t="n">
        <v>6217</v>
      </c>
      <c r="E17" s="0" t="s">
        <v>112</v>
      </c>
      <c r="F17" s="0" t="s">
        <v>113</v>
      </c>
      <c r="G17" s="0" t="s">
        <v>114</v>
      </c>
      <c r="H17" s="0" t="n">
        <v>1997</v>
      </c>
      <c r="I17" s="0" t="n">
        <v>2586</v>
      </c>
      <c r="J17" s="0" t="n">
        <v>416850</v>
      </c>
      <c r="K17" s="0" t="n">
        <v>5647</v>
      </c>
      <c r="L17" s="0" t="n">
        <v>1.35468393906681</v>
      </c>
      <c r="M17" s="0" t="n">
        <v>0.818487940276994</v>
      </c>
      <c r="N17" s="0" t="n">
        <v>2.18368136117556</v>
      </c>
      <c r="O17" s="0" t="n">
        <v>0.0279291944033417</v>
      </c>
      <c r="P17" s="0" t="n">
        <v>33401</v>
      </c>
      <c r="Q17" s="0" t="n">
        <v>8.01271440566151</v>
      </c>
      <c r="R17" s="0" t="n">
        <v>0.845296270448463</v>
      </c>
      <c r="S17" s="0" t="n">
        <v>12.916086620263</v>
      </c>
      <c r="T17" s="0" t="n">
        <v>0.0290366670277918</v>
      </c>
      <c r="U17" s="0" t="n">
        <v>59260</v>
      </c>
      <c r="V17" s="0" t="n">
        <v>14.2161448962457</v>
      </c>
      <c r="W17" s="0" t="n">
        <v>0.822799569533763</v>
      </c>
      <c r="X17" s="0" t="n">
        <v>22.9156999226605</v>
      </c>
      <c r="Y17" s="0" t="n">
        <v>0.0224633631321363</v>
      </c>
      <c r="Z17" s="0" t="n">
        <v>23863</v>
      </c>
      <c r="AA17" s="0" t="n">
        <v>5.72460117548279</v>
      </c>
      <c r="AB17" s="0" t="n">
        <v>0.717781505211493</v>
      </c>
      <c r="AC17" s="0" t="n">
        <v>9.2277648878577</v>
      </c>
      <c r="AD17" s="0" t="n">
        <v>0.0195962506521894</v>
      </c>
      <c r="AE17" s="0" t="n">
        <v>11.5</v>
      </c>
      <c r="AF17" s="0" t="n">
        <v>0.696969696969697</v>
      </c>
      <c r="AG17" s="0" t="n">
        <v>3</v>
      </c>
      <c r="AH17" s="0" t="n">
        <v>1.5</v>
      </c>
      <c r="AI17" s="0" t="n">
        <v>0.5</v>
      </c>
      <c r="AJ17" s="0" t="n">
        <v>1.5</v>
      </c>
      <c r="AK17" s="0" t="n">
        <v>0.75</v>
      </c>
      <c r="AL17" s="0" t="n">
        <v>102</v>
      </c>
      <c r="AM17" s="0" t="n">
        <v>0.333333333333333</v>
      </c>
      <c r="AN17" s="0" t="n">
        <v>0</v>
      </c>
      <c r="AO17" s="0" t="s">
        <v>38</v>
      </c>
      <c r="AP17" s="0" t="n">
        <v>0.62</v>
      </c>
      <c r="AQ17" s="0" t="s">
        <v>112</v>
      </c>
      <c r="AR17" s="0" t="s">
        <v>113</v>
      </c>
      <c r="AS17" s="0" t="n">
        <v>0.570075757575758</v>
      </c>
      <c r="AT17" s="0" t="n">
        <v>0.430187518039148</v>
      </c>
      <c r="AU17" s="0" t="n">
        <v>0.395660172132395</v>
      </c>
      <c r="AV17" s="0" t="n">
        <v>0.500131637807453</v>
      </c>
      <c r="AW17" s="0" t="n">
        <v>0.482867964854077</v>
      </c>
    </row>
    <row r="18" customFormat="false" ht="15" hidden="false" customHeight="false" outlineLevel="0" collapsed="false">
      <c r="A18" s="0" t="n">
        <v>17</v>
      </c>
      <c r="B18" s="0" t="s">
        <v>116</v>
      </c>
      <c r="C18" s="0" t="n">
        <v>35850</v>
      </c>
      <c r="D18" s="0" t="n">
        <v>14483</v>
      </c>
      <c r="E18" s="0" t="s">
        <v>117</v>
      </c>
      <c r="F18" s="0" t="s">
        <v>118</v>
      </c>
      <c r="G18" s="0" t="s">
        <v>119</v>
      </c>
      <c r="H18" s="0" t="n">
        <v>1997</v>
      </c>
      <c r="I18" s="0" t="n">
        <v>316</v>
      </c>
      <c r="J18" s="0" t="n">
        <v>373958</v>
      </c>
      <c r="K18" s="0" t="n">
        <v>4895</v>
      </c>
      <c r="L18" s="0" t="n">
        <v>1.30897052610186</v>
      </c>
      <c r="M18" s="0" t="n">
        <v>0.790868304329669</v>
      </c>
      <c r="N18" s="0" t="n">
        <v>15.4905063291139</v>
      </c>
      <c r="O18" s="0" t="n">
        <v>0.198122936049201</v>
      </c>
      <c r="P18" s="0" t="n">
        <v>30469</v>
      </c>
      <c r="Q18" s="0" t="n">
        <v>8.14770642692495</v>
      </c>
      <c r="R18" s="0" t="n">
        <v>0.859537168892773</v>
      </c>
      <c r="S18" s="0" t="n">
        <v>96.4208860759494</v>
      </c>
      <c r="T18" s="0" t="n">
        <v>0.216763888771055</v>
      </c>
      <c r="U18" s="0" t="n">
        <v>43443</v>
      </c>
      <c r="V18" s="0" t="n">
        <v>11.6170799929404</v>
      </c>
      <c r="W18" s="0" t="n">
        <v>0.672371341681735</v>
      </c>
      <c r="X18" s="0" t="n">
        <v>137.477848101266</v>
      </c>
      <c r="Y18" s="0" t="n">
        <v>0.134764150121795</v>
      </c>
      <c r="Z18" s="0" t="n">
        <v>16819</v>
      </c>
      <c r="AA18" s="0" t="n">
        <v>4.49756389754999</v>
      </c>
      <c r="AB18" s="0" t="n">
        <v>0.563928924515173</v>
      </c>
      <c r="AC18" s="0" t="n">
        <v>53.2246835443038</v>
      </c>
      <c r="AD18" s="0" t="n">
        <v>0.113028913533555</v>
      </c>
      <c r="AE18" s="0" t="n">
        <v>11.5</v>
      </c>
      <c r="AF18" s="0" t="n">
        <v>0.696969696969697</v>
      </c>
      <c r="AG18" s="0" t="n">
        <v>2.5</v>
      </c>
      <c r="AH18" s="0" t="n">
        <v>2</v>
      </c>
      <c r="AI18" s="0" t="n">
        <v>0.666666666666667</v>
      </c>
      <c r="AJ18" s="0" t="n">
        <v>1</v>
      </c>
      <c r="AK18" s="0" t="n">
        <v>0.5</v>
      </c>
      <c r="AL18" s="0" t="n">
        <v>153</v>
      </c>
      <c r="AM18" s="0" t="n">
        <v>0</v>
      </c>
      <c r="AN18" s="0" t="n">
        <v>0.0025</v>
      </c>
      <c r="AO18" s="0" t="s">
        <v>38</v>
      </c>
      <c r="AP18" s="0" t="n">
        <v>0.01</v>
      </c>
      <c r="AQ18" s="0" t="s">
        <v>117</v>
      </c>
      <c r="AR18" s="0" t="s">
        <v>118</v>
      </c>
      <c r="AS18" s="0" t="n">
        <v>0.465909090909091</v>
      </c>
      <c r="AT18" s="0" t="n">
        <v>0.516323074510675</v>
      </c>
      <c r="AU18" s="0" t="n">
        <v>0.371023332463064</v>
      </c>
      <c r="AV18" s="0" t="n">
        <v>0.491116082709883</v>
      </c>
      <c r="AW18" s="0" t="n">
        <v>0.418466211686078</v>
      </c>
    </row>
    <row r="19" customFormat="false" ht="15" hidden="false" customHeight="false" outlineLevel="0" collapsed="false">
      <c r="A19" s="0" t="n">
        <v>18</v>
      </c>
      <c r="B19" s="0" t="s">
        <v>121</v>
      </c>
      <c r="C19" s="0" t="n">
        <v>52300</v>
      </c>
      <c r="D19" s="0" t="n">
        <v>4767</v>
      </c>
      <c r="E19" s="0" t="s">
        <v>122</v>
      </c>
      <c r="F19" s="0" t="s">
        <v>123</v>
      </c>
      <c r="G19" s="0" t="s">
        <v>124</v>
      </c>
      <c r="H19" s="0" t="n">
        <v>1997</v>
      </c>
      <c r="I19" s="0" t="n">
        <v>2671</v>
      </c>
      <c r="J19" s="0" t="n">
        <v>2474754</v>
      </c>
      <c r="K19" s="0" t="n">
        <v>30336</v>
      </c>
      <c r="L19" s="0" t="n">
        <v>1.22581880865735</v>
      </c>
      <c r="M19" s="0" t="n">
        <v>0.740628779095067</v>
      </c>
      <c r="N19" s="0" t="n">
        <v>11.3575439910146</v>
      </c>
      <c r="O19" s="0" t="n">
        <v>0.14526251847421</v>
      </c>
      <c r="P19" s="0" t="n">
        <v>183850</v>
      </c>
      <c r="Q19" s="0" t="n">
        <v>7.42902122796852</v>
      </c>
      <c r="R19" s="0" t="n">
        <v>0.783719925503299</v>
      </c>
      <c r="S19" s="0" t="n">
        <v>68.8318981654811</v>
      </c>
      <c r="T19" s="0" t="n">
        <v>0.154741057928989</v>
      </c>
      <c r="U19" s="0" t="n">
        <v>334890</v>
      </c>
      <c r="V19" s="0" t="n">
        <v>13.5322541149545</v>
      </c>
      <c r="W19" s="0" t="n">
        <v>0.783217457466017</v>
      </c>
      <c r="X19" s="0" t="n">
        <v>125.380007487832</v>
      </c>
      <c r="Y19" s="0" t="n">
        <v>0.122905110784945</v>
      </c>
      <c r="Z19" s="0" t="n">
        <v>150699</v>
      </c>
      <c r="AA19" s="0" t="n">
        <v>6.08945373964443</v>
      </c>
      <c r="AB19" s="0" t="n">
        <v>0.763528696091061</v>
      </c>
      <c r="AC19" s="0" t="n">
        <v>56.4204417821041</v>
      </c>
      <c r="AD19" s="0" t="n">
        <v>0.119815484302619</v>
      </c>
      <c r="AE19" s="0" t="n">
        <v>11.5</v>
      </c>
      <c r="AF19" s="0" t="n">
        <v>0.696969696969697</v>
      </c>
      <c r="AG19" s="0" t="n">
        <v>3</v>
      </c>
      <c r="AH19" s="0" t="n">
        <v>3</v>
      </c>
      <c r="AI19" s="0" t="n">
        <v>1</v>
      </c>
      <c r="AJ19" s="0" t="n">
        <v>2</v>
      </c>
      <c r="AK19" s="0" t="n">
        <v>1</v>
      </c>
      <c r="AL19" s="0" t="n">
        <v>111</v>
      </c>
      <c r="AM19" s="0" t="n">
        <v>0.274509803921569</v>
      </c>
      <c r="AN19" s="0" t="n">
        <v>0.0018</v>
      </c>
      <c r="AO19" s="0" t="s">
        <v>38</v>
      </c>
      <c r="AP19" s="0" t="n">
        <v>0.51</v>
      </c>
      <c r="AQ19" s="0" t="s">
        <v>122</v>
      </c>
      <c r="AR19" s="0" t="s">
        <v>123</v>
      </c>
      <c r="AS19" s="0" t="n">
        <v>0.742869875222816</v>
      </c>
      <c r="AT19" s="0" t="n">
        <v>0.456088070250391</v>
      </c>
      <c r="AU19" s="0" t="n">
        <v>0.447366687161161</v>
      </c>
      <c r="AV19" s="0" t="n">
        <v>0.599478972736604</v>
      </c>
      <c r="AW19" s="0" t="n">
        <v>0.595118281191989</v>
      </c>
    </row>
    <row r="20" customFormat="false" ht="15" hidden="false" customHeight="false" outlineLevel="0" collapsed="false">
      <c r="A20" s="0" t="n">
        <v>19</v>
      </c>
      <c r="B20" s="0" t="s">
        <v>126</v>
      </c>
      <c r="C20" s="0" t="n">
        <v>52167</v>
      </c>
      <c r="D20" s="0" t="n">
        <v>20967</v>
      </c>
      <c r="E20" s="0" t="s">
        <v>127</v>
      </c>
      <c r="F20" s="0" t="s">
        <v>128</v>
      </c>
      <c r="G20" s="0" t="s">
        <v>129</v>
      </c>
      <c r="H20" s="0" t="n">
        <v>1997</v>
      </c>
      <c r="I20" s="0" t="n">
        <v>35139</v>
      </c>
      <c r="J20" s="0" t="n">
        <v>5061049</v>
      </c>
      <c r="K20" s="0" t="n">
        <v>52606</v>
      </c>
      <c r="L20" s="0" t="n">
        <v>1.03942878245202</v>
      </c>
      <c r="M20" s="0" t="n">
        <v>0.628013589501792</v>
      </c>
      <c r="N20" s="0" t="n">
        <v>1.49708301317624</v>
      </c>
      <c r="O20" s="0" t="n">
        <v>0.0191476298952475</v>
      </c>
      <c r="P20" s="0" t="n">
        <v>352881</v>
      </c>
      <c r="Q20" s="0" t="n">
        <v>6.97248732426815</v>
      </c>
      <c r="R20" s="0" t="n">
        <v>0.735558168251783</v>
      </c>
      <c r="S20" s="0" t="n">
        <v>10.0424314863827</v>
      </c>
      <c r="T20" s="0" t="n">
        <v>0.0225764000964534</v>
      </c>
      <c r="U20" s="0" t="n">
        <v>668156</v>
      </c>
      <c r="V20" s="0" t="n">
        <v>13.2019271103678</v>
      </c>
      <c r="W20" s="0" t="n">
        <v>0.76409884836609</v>
      </c>
      <c r="X20" s="0" t="n">
        <v>19.0146560801389</v>
      </c>
      <c r="Y20" s="0" t="n">
        <v>0.0186393226391688</v>
      </c>
      <c r="Z20" s="0" t="n">
        <v>230518</v>
      </c>
      <c r="AA20" s="0" t="n">
        <v>4.55474744465031</v>
      </c>
      <c r="AB20" s="0" t="n">
        <v>0.571098907410538</v>
      </c>
      <c r="AC20" s="0" t="n">
        <v>6.56017530379351</v>
      </c>
      <c r="AD20" s="0" t="n">
        <v>0.0139313085170385</v>
      </c>
      <c r="AE20" s="0" t="n">
        <v>13</v>
      </c>
      <c r="AF20" s="0" t="n">
        <v>0.787878787878788</v>
      </c>
      <c r="AG20" s="0" t="n">
        <v>3</v>
      </c>
      <c r="AH20" s="0" t="n">
        <v>2</v>
      </c>
      <c r="AI20" s="0" t="n">
        <v>0.666666666666667</v>
      </c>
      <c r="AJ20" s="0" t="n">
        <v>1</v>
      </c>
      <c r="AK20" s="0" t="n">
        <v>0.5</v>
      </c>
      <c r="AL20" s="0" t="n">
        <v>141.5</v>
      </c>
      <c r="AM20" s="0" t="n">
        <v>0.0751633986928104</v>
      </c>
      <c r="AN20" s="0" t="n">
        <v>0.0004</v>
      </c>
      <c r="AO20" s="0" t="s">
        <v>38</v>
      </c>
      <c r="AP20" s="0" t="n">
        <v>0.15</v>
      </c>
      <c r="AQ20" s="0" t="s">
        <v>127</v>
      </c>
      <c r="AR20" s="0" t="s">
        <v>128</v>
      </c>
      <c r="AS20" s="0" t="n">
        <v>0.507427213309566</v>
      </c>
      <c r="AT20" s="0" t="n">
        <v>0.351323946936319</v>
      </c>
      <c r="AU20" s="0" t="n">
        <v>0.341942096733209</v>
      </c>
      <c r="AV20" s="0" t="n">
        <v>0.429375580122943</v>
      </c>
      <c r="AW20" s="0" t="n">
        <v>0.424684655021387</v>
      </c>
    </row>
    <row r="21" customFormat="false" ht="15" hidden="false" customHeight="false" outlineLevel="0" collapsed="false">
      <c r="A21" s="0" t="n">
        <v>20</v>
      </c>
      <c r="B21" s="0" t="s">
        <v>131</v>
      </c>
      <c r="C21" s="0" t="n">
        <v>38767</v>
      </c>
      <c r="D21" s="0" t="n">
        <v>-9133</v>
      </c>
      <c r="E21" s="0" t="s">
        <v>132</v>
      </c>
      <c r="F21" s="0" t="s">
        <v>133</v>
      </c>
      <c r="G21" s="0" t="s">
        <v>134</v>
      </c>
      <c r="H21" s="0" t="n">
        <v>1997</v>
      </c>
      <c r="I21" s="0" t="n">
        <v>2921.9</v>
      </c>
      <c r="J21" s="0" t="n">
        <v>2572657</v>
      </c>
      <c r="K21" s="0" t="n">
        <v>27720</v>
      </c>
      <c r="L21" s="0" t="n">
        <v>1.07748526134654</v>
      </c>
      <c r="M21" s="0" t="n">
        <v>0.651006974251026</v>
      </c>
      <c r="N21" s="0" t="n">
        <v>9.48697765152811</v>
      </c>
      <c r="O21" s="0" t="n">
        <v>0.121338052263745</v>
      </c>
      <c r="P21" s="0" t="n">
        <v>160577</v>
      </c>
      <c r="Q21" s="0" t="n">
        <v>6.24167932219491</v>
      </c>
      <c r="R21" s="0" t="n">
        <v>0.658462037366359</v>
      </c>
      <c r="S21" s="0" t="n">
        <v>54.9563640097197</v>
      </c>
      <c r="T21" s="0" t="n">
        <v>0.123547455953486</v>
      </c>
      <c r="U21" s="0" t="n">
        <v>368384</v>
      </c>
      <c r="V21" s="0" t="n">
        <v>14.3192038425643</v>
      </c>
      <c r="W21" s="0" t="n">
        <v>0.828764397360609</v>
      </c>
      <c r="X21" s="0" t="n">
        <v>126.076867791506</v>
      </c>
      <c r="Y21" s="0" t="n">
        <v>0.123588215647839</v>
      </c>
      <c r="Z21" s="0" t="n">
        <v>139802</v>
      </c>
      <c r="AA21" s="0" t="n">
        <v>5.43414843098011</v>
      </c>
      <c r="AB21" s="0" t="n">
        <v>0.681362966740233</v>
      </c>
      <c r="AC21" s="0" t="n">
        <v>47.8462644169889</v>
      </c>
      <c r="AD21" s="0" t="n">
        <v>0.101607204093376</v>
      </c>
      <c r="AE21" s="0" t="n">
        <v>15</v>
      </c>
      <c r="AF21" s="0" t="n">
        <v>0.909090909090909</v>
      </c>
      <c r="AG21" s="0" t="n">
        <v>3</v>
      </c>
      <c r="AH21" s="0" t="n">
        <v>3</v>
      </c>
      <c r="AI21" s="0" t="n">
        <v>1</v>
      </c>
      <c r="AJ21" s="0" t="n">
        <v>2</v>
      </c>
      <c r="AK21" s="0" t="n">
        <v>1</v>
      </c>
      <c r="AL21" s="0" t="n">
        <v>77</v>
      </c>
      <c r="AM21" s="0" t="n">
        <v>0.496732026143791</v>
      </c>
      <c r="AN21" s="0" t="n">
        <v>0.0192</v>
      </c>
      <c r="AO21" s="0" t="s">
        <v>38</v>
      </c>
      <c r="AP21" s="0" t="n">
        <v>0.92</v>
      </c>
      <c r="AQ21" s="0" t="s">
        <v>132</v>
      </c>
      <c r="AR21" s="0" t="s">
        <v>133</v>
      </c>
      <c r="AS21" s="0" t="n">
        <v>0.851455733808675</v>
      </c>
      <c r="AT21" s="0" t="n">
        <v>0.388588629958654</v>
      </c>
      <c r="AU21" s="0" t="n">
        <v>0.433830695960514</v>
      </c>
      <c r="AV21" s="0" t="n">
        <v>0.620022181883665</v>
      </c>
      <c r="AW21" s="0" t="n">
        <v>0.642643214884595</v>
      </c>
    </row>
    <row r="22" customFormat="false" ht="15" hidden="false" customHeight="false" outlineLevel="0" collapsed="false">
      <c r="A22" s="0" t="n">
        <v>21</v>
      </c>
      <c r="B22" s="0" t="s">
        <v>136</v>
      </c>
      <c r="C22" s="0" t="n">
        <v>51483</v>
      </c>
      <c r="D22" s="0" t="n">
        <v>-450</v>
      </c>
      <c r="E22" s="0" t="s">
        <v>137</v>
      </c>
      <c r="F22" s="0" t="s">
        <v>138</v>
      </c>
      <c r="G22" s="0" t="s">
        <v>139</v>
      </c>
      <c r="H22" s="0" t="n">
        <v>1997</v>
      </c>
      <c r="I22" s="0" t="n">
        <v>1572.2</v>
      </c>
      <c r="J22" s="0" t="n">
        <v>6994600</v>
      </c>
      <c r="K22" s="0" t="n">
        <v>103100</v>
      </c>
      <c r="L22" s="0" t="n">
        <v>1.47399422411575</v>
      </c>
      <c r="M22" s="0" t="n">
        <v>0.890574149205428</v>
      </c>
      <c r="N22" s="0" t="n">
        <v>65.576898613408</v>
      </c>
      <c r="O22" s="0" t="n">
        <v>0.83872582433736</v>
      </c>
      <c r="P22" s="0" t="n">
        <v>590700</v>
      </c>
      <c r="Q22" s="0" t="n">
        <v>8.44508620936151</v>
      </c>
      <c r="R22" s="0" t="n">
        <v>0.890909062145675</v>
      </c>
      <c r="S22" s="0" t="n">
        <v>375.715557817072</v>
      </c>
      <c r="T22" s="0" t="n">
        <v>0.844646514864674</v>
      </c>
      <c r="U22" s="0" t="n">
        <v>924600</v>
      </c>
      <c r="V22" s="0" t="n">
        <v>13.2187687644755</v>
      </c>
      <c r="W22" s="0" t="n">
        <v>0.765073606702553</v>
      </c>
      <c r="X22" s="0" t="n">
        <v>588.093117923928</v>
      </c>
      <c r="Y22" s="0" t="n">
        <v>0.576484650611612</v>
      </c>
      <c r="Z22" s="0" t="n">
        <v>430700</v>
      </c>
      <c r="AA22" s="0" t="n">
        <v>6.15760729705773</v>
      </c>
      <c r="AB22" s="0" t="n">
        <v>0.772074158303372</v>
      </c>
      <c r="AC22" s="0" t="n">
        <v>273.947334944663</v>
      </c>
      <c r="AD22" s="0" t="n">
        <v>0.581759581687958</v>
      </c>
      <c r="AE22" s="0" t="n">
        <v>13</v>
      </c>
      <c r="AF22" s="0" t="n">
        <v>0.787878787878788</v>
      </c>
      <c r="AG22" s="0" t="n">
        <v>3</v>
      </c>
      <c r="AH22" s="0" t="n">
        <v>2</v>
      </c>
      <c r="AI22" s="0" t="n">
        <v>0.666666666666667</v>
      </c>
      <c r="AJ22" s="0" t="n">
        <v>1</v>
      </c>
      <c r="AK22" s="0" t="n">
        <v>0.5</v>
      </c>
      <c r="AL22" s="0" t="n">
        <v>70</v>
      </c>
      <c r="AM22" s="0" t="n">
        <v>0.542483660130719</v>
      </c>
      <c r="AN22" s="0" t="n">
        <v>0</v>
      </c>
      <c r="AO22" s="0" t="s">
        <v>38</v>
      </c>
      <c r="AP22" s="0" t="n">
        <v>1</v>
      </c>
      <c r="AQ22" s="0" t="s">
        <v>137</v>
      </c>
      <c r="AR22" s="0" t="s">
        <v>138</v>
      </c>
      <c r="AS22" s="0" t="n">
        <v>0.624257278669043</v>
      </c>
      <c r="AT22" s="0" t="n">
        <v>0.866213887638284</v>
      </c>
      <c r="AU22" s="0" t="n">
        <v>0.673847999326374</v>
      </c>
      <c r="AV22" s="0" t="n">
        <v>0.745235583153664</v>
      </c>
      <c r="AW22" s="0" t="n">
        <v>0.649052638997709</v>
      </c>
    </row>
    <row r="23" customFormat="false" ht="15" hidden="false" customHeight="false" outlineLevel="0" collapsed="false">
      <c r="A23" s="0" t="n">
        <v>22</v>
      </c>
      <c r="B23" s="0" t="s">
        <v>141</v>
      </c>
      <c r="C23" s="0" t="n">
        <v>50100</v>
      </c>
      <c r="D23" s="0" t="n">
        <v>14256</v>
      </c>
      <c r="E23" s="0" t="s">
        <v>142</v>
      </c>
      <c r="F23" s="0" t="s">
        <v>143</v>
      </c>
      <c r="G23" s="0" t="s">
        <v>144</v>
      </c>
      <c r="H23" s="0" t="n">
        <v>1997</v>
      </c>
      <c r="I23" s="0" t="n">
        <v>485</v>
      </c>
      <c r="J23" s="0" t="n">
        <v>1204953</v>
      </c>
      <c r="K23" s="0" t="n">
        <v>8786</v>
      </c>
      <c r="L23" s="0" t="n">
        <v>0.729157070856706</v>
      </c>
      <c r="M23" s="0" t="n">
        <v>0.440550191711159</v>
      </c>
      <c r="N23" s="0" t="n">
        <v>18.1154639175258</v>
      </c>
      <c r="O23" s="0" t="n">
        <v>0.231696035170134</v>
      </c>
      <c r="P23" s="0" t="n">
        <v>63910</v>
      </c>
      <c r="Q23" s="0" t="n">
        <v>5.30394131555339</v>
      </c>
      <c r="R23" s="0" t="n">
        <v>0.559535955698979</v>
      </c>
      <c r="S23" s="0" t="n">
        <v>131.773195876289</v>
      </c>
      <c r="T23" s="0" t="n">
        <v>0.296239451185245</v>
      </c>
      <c r="U23" s="0" t="n">
        <v>194633</v>
      </c>
      <c r="V23" s="0" t="n">
        <v>16.1527462066985</v>
      </c>
      <c r="W23" s="0" t="n">
        <v>0.934885844415496</v>
      </c>
      <c r="X23" s="0" t="n">
        <v>401.305154639175</v>
      </c>
      <c r="Y23" s="0" t="n">
        <v>0.393383725824742</v>
      </c>
      <c r="Z23" s="0" t="n">
        <v>73139</v>
      </c>
      <c r="AA23" s="0" t="n">
        <v>6.06986330587168</v>
      </c>
      <c r="AB23" s="0" t="n">
        <v>0.761072341384402</v>
      </c>
      <c r="AC23" s="0" t="n">
        <v>150.80206185567</v>
      </c>
      <c r="AD23" s="0" t="n">
        <v>0.320246022618024</v>
      </c>
      <c r="AE23" s="0" t="n">
        <v>11.5</v>
      </c>
      <c r="AF23" s="0" t="n">
        <v>0.696969696969697</v>
      </c>
      <c r="AG23" s="0" t="n">
        <v>3</v>
      </c>
      <c r="AH23" s="0" t="n">
        <v>2</v>
      </c>
      <c r="AI23" s="0" t="n">
        <v>0.666666666666667</v>
      </c>
      <c r="AJ23" s="0" t="n">
        <v>1</v>
      </c>
      <c r="AK23" s="0" t="n">
        <v>0.5</v>
      </c>
      <c r="AL23" s="0" t="n">
        <v>133.5</v>
      </c>
      <c r="AM23" s="0" t="n">
        <v>0.127450980392157</v>
      </c>
      <c r="AN23" s="0" t="n">
        <v>0</v>
      </c>
      <c r="AO23" s="0" t="s">
        <v>38</v>
      </c>
      <c r="AP23" s="0" t="n">
        <v>0.24</v>
      </c>
      <c r="AQ23" s="0" t="s">
        <v>142</v>
      </c>
      <c r="AR23" s="0" t="s">
        <v>143</v>
      </c>
      <c r="AS23" s="0" t="n">
        <v>0.49777183600713</v>
      </c>
      <c r="AT23" s="0" t="n">
        <v>0.382005408441379</v>
      </c>
      <c r="AU23" s="0" t="n">
        <v>0.602396983560666</v>
      </c>
      <c r="AV23" s="0" t="n">
        <v>0.439888622224255</v>
      </c>
      <c r="AW23" s="0" t="n">
        <v>0.550084409783898</v>
      </c>
    </row>
    <row r="24" customFormat="false" ht="15" hidden="false" customHeight="false" outlineLevel="0" collapsed="false">
      <c r="A24" s="0" t="n">
        <v>23</v>
      </c>
      <c r="B24" s="0" t="s">
        <v>146</v>
      </c>
      <c r="C24" s="0" t="n">
        <v>44483</v>
      </c>
      <c r="D24" s="0" t="n">
        <v>26183</v>
      </c>
      <c r="E24" s="0" t="s">
        <v>147</v>
      </c>
      <c r="F24" s="0" t="s">
        <v>148</v>
      </c>
      <c r="G24" s="0" t="s">
        <v>149</v>
      </c>
      <c r="H24" s="0" t="n">
        <v>1997</v>
      </c>
      <c r="I24" s="0" t="n">
        <v>1759</v>
      </c>
      <c r="J24" s="0" t="n">
        <v>2307700</v>
      </c>
      <c r="K24" s="0" t="n">
        <v>16983</v>
      </c>
      <c r="L24" s="0" t="n">
        <v>0.735927546908177</v>
      </c>
      <c r="M24" s="0" t="n">
        <v>0.444640852889205</v>
      </c>
      <c r="N24" s="0" t="n">
        <v>9.65491756679932</v>
      </c>
      <c r="O24" s="0" t="n">
        <v>0.123485996842603</v>
      </c>
      <c r="P24" s="0" t="n">
        <v>102438</v>
      </c>
      <c r="Q24" s="0" t="n">
        <v>4.43896520344932</v>
      </c>
      <c r="R24" s="0" t="n">
        <v>0.468285844366924</v>
      </c>
      <c r="S24" s="0" t="n">
        <v>58.2364980102331</v>
      </c>
      <c r="T24" s="0" t="n">
        <v>0.13092152842448</v>
      </c>
      <c r="U24" s="0" t="n">
        <v>298027</v>
      </c>
      <c r="V24" s="0" t="n">
        <v>12.9144602851324</v>
      </c>
      <c r="W24" s="0" t="n">
        <v>0.747460893295624</v>
      </c>
      <c r="X24" s="0" t="n">
        <v>169.429789653212</v>
      </c>
      <c r="Y24" s="0" t="n">
        <v>0.166085387015301</v>
      </c>
      <c r="Z24" s="0" t="n">
        <v>99063</v>
      </c>
      <c r="AA24" s="0" t="n">
        <v>4.2927156909477</v>
      </c>
      <c r="AB24" s="0" t="n">
        <v>0.538243946720633</v>
      </c>
      <c r="AC24" s="0" t="n">
        <v>56.3177942012507</v>
      </c>
      <c r="AD24" s="0" t="n">
        <v>0.119597500018484</v>
      </c>
      <c r="AE24" s="0" t="n">
        <v>11</v>
      </c>
      <c r="AF24" s="0" t="n">
        <v>0.666666666666667</v>
      </c>
      <c r="AG24" s="0" t="n">
        <v>2</v>
      </c>
      <c r="AH24" s="0" t="n">
        <v>1.5</v>
      </c>
      <c r="AI24" s="0" t="n">
        <v>0.5</v>
      </c>
      <c r="AJ24" s="0" t="n">
        <v>1</v>
      </c>
      <c r="AK24" s="0" t="n">
        <v>0.5</v>
      </c>
      <c r="AL24" s="0" t="n">
        <v>153</v>
      </c>
      <c r="AM24" s="0" t="n">
        <v>0</v>
      </c>
      <c r="AN24" s="0" t="n">
        <v>0.008</v>
      </c>
      <c r="AO24" s="0" t="s">
        <v>38</v>
      </c>
      <c r="AP24" s="0" t="n">
        <v>0.01</v>
      </c>
      <c r="AQ24" s="0" t="s">
        <v>147</v>
      </c>
      <c r="AR24" s="0" t="s">
        <v>148</v>
      </c>
      <c r="AS24" s="0" t="n">
        <v>0.416666666666667</v>
      </c>
      <c r="AT24" s="0" t="n">
        <v>0.291833555630803</v>
      </c>
      <c r="AU24" s="0" t="n">
        <v>0.392846931762511</v>
      </c>
      <c r="AV24" s="0" t="n">
        <v>0.354250111148735</v>
      </c>
      <c r="AW24" s="0" t="n">
        <v>0.404756799214589</v>
      </c>
    </row>
    <row r="25" customFormat="false" ht="15" hidden="false" customHeight="false" outlineLevel="0" collapsed="false">
      <c r="A25" s="0" t="n">
        <v>24</v>
      </c>
      <c r="B25" s="0" t="s">
        <v>151</v>
      </c>
      <c r="C25" s="0" t="n">
        <v>48200</v>
      </c>
      <c r="D25" s="0" t="n">
        <v>17200</v>
      </c>
      <c r="E25" s="0" t="s">
        <v>152</v>
      </c>
      <c r="F25" s="0" t="s">
        <v>153</v>
      </c>
      <c r="G25" s="0" t="s">
        <v>154</v>
      </c>
      <c r="H25" s="0" t="n">
        <v>1997</v>
      </c>
      <c r="I25" s="0" t="n">
        <v>2052.6</v>
      </c>
      <c r="J25" s="0" t="n">
        <v>618904</v>
      </c>
      <c r="K25" s="0" t="n">
        <v>5052</v>
      </c>
      <c r="L25" s="0" t="n">
        <v>0.816281685043238</v>
      </c>
      <c r="M25" s="0" t="n">
        <v>0.493190105684071</v>
      </c>
      <c r="N25" s="0" t="n">
        <v>2.46126863490208</v>
      </c>
      <c r="O25" s="0" t="n">
        <v>0.0314795241674002</v>
      </c>
      <c r="P25" s="0" t="n">
        <v>37261</v>
      </c>
      <c r="Q25" s="0" t="n">
        <v>6.02048136706177</v>
      </c>
      <c r="R25" s="0" t="n">
        <v>0.63512689810659</v>
      </c>
      <c r="S25" s="0" t="n">
        <v>18.1530741498587</v>
      </c>
      <c r="T25" s="0" t="n">
        <v>0.0408099438411424</v>
      </c>
      <c r="U25" s="0" t="n">
        <v>72009</v>
      </c>
      <c r="V25" s="0" t="n">
        <v>11.634922378915</v>
      </c>
      <c r="W25" s="0" t="n">
        <v>0.67340402020369</v>
      </c>
      <c r="X25" s="0" t="n">
        <v>35.0818474130371</v>
      </c>
      <c r="Y25" s="0" t="n">
        <v>0.0343893610251883</v>
      </c>
      <c r="Z25" s="0" t="n">
        <v>24509</v>
      </c>
      <c r="AA25" s="0" t="n">
        <v>3.96006488890038</v>
      </c>
      <c r="AB25" s="0" t="n">
        <v>0.496534387210018</v>
      </c>
      <c r="AC25" s="0" t="n">
        <v>11.9404657507551</v>
      </c>
      <c r="AD25" s="0" t="n">
        <v>0.0253569919259184</v>
      </c>
      <c r="AE25" s="0" t="n">
        <v>14</v>
      </c>
      <c r="AF25" s="0" t="n">
        <v>0.848484848484848</v>
      </c>
      <c r="AG25" s="0" t="n">
        <v>3</v>
      </c>
      <c r="AH25" s="0" t="n">
        <v>2.5</v>
      </c>
      <c r="AI25" s="0" t="n">
        <v>0.833333333333333</v>
      </c>
      <c r="AJ25" s="0" t="n">
        <v>1</v>
      </c>
      <c r="AK25" s="0" t="n">
        <v>0.5</v>
      </c>
      <c r="AL25" s="0" t="n">
        <v>141</v>
      </c>
      <c r="AM25" s="0" t="n">
        <v>0.0784313725490197</v>
      </c>
      <c r="AN25" s="0" t="n">
        <v>0</v>
      </c>
      <c r="AO25" s="0" t="s">
        <v>38</v>
      </c>
      <c r="AP25" s="0" t="n">
        <v>0.15</v>
      </c>
      <c r="AQ25" s="0" t="s">
        <v>152</v>
      </c>
      <c r="AR25" s="0" t="s">
        <v>153</v>
      </c>
      <c r="AS25" s="0" t="n">
        <v>0.5650623885918</v>
      </c>
      <c r="AT25" s="0" t="n">
        <v>0.300151617949801</v>
      </c>
      <c r="AU25" s="0" t="n">
        <v>0.307421190091204</v>
      </c>
      <c r="AV25" s="0" t="n">
        <v>0.432607003270801</v>
      </c>
      <c r="AW25" s="0" t="n">
        <v>0.436241789341502</v>
      </c>
    </row>
    <row r="26" customFormat="false" ht="15" hidden="false" customHeight="false" outlineLevel="0" collapsed="false">
      <c r="A26" s="0" t="n">
        <v>25</v>
      </c>
      <c r="B26" s="0" t="s">
        <v>156</v>
      </c>
      <c r="C26" s="0" t="n">
        <v>46217</v>
      </c>
      <c r="D26" s="0" t="n">
        <v>14483</v>
      </c>
      <c r="E26" s="0" t="s">
        <v>157</v>
      </c>
      <c r="F26" s="0" t="s">
        <v>158</v>
      </c>
      <c r="G26" s="0" t="s">
        <v>159</v>
      </c>
      <c r="H26" s="0" t="n">
        <v>1997</v>
      </c>
      <c r="I26" s="0" t="n">
        <v>8023.4</v>
      </c>
      <c r="J26" s="0" t="n">
        <v>914014.94</v>
      </c>
      <c r="K26" s="0" t="n">
        <v>9207</v>
      </c>
      <c r="L26" s="0" t="n">
        <v>1.00731395047</v>
      </c>
      <c r="M26" s="0" t="n">
        <v>0.608610094765293</v>
      </c>
      <c r="N26" s="0" t="n">
        <v>1.14751850836304</v>
      </c>
      <c r="O26" s="0" t="n">
        <v>0.0146767143189108</v>
      </c>
      <c r="P26" s="0" t="n">
        <v>59150</v>
      </c>
      <c r="Q26" s="0" t="n">
        <v>6.47144782994466</v>
      </c>
      <c r="R26" s="0" t="n">
        <v>0.682701321688054</v>
      </c>
      <c r="S26" s="0" t="n">
        <v>7.37218635491188</v>
      </c>
      <c r="T26" s="0" t="n">
        <v>0.0165734193914881</v>
      </c>
      <c r="U26" s="0" t="n">
        <v>117826</v>
      </c>
      <c r="V26" s="0" t="n">
        <v>12.8910365513281</v>
      </c>
      <c r="W26" s="0" t="n">
        <v>0.746105178491669</v>
      </c>
      <c r="X26" s="0" t="n">
        <v>14.6852955106314</v>
      </c>
      <c r="Y26" s="0" t="n">
        <v>0.0143954200339235</v>
      </c>
      <c r="Z26" s="0" t="n">
        <v>41729</v>
      </c>
      <c r="AA26" s="0" t="n">
        <v>4.56546147921827</v>
      </c>
      <c r="AB26" s="0" t="n">
        <v>0.572442291101967</v>
      </c>
      <c r="AC26" s="0" t="n">
        <v>5.20091233143057</v>
      </c>
      <c r="AD26" s="0" t="n">
        <v>0.0110447527549044</v>
      </c>
      <c r="AE26" s="0" t="n">
        <v>11.5</v>
      </c>
      <c r="AF26" s="0" t="n">
        <v>0.696969696969697</v>
      </c>
      <c r="AG26" s="0" t="n">
        <v>3</v>
      </c>
      <c r="AH26" s="0" t="n">
        <v>2</v>
      </c>
      <c r="AI26" s="0" t="n">
        <v>0.666666666666667</v>
      </c>
      <c r="AJ26" s="0" t="n">
        <v>0.5</v>
      </c>
      <c r="AK26" s="0" t="n">
        <v>0.25</v>
      </c>
      <c r="AL26" s="0" t="n">
        <v>153</v>
      </c>
      <c r="AM26" s="0" t="n">
        <v>0</v>
      </c>
      <c r="AN26" s="0" t="n">
        <v>0.0105</v>
      </c>
      <c r="AO26" s="0" t="s">
        <v>38</v>
      </c>
      <c r="AP26" s="0" t="n">
        <v>0.01</v>
      </c>
      <c r="AQ26" s="0" t="s">
        <v>157</v>
      </c>
      <c r="AR26" s="0" t="s">
        <v>158</v>
      </c>
      <c r="AS26" s="0" t="n">
        <v>0.403409090909091</v>
      </c>
      <c r="AT26" s="0" t="n">
        <v>0.330640387540936</v>
      </c>
      <c r="AU26" s="0" t="n">
        <v>0.335996910595616</v>
      </c>
      <c r="AV26" s="0" t="n">
        <v>0.367024739225014</v>
      </c>
      <c r="AW26" s="0" t="n">
        <v>0.369703000752354</v>
      </c>
    </row>
    <row r="27" customFormat="false" ht="15" hidden="false" customHeight="false" outlineLevel="0" collapsed="false">
      <c r="A27" s="0" t="n">
        <v>26</v>
      </c>
      <c r="B27" s="0" t="s">
        <v>161</v>
      </c>
      <c r="C27" s="0" t="n">
        <v>40450</v>
      </c>
      <c r="D27" s="0" t="n">
        <v>-3550</v>
      </c>
      <c r="E27" s="0" t="s">
        <v>162</v>
      </c>
      <c r="F27" s="0" t="s">
        <v>163</v>
      </c>
      <c r="G27" s="0" t="s">
        <v>164</v>
      </c>
      <c r="H27" s="0" t="n">
        <v>1997</v>
      </c>
      <c r="I27" s="0" t="n">
        <v>7961</v>
      </c>
      <c r="J27" s="0" t="n">
        <v>5075186</v>
      </c>
      <c r="K27" s="0" t="n">
        <v>47389</v>
      </c>
      <c r="L27" s="0" t="n">
        <v>0.933739177243947</v>
      </c>
      <c r="M27" s="0" t="n">
        <v>0.564156873716831</v>
      </c>
      <c r="N27" s="0" t="n">
        <v>5.95264414018339</v>
      </c>
      <c r="O27" s="0" t="n">
        <v>0.0761340726540774</v>
      </c>
      <c r="P27" s="0" t="n">
        <v>287950</v>
      </c>
      <c r="Q27" s="0" t="n">
        <v>5.6736836837113</v>
      </c>
      <c r="R27" s="0" t="n">
        <v>0.598541694454604</v>
      </c>
      <c r="S27" s="0" t="n">
        <v>36.170079135787</v>
      </c>
      <c r="T27" s="0" t="n">
        <v>0.0813139904610939</v>
      </c>
      <c r="U27" s="0" t="n">
        <v>698967</v>
      </c>
      <c r="V27" s="0" t="n">
        <v>13.7722440123377</v>
      </c>
      <c r="W27" s="0" t="n">
        <v>0.797107551137721</v>
      </c>
      <c r="X27" s="0" t="n">
        <v>87.7988946112297</v>
      </c>
      <c r="Y27" s="0" t="n">
        <v>0.0860658177105003</v>
      </c>
      <c r="Z27" s="0" t="n">
        <v>283383</v>
      </c>
      <c r="AA27" s="0" t="n">
        <v>5.58369683396825</v>
      </c>
      <c r="AB27" s="0" t="n">
        <v>0.700114155601831</v>
      </c>
      <c r="AC27" s="0" t="n">
        <v>35.5964074864967</v>
      </c>
      <c r="AD27" s="0" t="n">
        <v>0.0755931833873159</v>
      </c>
      <c r="AE27" s="0" t="n">
        <v>16.5</v>
      </c>
      <c r="AF27" s="0" t="n">
        <v>1</v>
      </c>
      <c r="AG27" s="0" t="n">
        <v>3</v>
      </c>
      <c r="AH27" s="0" t="n">
        <v>3</v>
      </c>
      <c r="AI27" s="0" t="n">
        <v>1</v>
      </c>
      <c r="AJ27" s="0" t="n">
        <v>2</v>
      </c>
      <c r="AK27" s="0" t="n">
        <v>1</v>
      </c>
      <c r="AL27" s="0" t="n">
        <v>92</v>
      </c>
      <c r="AM27" s="0" t="n">
        <v>0.398692810457516</v>
      </c>
      <c r="AN27" s="0" t="n">
        <v>0</v>
      </c>
      <c r="AO27" s="0" t="s">
        <v>38</v>
      </c>
      <c r="AP27" s="0" t="n">
        <v>0.74</v>
      </c>
      <c r="AQ27" s="0" t="s">
        <v>162</v>
      </c>
      <c r="AR27" s="0" t="s">
        <v>163</v>
      </c>
      <c r="AS27" s="0" t="n">
        <v>0.849673202614379</v>
      </c>
      <c r="AT27" s="0" t="n">
        <v>0.330036657821652</v>
      </c>
      <c r="AU27" s="0" t="n">
        <v>0.414720176959342</v>
      </c>
      <c r="AV27" s="0" t="n">
        <v>0.589854930218015</v>
      </c>
      <c r="AW27" s="0" t="n">
        <v>0.632196689786861</v>
      </c>
    </row>
    <row r="28" customFormat="false" ht="15" hidden="false" customHeight="false" outlineLevel="0" collapsed="false">
      <c r="A28" s="0" t="n">
        <v>27</v>
      </c>
      <c r="B28" s="0" t="s">
        <v>166</v>
      </c>
      <c r="C28" s="0" t="n">
        <v>59367</v>
      </c>
      <c r="D28" s="0" t="n">
        <v>17900</v>
      </c>
      <c r="E28" s="0" t="s">
        <v>167</v>
      </c>
      <c r="F28" s="0" t="s">
        <v>168</v>
      </c>
      <c r="G28" s="0" t="s">
        <v>169</v>
      </c>
      <c r="H28" s="0" t="n">
        <v>1997</v>
      </c>
      <c r="I28" s="0" t="n">
        <v>6519.3</v>
      </c>
      <c r="J28" s="0" t="n">
        <v>1744330</v>
      </c>
      <c r="K28" s="0" t="n">
        <v>21262</v>
      </c>
      <c r="L28" s="0" t="n">
        <v>1.21892073174227</v>
      </c>
      <c r="M28" s="0" t="n">
        <v>0.736461022614557</v>
      </c>
      <c r="N28" s="0" t="n">
        <v>3.26139309435062</v>
      </c>
      <c r="O28" s="0" t="n">
        <v>0.0417130829512591</v>
      </c>
      <c r="P28" s="0" t="n">
        <v>142705</v>
      </c>
      <c r="Q28" s="0" t="n">
        <v>8.18107812168569</v>
      </c>
      <c r="R28" s="0" t="n">
        <v>0.863057694858339</v>
      </c>
      <c r="S28" s="0" t="n">
        <v>21.8896200512325</v>
      </c>
      <c r="T28" s="0" t="n">
        <v>0.0492100763551222</v>
      </c>
      <c r="U28" s="0" t="n">
        <v>260072</v>
      </c>
      <c r="V28" s="0" t="n">
        <v>14.9095641306404</v>
      </c>
      <c r="W28" s="0" t="n">
        <v>0.86293316775821</v>
      </c>
      <c r="X28" s="0" t="n">
        <v>39.892626508981</v>
      </c>
      <c r="Y28" s="0" t="n">
        <v>0.0391051793569607</v>
      </c>
      <c r="Z28" s="0" t="n">
        <v>128530</v>
      </c>
      <c r="AA28" s="0" t="n">
        <v>7.36844519099024</v>
      </c>
      <c r="AB28" s="0" t="n">
        <v>0.923895572482622</v>
      </c>
      <c r="AC28" s="0" t="n">
        <v>19.7153068580983</v>
      </c>
      <c r="AD28" s="0" t="n">
        <v>0.0418677870070676</v>
      </c>
      <c r="AE28" s="0" t="n">
        <v>13</v>
      </c>
      <c r="AF28" s="0" t="n">
        <v>0.787878787878788</v>
      </c>
      <c r="AG28" s="0" t="n">
        <v>3</v>
      </c>
      <c r="AH28" s="0" t="n">
        <v>2</v>
      </c>
      <c r="AI28" s="0" t="n">
        <v>0.666666666666667</v>
      </c>
      <c r="AJ28" s="0" t="n">
        <v>1</v>
      </c>
      <c r="AK28" s="0" t="n">
        <v>0.5</v>
      </c>
      <c r="AL28" s="0" t="n">
        <v>137.5</v>
      </c>
      <c r="AM28" s="0" t="n">
        <v>0.101307189542484</v>
      </c>
      <c r="AN28" s="0" t="n">
        <v>0.0065</v>
      </c>
      <c r="AO28" s="0" t="s">
        <v>38</v>
      </c>
      <c r="AP28" s="0" t="n">
        <v>0.19</v>
      </c>
      <c r="AQ28" s="0" t="s">
        <v>167</v>
      </c>
      <c r="AR28" s="0" t="s">
        <v>168</v>
      </c>
      <c r="AS28" s="0" t="n">
        <v>0.513963161021985</v>
      </c>
      <c r="AT28" s="0" t="n">
        <v>0.422610469194819</v>
      </c>
      <c r="AU28" s="0" t="n">
        <v>0.466950426651215</v>
      </c>
      <c r="AV28" s="0" t="n">
        <v>0.468286815108402</v>
      </c>
      <c r="AW28" s="0" t="n">
        <v>0.4904567938366</v>
      </c>
    </row>
    <row r="29" customFormat="false" ht="15" hidden="false" customHeight="false" outlineLevel="0" collapsed="false">
      <c r="A29" s="0" t="n">
        <v>28</v>
      </c>
      <c r="B29" s="0" t="s">
        <v>171</v>
      </c>
      <c r="C29" s="0" t="n">
        <v>47433</v>
      </c>
      <c r="D29" s="0" t="n">
        <v>19267</v>
      </c>
      <c r="E29" s="0" t="s">
        <v>172</v>
      </c>
      <c r="F29" s="0" t="s">
        <v>173</v>
      </c>
      <c r="G29" s="0" t="s">
        <v>174</v>
      </c>
      <c r="H29" s="0" t="n">
        <v>1997</v>
      </c>
      <c r="I29" s="0" t="n">
        <v>6917.9</v>
      </c>
      <c r="J29" s="0" t="n">
        <v>2884762</v>
      </c>
      <c r="K29" s="0" t="n">
        <v>26618</v>
      </c>
      <c r="L29" s="0" t="n">
        <v>0.922710435037622</v>
      </c>
      <c r="M29" s="0" t="n">
        <v>0.557493406149245</v>
      </c>
      <c r="N29" s="0" t="n">
        <v>3.84769944636378</v>
      </c>
      <c r="O29" s="0" t="n">
        <v>0.0492119169736709</v>
      </c>
      <c r="P29" s="0" t="n">
        <v>173595</v>
      </c>
      <c r="Q29" s="0" t="n">
        <v>6.01765414269877</v>
      </c>
      <c r="R29" s="0" t="n">
        <v>0.63482864184925</v>
      </c>
      <c r="S29" s="0" t="n">
        <v>25.0935977681088</v>
      </c>
      <c r="T29" s="0" t="n">
        <v>0.0564129418100078</v>
      </c>
      <c r="U29" s="0" t="n">
        <v>449051</v>
      </c>
      <c r="V29" s="0" t="n">
        <v>15.5663101496761</v>
      </c>
      <c r="W29" s="0" t="n">
        <v>0.900944199982445</v>
      </c>
      <c r="X29" s="0" t="n">
        <v>64.9114615707079</v>
      </c>
      <c r="Y29" s="0" t="n">
        <v>0.0636301634958413</v>
      </c>
      <c r="Z29" s="0" t="n">
        <v>175737</v>
      </c>
      <c r="AA29" s="0" t="n">
        <v>6.09190636870563</v>
      </c>
      <c r="AB29" s="0" t="n">
        <v>0.763836220008504</v>
      </c>
      <c r="AC29" s="0" t="n">
        <v>25.4032293036904</v>
      </c>
      <c r="AD29" s="0" t="n">
        <v>0.0539467633668473</v>
      </c>
      <c r="AE29" s="0" t="n">
        <v>13</v>
      </c>
      <c r="AF29" s="0" t="n">
        <v>0.787878787878788</v>
      </c>
      <c r="AG29" s="0" t="n">
        <v>3</v>
      </c>
      <c r="AH29" s="0" t="n">
        <v>2</v>
      </c>
      <c r="AI29" s="0" t="n">
        <v>0.666666666666667</v>
      </c>
      <c r="AJ29" s="0" t="n">
        <v>1</v>
      </c>
      <c r="AK29" s="0" t="n">
        <v>0.5</v>
      </c>
      <c r="AL29" s="0" t="n">
        <v>150</v>
      </c>
      <c r="AM29" s="0" t="n">
        <v>0.0196078431372549</v>
      </c>
      <c r="AN29" s="0" t="n">
        <v>0.0051</v>
      </c>
      <c r="AO29" s="0" t="s">
        <v>38</v>
      </c>
      <c r="AP29" s="0" t="n">
        <v>0.04</v>
      </c>
      <c r="AQ29" s="0" t="s">
        <v>172</v>
      </c>
      <c r="AR29" s="0" t="s">
        <v>173</v>
      </c>
      <c r="AS29" s="0" t="n">
        <v>0.493538324420677</v>
      </c>
      <c r="AT29" s="0" t="n">
        <v>0.324486726695543</v>
      </c>
      <c r="AU29" s="0" t="n">
        <v>0.445589336713409</v>
      </c>
      <c r="AV29" s="0" t="n">
        <v>0.40901252555811</v>
      </c>
      <c r="AW29" s="0" t="n">
        <v>0.469563830567043</v>
      </c>
    </row>
    <row r="30" customFormat="false" ht="15" hidden="false" customHeight="false" outlineLevel="0" collapsed="false">
      <c r="A30" s="0" t="n">
        <v>1</v>
      </c>
      <c r="B30" s="0" t="s">
        <v>34</v>
      </c>
      <c r="C30" s="0" t="n">
        <v>48117</v>
      </c>
      <c r="D30" s="0" t="n">
        <v>16567</v>
      </c>
      <c r="E30" s="0" t="s">
        <v>35</v>
      </c>
      <c r="F30" s="0" t="s">
        <v>36</v>
      </c>
      <c r="G30" s="0" t="s">
        <v>37</v>
      </c>
      <c r="H30" s="0" t="n">
        <v>2015</v>
      </c>
      <c r="I30" s="0" t="n">
        <v>395</v>
      </c>
      <c r="J30" s="0" t="n">
        <v>1794799</v>
      </c>
      <c r="K30" s="0" t="n">
        <v>30216</v>
      </c>
      <c r="L30" s="0" t="n">
        <v>1.68353113635566</v>
      </c>
      <c r="M30" s="0" t="n">
        <v>1</v>
      </c>
      <c r="N30" s="0" t="n">
        <v>76.4962025316456</v>
      </c>
      <c r="O30" s="0" t="n">
        <v>0.672007890412776</v>
      </c>
      <c r="P30" s="0" t="n">
        <v>120408</v>
      </c>
      <c r="Q30" s="0" t="n">
        <v>6.70871780071195</v>
      </c>
      <c r="R30" s="0" t="n">
        <v>0.711991820419736</v>
      </c>
      <c r="S30" s="0" t="n">
        <v>304.830379746835</v>
      </c>
      <c r="T30" s="0" t="n">
        <v>0.460581207433092</v>
      </c>
      <c r="U30" s="0" t="n">
        <v>303868</v>
      </c>
      <c r="V30" s="0" t="n">
        <v>16.9304752231308</v>
      </c>
      <c r="W30" s="0" t="n">
        <v>0.818752517252599</v>
      </c>
      <c r="X30" s="0" t="n">
        <v>769.286075949367</v>
      </c>
      <c r="Y30" s="0" t="n">
        <v>0.796111574660762</v>
      </c>
      <c r="Z30" s="0" t="n">
        <v>128889</v>
      </c>
      <c r="AA30" s="0" t="n">
        <v>7.18124982240351</v>
      </c>
      <c r="AB30" s="0" t="n">
        <v>0.696483197895423</v>
      </c>
      <c r="AC30" s="0" t="n">
        <v>326.301265822785</v>
      </c>
      <c r="AD30" s="0" t="n">
        <v>0.661726965580909</v>
      </c>
      <c r="AE30" s="0" t="n">
        <v>23</v>
      </c>
      <c r="AF30" s="0" t="n">
        <v>0.836363636363636</v>
      </c>
      <c r="AG30" s="0" t="n">
        <v>3</v>
      </c>
      <c r="AH30" s="0" t="n">
        <v>4</v>
      </c>
      <c r="AI30" s="0" t="n">
        <v>0.888888888888889</v>
      </c>
      <c r="AJ30" s="0" t="n">
        <v>2.5</v>
      </c>
      <c r="AK30" s="0" t="n">
        <v>0.833333333333333</v>
      </c>
      <c r="AL30" s="0" t="n">
        <v>72.5</v>
      </c>
      <c r="AM30" s="0" t="n">
        <v>0.526143790849673</v>
      </c>
      <c r="AN30" s="0" t="n">
        <v>0</v>
      </c>
      <c r="AO30" s="0" t="s">
        <v>177</v>
      </c>
      <c r="AP30" s="0" t="n">
        <v>0.75</v>
      </c>
      <c r="AQ30" s="0" t="s">
        <v>35</v>
      </c>
      <c r="AR30" s="0" t="s">
        <v>36</v>
      </c>
      <c r="AS30" s="0" t="n">
        <v>0.771182412358883</v>
      </c>
      <c r="AT30" s="0" t="n">
        <v>0.711145229566401</v>
      </c>
      <c r="AU30" s="0" t="n">
        <v>0.743268563847423</v>
      </c>
      <c r="AV30" s="0" t="n">
        <v>0.741163820962642</v>
      </c>
      <c r="AW30" s="0" t="n">
        <v>0.757225488103153</v>
      </c>
    </row>
    <row r="31" customFormat="false" ht="15" hidden="false" customHeight="false" outlineLevel="0" collapsed="false">
      <c r="A31" s="0" t="n">
        <v>2</v>
      </c>
      <c r="B31" s="0" t="s">
        <v>40</v>
      </c>
      <c r="C31" s="0" t="n">
        <v>50900</v>
      </c>
      <c r="D31" s="0" t="n">
        <v>4533</v>
      </c>
      <c r="E31" s="0" t="s">
        <v>41</v>
      </c>
      <c r="F31" s="0" t="s">
        <v>42</v>
      </c>
      <c r="G31" s="0" t="s">
        <v>43</v>
      </c>
      <c r="H31" s="0" t="n">
        <v>2015</v>
      </c>
      <c r="I31" s="0" t="n">
        <v>161</v>
      </c>
      <c r="J31" s="0" t="n">
        <v>1196831</v>
      </c>
      <c r="K31" s="0" t="n">
        <v>18327</v>
      </c>
      <c r="L31" s="0" t="n">
        <v>1.531293891953</v>
      </c>
      <c r="M31" s="0" t="n">
        <v>0.909572658850725</v>
      </c>
      <c r="N31" s="0" t="n">
        <v>113.832298136646</v>
      </c>
      <c r="O31" s="0" t="n">
        <v>1</v>
      </c>
      <c r="P31" s="0" t="n">
        <v>106556</v>
      </c>
      <c r="Q31" s="0" t="n">
        <v>8.90317847716177</v>
      </c>
      <c r="R31" s="0" t="n">
        <v>0.944888492821015</v>
      </c>
      <c r="S31" s="0" t="n">
        <v>661.83850931677</v>
      </c>
      <c r="T31" s="0" t="n">
        <v>1</v>
      </c>
      <c r="U31" s="0" t="n">
        <v>155575</v>
      </c>
      <c r="V31" s="0" t="n">
        <v>12.9989112915692</v>
      </c>
      <c r="W31" s="0" t="n">
        <v>0.628623308043645</v>
      </c>
      <c r="X31" s="0" t="n">
        <v>966.304347826087</v>
      </c>
      <c r="Y31" s="0" t="n">
        <v>1</v>
      </c>
      <c r="Z31" s="0" t="n">
        <v>79390</v>
      </c>
      <c r="AA31" s="0" t="n">
        <v>6.63335090752161</v>
      </c>
      <c r="AB31" s="0" t="n">
        <v>0.643344482797407</v>
      </c>
      <c r="AC31" s="0" t="n">
        <v>493.105590062112</v>
      </c>
      <c r="AD31" s="0" t="n">
        <v>1</v>
      </c>
      <c r="AE31" s="0" t="n">
        <v>17.5</v>
      </c>
      <c r="AF31" s="0" t="n">
        <v>0.636363636363636</v>
      </c>
      <c r="AG31" s="0" t="n">
        <v>3</v>
      </c>
      <c r="AH31" s="0" t="n">
        <v>3.5</v>
      </c>
      <c r="AI31" s="0" t="n">
        <v>0.777777777777778</v>
      </c>
      <c r="AJ31" s="0" t="n">
        <v>1</v>
      </c>
      <c r="AK31" s="0" t="n">
        <v>0.333333333333333</v>
      </c>
      <c r="AL31" s="0" t="n">
        <v>123.5</v>
      </c>
      <c r="AM31" s="0" t="n">
        <v>0.19281045751634</v>
      </c>
      <c r="AN31" s="0" t="n">
        <v>0</v>
      </c>
      <c r="AO31" s="0" t="s">
        <v>177</v>
      </c>
      <c r="AP31" s="0" t="n">
        <v>0.28</v>
      </c>
      <c r="AQ31" s="0" t="s">
        <v>41</v>
      </c>
      <c r="AR31" s="0" t="s">
        <v>42</v>
      </c>
      <c r="AS31" s="0" t="n">
        <v>0.485071301247772</v>
      </c>
      <c r="AT31" s="0" t="n">
        <v>0.963615287917935</v>
      </c>
      <c r="AU31" s="0" t="n">
        <v>0.817991947710263</v>
      </c>
      <c r="AV31" s="0" t="n">
        <v>0.724343294582853</v>
      </c>
      <c r="AW31" s="0" t="n">
        <v>0.651531624479018</v>
      </c>
    </row>
    <row r="32" customFormat="false" ht="15" hidden="false" customHeight="false" outlineLevel="0" collapsed="false">
      <c r="A32" s="0" t="n">
        <v>3</v>
      </c>
      <c r="B32" s="0" t="s">
        <v>45</v>
      </c>
      <c r="C32" s="0" t="n">
        <v>42650</v>
      </c>
      <c r="D32" s="0" t="n">
        <v>23383</v>
      </c>
      <c r="E32" s="0" t="s">
        <v>46</v>
      </c>
      <c r="F32" s="0" t="s">
        <v>47</v>
      </c>
      <c r="G32" s="0" t="s">
        <v>48</v>
      </c>
      <c r="H32" s="0" t="n">
        <v>2015</v>
      </c>
      <c r="I32" s="0" t="n">
        <v>20039.2</v>
      </c>
      <c r="J32" s="0" t="n">
        <v>2125212</v>
      </c>
      <c r="K32" s="0" t="n">
        <v>20688</v>
      </c>
      <c r="L32" s="0" t="n">
        <v>0.973455824642436</v>
      </c>
      <c r="M32" s="0" t="n">
        <v>0.578222643835193</v>
      </c>
      <c r="N32" s="0" t="n">
        <v>1.03237654197772</v>
      </c>
      <c r="O32" s="0" t="n">
        <v>0.00906927610947856</v>
      </c>
      <c r="P32" s="0" t="n">
        <v>123963</v>
      </c>
      <c r="Q32" s="0" t="n">
        <v>5.83297101653859</v>
      </c>
      <c r="R32" s="0" t="n">
        <v>0.619049388555312</v>
      </c>
      <c r="S32" s="0" t="n">
        <v>6.18602539023514</v>
      </c>
      <c r="T32" s="0" t="n">
        <v>0.00934672930504014</v>
      </c>
      <c r="U32" s="0" t="n">
        <v>387767</v>
      </c>
      <c r="V32" s="0" t="n">
        <v>18.2460385128637</v>
      </c>
      <c r="W32" s="0" t="n">
        <v>0.88237274886915</v>
      </c>
      <c r="X32" s="0" t="n">
        <v>19.3504231705856</v>
      </c>
      <c r="Y32" s="0" t="n">
        <v>0.020025184833452</v>
      </c>
      <c r="Z32" s="0" t="n">
        <v>167107</v>
      </c>
      <c r="AA32" s="0" t="n">
        <v>7.86307436622793</v>
      </c>
      <c r="AB32" s="0" t="n">
        <v>0.762610870714287</v>
      </c>
      <c r="AC32" s="0" t="n">
        <v>8.33900554912372</v>
      </c>
      <c r="AD32" s="0" t="n">
        <v>0.0169111965412384</v>
      </c>
      <c r="AE32" s="0" t="n">
        <v>24.5</v>
      </c>
      <c r="AF32" s="0" t="n">
        <v>0.890909090909091</v>
      </c>
      <c r="AG32" s="0" t="n">
        <v>3</v>
      </c>
      <c r="AH32" s="0" t="n">
        <v>4.5</v>
      </c>
      <c r="AI32" s="0" t="n">
        <v>1</v>
      </c>
      <c r="AJ32" s="0" t="n">
        <v>2.5</v>
      </c>
      <c r="AK32" s="0" t="n">
        <v>0.833333333333333</v>
      </c>
      <c r="AL32" s="0" t="n">
        <v>65.5</v>
      </c>
      <c r="AM32" s="0" t="n">
        <v>0.571895424836601</v>
      </c>
      <c r="AN32" s="0" t="n">
        <v>0</v>
      </c>
      <c r="AO32" s="0" t="s">
        <v>177</v>
      </c>
      <c r="AP32" s="0" t="n">
        <v>0.82</v>
      </c>
      <c r="AQ32" s="0" t="s">
        <v>46</v>
      </c>
      <c r="AR32" s="0" t="s">
        <v>47</v>
      </c>
      <c r="AS32" s="0" t="n">
        <v>0.824034462269757</v>
      </c>
      <c r="AT32" s="0" t="n">
        <v>0.303922009451256</v>
      </c>
      <c r="AU32" s="0" t="n">
        <v>0.420480000239532</v>
      </c>
      <c r="AV32" s="0" t="n">
        <v>0.563978235860506</v>
      </c>
      <c r="AW32" s="0" t="n">
        <v>0.622257231254644</v>
      </c>
    </row>
    <row r="33" customFormat="false" ht="15" hidden="false" customHeight="false" outlineLevel="0" collapsed="false">
      <c r="A33" s="0" t="n">
        <v>4</v>
      </c>
      <c r="B33" s="0" t="s">
        <v>51</v>
      </c>
      <c r="C33" s="0" t="n">
        <v>34883</v>
      </c>
      <c r="D33" s="0" t="n">
        <v>33633</v>
      </c>
      <c r="E33" s="0" t="s">
        <v>52</v>
      </c>
      <c r="F33" s="0" t="s">
        <v>53</v>
      </c>
      <c r="G33" s="0" t="s">
        <v>54</v>
      </c>
      <c r="H33" s="0" t="n">
        <v>2015</v>
      </c>
      <c r="I33" s="0" t="n">
        <v>9214</v>
      </c>
      <c r="J33" s="0" t="n">
        <v>847008</v>
      </c>
      <c r="K33" s="0" t="n">
        <v>9234</v>
      </c>
      <c r="L33" s="0" t="n">
        <v>1.09019041142469</v>
      </c>
      <c r="M33" s="0" t="n">
        <v>0.647561775296073</v>
      </c>
      <c r="N33" s="0" t="n">
        <v>1.00217060994139</v>
      </c>
      <c r="O33" s="0" t="n">
        <v>0.00880392143834585</v>
      </c>
      <c r="P33" s="0" t="n">
        <v>57802</v>
      </c>
      <c r="Q33" s="0" t="n">
        <v>6.82425667762288</v>
      </c>
      <c r="R33" s="0" t="n">
        <v>0.724253885652579</v>
      </c>
      <c r="S33" s="0" t="n">
        <v>6.27327979162145</v>
      </c>
      <c r="T33" s="0" t="n">
        <v>0.00947856569738966</v>
      </c>
      <c r="U33" s="0" t="n">
        <v>123721</v>
      </c>
      <c r="V33" s="0" t="n">
        <v>14.6068277985568</v>
      </c>
      <c r="W33" s="0" t="n">
        <v>0.70638165033929</v>
      </c>
      <c r="X33" s="0" t="n">
        <v>13.4275016279575</v>
      </c>
      <c r="Y33" s="0" t="n">
        <v>0.0138957272190336</v>
      </c>
      <c r="Z33" s="0" t="n">
        <v>51376</v>
      </c>
      <c r="AA33" s="0" t="n">
        <v>6.06558615739167</v>
      </c>
      <c r="AB33" s="0" t="n">
        <v>0.588279052878907</v>
      </c>
      <c r="AC33" s="0" t="n">
        <v>5.5758628174517</v>
      </c>
      <c r="AD33" s="0" t="n">
        <v>0.0113076447110433</v>
      </c>
      <c r="AE33" s="0" t="n">
        <v>23.5</v>
      </c>
      <c r="AF33" s="0" t="n">
        <v>0.854545454545455</v>
      </c>
      <c r="AG33" s="0" t="n">
        <v>3</v>
      </c>
      <c r="AH33" s="0" t="n">
        <v>4</v>
      </c>
      <c r="AI33" s="0" t="n">
        <v>0.888888888888889</v>
      </c>
      <c r="AJ33" s="0" t="n">
        <v>1</v>
      </c>
      <c r="AK33" s="0" t="n">
        <v>0.333333333333333</v>
      </c>
      <c r="AL33" s="0" t="n">
        <v>100.5</v>
      </c>
      <c r="AM33" s="0" t="n">
        <v>0.343137254901961</v>
      </c>
      <c r="AN33" s="0" t="n">
        <v>0</v>
      </c>
      <c r="AO33" s="0" t="s">
        <v>177</v>
      </c>
      <c r="AP33" s="0" t="n">
        <v>0.49</v>
      </c>
      <c r="AQ33" s="0" t="s">
        <v>52</v>
      </c>
      <c r="AR33" s="0" t="s">
        <v>53</v>
      </c>
      <c r="AS33" s="0" t="n">
        <v>0.604976232917409</v>
      </c>
      <c r="AT33" s="0" t="n">
        <v>0.347524537021097</v>
      </c>
      <c r="AU33" s="0" t="n">
        <v>0.329966018787068</v>
      </c>
      <c r="AV33" s="0" t="n">
        <v>0.476250384969253</v>
      </c>
      <c r="AW33" s="0" t="n">
        <v>0.467471125852239</v>
      </c>
    </row>
    <row r="34" customFormat="false" ht="15" hidden="false" customHeight="false" outlineLevel="0" collapsed="false">
      <c r="A34" s="0" t="n">
        <v>5</v>
      </c>
      <c r="B34" s="0" t="s">
        <v>56</v>
      </c>
      <c r="C34" s="0" t="n">
        <v>45729</v>
      </c>
      <c r="D34" s="0" t="n">
        <v>16053</v>
      </c>
      <c r="E34" s="0" t="s">
        <v>57</v>
      </c>
      <c r="F34" s="0" t="s">
        <v>58</v>
      </c>
      <c r="G34" s="0" t="s">
        <v>59</v>
      </c>
      <c r="H34" s="0" t="n">
        <v>2015</v>
      </c>
      <c r="I34" s="0" t="n">
        <v>31889</v>
      </c>
      <c r="J34" s="0" t="n">
        <v>2823087</v>
      </c>
      <c r="K34" s="0" t="n">
        <v>26763</v>
      </c>
      <c r="L34" s="0" t="n">
        <v>0.948004790500612</v>
      </c>
      <c r="M34" s="0" t="n">
        <v>0.563104994038161</v>
      </c>
      <c r="N34" s="0" t="n">
        <v>0.8392549154881</v>
      </c>
      <c r="O34" s="0" t="n">
        <v>0.00737273101945676</v>
      </c>
      <c r="P34" s="0" t="n">
        <v>168855</v>
      </c>
      <c r="Q34" s="0" t="n">
        <v>5.98121843216309</v>
      </c>
      <c r="R34" s="0" t="n">
        <v>0.634782789550627</v>
      </c>
      <c r="S34" s="0" t="n">
        <v>5.29508607983944</v>
      </c>
      <c r="T34" s="0" t="n">
        <v>0.00800057114431989</v>
      </c>
      <c r="U34" s="0" t="n">
        <v>514803</v>
      </c>
      <c r="V34" s="0" t="n">
        <v>18.2354635191902</v>
      </c>
      <c r="W34" s="0" t="n">
        <v>0.881861345463398</v>
      </c>
      <c r="X34" s="0" t="n">
        <v>16.1435918341748</v>
      </c>
      <c r="Y34" s="0" t="n">
        <v>0.0167065292322169</v>
      </c>
      <c r="Z34" s="0" t="n">
        <v>239830</v>
      </c>
      <c r="AA34" s="0" t="n">
        <v>8.49531027559548</v>
      </c>
      <c r="AB34" s="0" t="n">
        <v>0.823929122950392</v>
      </c>
      <c r="AC34" s="0" t="n">
        <v>7.52077518893662</v>
      </c>
      <c r="AD34" s="0" t="n">
        <v>0.0152518554656606</v>
      </c>
      <c r="AE34" s="0" t="n">
        <v>27.5</v>
      </c>
      <c r="AF34" s="0" t="n">
        <v>1</v>
      </c>
      <c r="AG34" s="0" t="n">
        <v>3</v>
      </c>
      <c r="AH34" s="0" t="n">
        <v>4</v>
      </c>
      <c r="AI34" s="0" t="n">
        <v>0.888888888888889</v>
      </c>
      <c r="AJ34" s="0" t="n">
        <v>2.5</v>
      </c>
      <c r="AK34" s="0" t="n">
        <v>0.833333333333333</v>
      </c>
      <c r="AL34" s="0" t="n">
        <v>56.5</v>
      </c>
      <c r="AM34" s="0" t="n">
        <v>0.630718954248366</v>
      </c>
      <c r="AN34" s="0" t="n">
        <v>0</v>
      </c>
      <c r="AO34" s="0" t="s">
        <v>177</v>
      </c>
      <c r="AP34" s="0" t="n">
        <v>0.9</v>
      </c>
      <c r="AQ34" s="0" t="s">
        <v>57</v>
      </c>
      <c r="AR34" s="0" t="s">
        <v>58</v>
      </c>
      <c r="AS34" s="0" t="n">
        <v>0.838235294117647</v>
      </c>
      <c r="AT34" s="0" t="n">
        <v>0.303315271438141</v>
      </c>
      <c r="AU34" s="0" t="n">
        <v>0.434437213277917</v>
      </c>
      <c r="AV34" s="0" t="n">
        <v>0.570775282777894</v>
      </c>
      <c r="AW34" s="0" t="n">
        <v>0.636336253697782</v>
      </c>
    </row>
    <row r="35" customFormat="false" ht="15" hidden="false" customHeight="false" outlineLevel="0" collapsed="false">
      <c r="A35" s="0" t="n">
        <v>6</v>
      </c>
      <c r="B35" s="0" t="s">
        <v>61</v>
      </c>
      <c r="C35" s="0" t="n">
        <v>55617</v>
      </c>
      <c r="D35" s="0" t="n">
        <v>12650</v>
      </c>
      <c r="E35" s="0" t="s">
        <v>62</v>
      </c>
      <c r="F35" s="0" t="s">
        <v>63</v>
      </c>
      <c r="G35" s="0" t="s">
        <v>64</v>
      </c>
      <c r="H35" s="0" t="n">
        <v>2015</v>
      </c>
      <c r="I35" s="0" t="n">
        <v>2559</v>
      </c>
      <c r="J35" s="0" t="n">
        <v>1768125</v>
      </c>
      <c r="K35" s="0" t="n">
        <v>20687</v>
      </c>
      <c r="L35" s="0" t="n">
        <v>1.16999646518204</v>
      </c>
      <c r="M35" s="0" t="n">
        <v>0.694965741895772</v>
      </c>
      <c r="N35" s="0" t="n">
        <v>8.08401719421649</v>
      </c>
      <c r="O35" s="0" t="n">
        <v>0.0710169022900014</v>
      </c>
      <c r="P35" s="0" t="n">
        <v>122992</v>
      </c>
      <c r="Q35" s="0" t="n">
        <v>6.95606928243196</v>
      </c>
      <c r="R35" s="0" t="n">
        <v>0.738243070954475</v>
      </c>
      <c r="S35" s="0" t="n">
        <v>48.062524423603</v>
      </c>
      <c r="T35" s="0" t="n">
        <v>0.0726197157569736</v>
      </c>
      <c r="U35" s="0" t="n">
        <v>292871</v>
      </c>
      <c r="V35" s="0" t="n">
        <v>16.563930717568</v>
      </c>
      <c r="W35" s="0" t="n">
        <v>0.801026538940742</v>
      </c>
      <c r="X35" s="0" t="n">
        <v>114.447440406409</v>
      </c>
      <c r="Y35" s="0" t="n">
        <v>0.118438296033629</v>
      </c>
      <c r="Z35" s="0" t="n">
        <v>119070</v>
      </c>
      <c r="AA35" s="0" t="n">
        <v>6.73425238600212</v>
      </c>
      <c r="AB35" s="0" t="n">
        <v>0.65313054875284</v>
      </c>
      <c r="AC35" s="0" t="n">
        <v>46.5298944900352</v>
      </c>
      <c r="AD35" s="0" t="n">
        <v>0.0943609146352899</v>
      </c>
      <c r="AE35" s="0" t="n">
        <v>18.5</v>
      </c>
      <c r="AF35" s="0" t="n">
        <v>0.672727272727273</v>
      </c>
      <c r="AG35" s="0" t="n">
        <v>3</v>
      </c>
      <c r="AH35" s="0" t="n">
        <v>3</v>
      </c>
      <c r="AI35" s="0" t="n">
        <v>0.666666666666667</v>
      </c>
      <c r="AJ35" s="0" t="n">
        <v>1</v>
      </c>
      <c r="AK35" s="0" t="n">
        <v>0.333333333333333</v>
      </c>
      <c r="AL35" s="0" t="n">
        <v>74</v>
      </c>
      <c r="AM35" s="0" t="n">
        <v>0.516339869281046</v>
      </c>
      <c r="AN35" s="0" t="n">
        <v>0</v>
      </c>
      <c r="AO35" s="0" t="s">
        <v>177</v>
      </c>
      <c r="AP35" s="0" t="n">
        <v>0.74</v>
      </c>
      <c r="AQ35" s="0" t="s">
        <v>62</v>
      </c>
      <c r="AR35" s="0" t="s">
        <v>63</v>
      </c>
      <c r="AS35" s="0" t="n">
        <v>0.54726678550208</v>
      </c>
      <c r="AT35" s="0" t="n">
        <v>0.394211357724305</v>
      </c>
      <c r="AU35" s="0" t="n">
        <v>0.416739074590625</v>
      </c>
      <c r="AV35" s="0" t="n">
        <v>0.470739071613193</v>
      </c>
      <c r="AW35" s="0" t="n">
        <v>0.482002930046352</v>
      </c>
    </row>
    <row r="36" customFormat="false" ht="15" hidden="false" customHeight="false" outlineLevel="0" collapsed="false">
      <c r="A36" s="0" t="n">
        <v>7</v>
      </c>
      <c r="B36" s="0" t="s">
        <v>66</v>
      </c>
      <c r="C36" s="0" t="n">
        <v>59383</v>
      </c>
      <c r="D36" s="0" t="n">
        <v>24583</v>
      </c>
      <c r="E36" s="0" t="s">
        <v>67</v>
      </c>
      <c r="F36" s="0" t="s">
        <v>68</v>
      </c>
      <c r="G36" s="0" t="s">
        <v>69</v>
      </c>
      <c r="H36" s="0" t="n">
        <v>2015</v>
      </c>
      <c r="I36" s="0" t="n">
        <v>43165.6032</v>
      </c>
      <c r="J36" s="0" t="n">
        <v>1313271</v>
      </c>
      <c r="K36" s="0" t="n">
        <v>13625</v>
      </c>
      <c r="L36" s="0" t="n">
        <v>1.03748578930015</v>
      </c>
      <c r="M36" s="0" t="n">
        <v>0.616255777452384</v>
      </c>
      <c r="N36" s="0" t="n">
        <v>0.315644841956014</v>
      </c>
      <c r="O36" s="0" t="n">
        <v>0.00277289352075725</v>
      </c>
      <c r="P36" s="0" t="n">
        <v>87254</v>
      </c>
      <c r="Q36" s="0" t="n">
        <v>6.64402092180517</v>
      </c>
      <c r="R36" s="0" t="n">
        <v>0.705125583091431</v>
      </c>
      <c r="S36" s="0" t="n">
        <v>2.02137798458936</v>
      </c>
      <c r="T36" s="0" t="n">
        <v>0.00305418611358241</v>
      </c>
      <c r="U36" s="0" t="n">
        <v>246352</v>
      </c>
      <c r="V36" s="0" t="n">
        <v>18.7586568194988</v>
      </c>
      <c r="W36" s="0" t="n">
        <v>0.907162810779159</v>
      </c>
      <c r="X36" s="0" t="n">
        <v>5.70713674169159</v>
      </c>
      <c r="Y36" s="0" t="n">
        <v>0.0059061482591184</v>
      </c>
      <c r="Z36" s="0" t="n">
        <v>119849</v>
      </c>
      <c r="AA36" s="0" t="n">
        <v>9.12599151279515</v>
      </c>
      <c r="AB36" s="0" t="n">
        <v>0.885096593209832</v>
      </c>
      <c r="AC36" s="0" t="n">
        <v>2.77649311292376</v>
      </c>
      <c r="AD36" s="0" t="n">
        <v>0.00563062591234067</v>
      </c>
      <c r="AE36" s="0" t="n">
        <v>18</v>
      </c>
      <c r="AF36" s="0" t="n">
        <v>0.654545454545455</v>
      </c>
      <c r="AG36" s="0" t="n">
        <v>3</v>
      </c>
      <c r="AH36" s="0" t="n">
        <v>3</v>
      </c>
      <c r="AI36" s="0" t="n">
        <v>0.666666666666667</v>
      </c>
      <c r="AJ36" s="0" t="n">
        <v>2</v>
      </c>
      <c r="AK36" s="0" t="n">
        <v>0.666666666666667</v>
      </c>
      <c r="AL36" s="0" t="n">
        <v>68.5</v>
      </c>
      <c r="AM36" s="0" t="n">
        <v>0.552287581699346</v>
      </c>
      <c r="AN36" s="0" t="n">
        <v>0.0033</v>
      </c>
      <c r="AO36" s="0" t="s">
        <v>177</v>
      </c>
      <c r="AP36" s="0" t="n">
        <v>0.79</v>
      </c>
      <c r="AQ36" s="0" t="s">
        <v>67</v>
      </c>
      <c r="AR36" s="0" t="s">
        <v>68</v>
      </c>
      <c r="AS36" s="0" t="n">
        <v>0.635041592394534</v>
      </c>
      <c r="AT36" s="0" t="n">
        <v>0.331802110044539</v>
      </c>
      <c r="AU36" s="0" t="n">
        <v>0.450949044540112</v>
      </c>
      <c r="AV36" s="0" t="n">
        <v>0.483421851219536</v>
      </c>
      <c r="AW36" s="0" t="n">
        <v>0.542995318467323</v>
      </c>
    </row>
    <row r="37" customFormat="false" ht="15" hidden="false" customHeight="false" outlineLevel="0" collapsed="false">
      <c r="A37" s="0" t="n">
        <v>8</v>
      </c>
      <c r="B37" s="0" t="s">
        <v>71</v>
      </c>
      <c r="C37" s="0" t="n">
        <v>60317</v>
      </c>
      <c r="D37" s="0" t="n">
        <v>24967</v>
      </c>
      <c r="E37" s="0" t="s">
        <v>72</v>
      </c>
      <c r="F37" s="0" t="s">
        <v>73</v>
      </c>
      <c r="G37" s="0" t="s">
        <v>74</v>
      </c>
      <c r="H37" s="0" t="n">
        <v>2015</v>
      </c>
      <c r="I37" s="0" t="n">
        <v>9112.5</v>
      </c>
      <c r="J37" s="0" t="n">
        <v>1603388</v>
      </c>
      <c r="K37" s="0" t="n">
        <v>18125</v>
      </c>
      <c r="L37" s="0" t="n">
        <v>1.1304188381103</v>
      </c>
      <c r="M37" s="0" t="n">
        <v>0.671457042699739</v>
      </c>
      <c r="N37" s="0" t="n">
        <v>1.98902606310014</v>
      </c>
      <c r="O37" s="0" t="n">
        <v>0.0174733014764622</v>
      </c>
      <c r="P37" s="0" t="n">
        <v>112109</v>
      </c>
      <c r="Q37" s="0" t="n">
        <v>6.9920069253356</v>
      </c>
      <c r="R37" s="0" t="n">
        <v>0.7420571094269</v>
      </c>
      <c r="S37" s="0" t="n">
        <v>12.3027709190672</v>
      </c>
      <c r="T37" s="0" t="n">
        <v>0.0185887807159599</v>
      </c>
      <c r="U37" s="0" t="n">
        <v>258280</v>
      </c>
      <c r="V37" s="0" t="n">
        <v>16.1083904831519</v>
      </c>
      <c r="W37" s="0" t="n">
        <v>0.778996754854796</v>
      </c>
      <c r="X37" s="0" t="n">
        <v>28.3434842249657</v>
      </c>
      <c r="Y37" s="0" t="n">
        <v>0.0293318396928779</v>
      </c>
      <c r="Z37" s="0" t="n">
        <v>102405</v>
      </c>
      <c r="AA37" s="0" t="n">
        <v>6.38678847540333</v>
      </c>
      <c r="AB37" s="0" t="n">
        <v>0.619431292830548</v>
      </c>
      <c r="AC37" s="0" t="n">
        <v>11.2378600823045</v>
      </c>
      <c r="AD37" s="0" t="n">
        <v>0.0227899669133522</v>
      </c>
      <c r="AE37" s="0" t="n">
        <v>19.5</v>
      </c>
      <c r="AF37" s="0" t="n">
        <v>0.709090909090909</v>
      </c>
      <c r="AG37" s="0" t="n">
        <v>3</v>
      </c>
      <c r="AH37" s="0" t="n">
        <v>3.5</v>
      </c>
      <c r="AI37" s="0" t="n">
        <v>0.777777777777778</v>
      </c>
      <c r="AJ37" s="0" t="n">
        <v>1</v>
      </c>
      <c r="AK37" s="0" t="n">
        <v>0.333333333333333</v>
      </c>
      <c r="AL37" s="0" t="n">
        <v>152</v>
      </c>
      <c r="AM37" s="0" t="n">
        <v>0.00653594771241828</v>
      </c>
      <c r="AN37" s="0" t="n">
        <v>0</v>
      </c>
      <c r="AO37" s="0" t="s">
        <v>177</v>
      </c>
      <c r="AP37" s="0" t="n">
        <v>0.01</v>
      </c>
      <c r="AQ37" s="0" t="s">
        <v>72</v>
      </c>
      <c r="AR37" s="0" t="s">
        <v>73</v>
      </c>
      <c r="AS37" s="0" t="n">
        <v>0.45668449197861</v>
      </c>
      <c r="AT37" s="0" t="n">
        <v>0.362394058579765</v>
      </c>
      <c r="AU37" s="0" t="n">
        <v>0.362637463572893</v>
      </c>
      <c r="AV37" s="0" t="n">
        <v>0.409539275279187</v>
      </c>
      <c r="AW37" s="0" t="n">
        <v>0.409660977775751</v>
      </c>
    </row>
    <row r="38" customFormat="false" ht="15" hidden="false" customHeight="false" outlineLevel="0" collapsed="false">
      <c r="A38" s="0" t="n">
        <v>9</v>
      </c>
      <c r="B38" s="0" t="s">
        <v>76</v>
      </c>
      <c r="C38" s="0" t="n">
        <v>49017</v>
      </c>
      <c r="D38" s="0" t="n">
        <v>2533</v>
      </c>
      <c r="E38" s="0" t="s">
        <v>77</v>
      </c>
      <c r="F38" s="0" t="s">
        <v>78</v>
      </c>
      <c r="G38" s="0" t="s">
        <v>79</v>
      </c>
      <c r="H38" s="0" t="n">
        <v>2015</v>
      </c>
      <c r="I38" s="0" t="n">
        <v>12011</v>
      </c>
      <c r="J38" s="0" t="n">
        <v>12073914</v>
      </c>
      <c r="K38" s="0" t="n">
        <v>176445</v>
      </c>
      <c r="L38" s="0" t="n">
        <v>1.46137366888649</v>
      </c>
      <c r="M38" s="0" t="n">
        <v>0.868040772949368</v>
      </c>
      <c r="N38" s="0" t="n">
        <v>14.6902839064191</v>
      </c>
      <c r="O38" s="0" t="n">
        <v>0.129051983899901</v>
      </c>
      <c r="P38" s="0" t="n">
        <v>997583</v>
      </c>
      <c r="Q38" s="0" t="n">
        <v>8.26230002963414</v>
      </c>
      <c r="R38" s="0" t="n">
        <v>0.8768724834914</v>
      </c>
      <c r="S38" s="0" t="n">
        <v>83.0557821996503</v>
      </c>
      <c r="T38" s="0" t="n">
        <v>0.125492519746835</v>
      </c>
      <c r="U38" s="0" t="n">
        <v>1696440</v>
      </c>
      <c r="V38" s="0" t="n">
        <v>14.0504562149441</v>
      </c>
      <c r="W38" s="0" t="n">
        <v>0.679475693559743</v>
      </c>
      <c r="X38" s="0" t="n">
        <v>141.240529514612</v>
      </c>
      <c r="Y38" s="0" t="n">
        <v>0.146165677337956</v>
      </c>
      <c r="Z38" s="0" t="n">
        <v>808721</v>
      </c>
      <c r="AA38" s="0" t="n">
        <v>6.6980848132594</v>
      </c>
      <c r="AB38" s="0" t="n">
        <v>0.649622787938646</v>
      </c>
      <c r="AC38" s="0" t="n">
        <v>67.3316959453834</v>
      </c>
      <c r="AD38" s="0" t="n">
        <v>0.136546202887098</v>
      </c>
      <c r="AE38" s="0" t="n">
        <v>14.5</v>
      </c>
      <c r="AF38" s="0" t="n">
        <v>0.527272727272727</v>
      </c>
      <c r="AG38" s="0" t="n">
        <v>2</v>
      </c>
      <c r="AH38" s="0" t="n">
        <v>2.5</v>
      </c>
      <c r="AI38" s="0" t="n">
        <v>0.555555555555556</v>
      </c>
      <c r="AJ38" s="0" t="n">
        <v>2</v>
      </c>
      <c r="AK38" s="0" t="n">
        <v>0.666666666666667</v>
      </c>
      <c r="AL38" s="0" t="n">
        <v>93</v>
      </c>
      <c r="AM38" s="0" t="n">
        <v>0.392156862745098</v>
      </c>
      <c r="AN38" s="0" t="n">
        <v>0</v>
      </c>
      <c r="AO38" s="0" t="s">
        <v>177</v>
      </c>
      <c r="AP38" s="0" t="n">
        <v>0.56</v>
      </c>
      <c r="AQ38" s="0" t="s">
        <v>77</v>
      </c>
      <c r="AR38" s="0" t="s">
        <v>78</v>
      </c>
      <c r="AS38" s="0" t="n">
        <v>0.535412953060012</v>
      </c>
      <c r="AT38" s="0" t="n">
        <v>0.499864440021876</v>
      </c>
      <c r="AU38" s="0" t="n">
        <v>0.402952590430861</v>
      </c>
      <c r="AV38" s="0" t="n">
        <v>0.517638696540944</v>
      </c>
      <c r="AW38" s="0" t="n">
        <v>0.469182771745436</v>
      </c>
    </row>
    <row r="39" customFormat="false" ht="15" hidden="false" customHeight="false" outlineLevel="0" collapsed="false">
      <c r="A39" s="0" t="n">
        <v>10</v>
      </c>
      <c r="B39" s="0" t="s">
        <v>81</v>
      </c>
      <c r="C39" s="0" t="n">
        <v>52567</v>
      </c>
      <c r="D39" s="0" t="n">
        <v>13317</v>
      </c>
      <c r="E39" s="0" t="s">
        <v>82</v>
      </c>
      <c r="F39" s="0" t="s">
        <v>83</v>
      </c>
      <c r="G39" s="0" t="s">
        <v>84</v>
      </c>
      <c r="H39" s="0" t="n">
        <v>2015</v>
      </c>
      <c r="I39" s="0" t="n">
        <v>891.85</v>
      </c>
      <c r="J39" s="0" t="n">
        <v>3469849</v>
      </c>
      <c r="K39" s="0" t="n">
        <v>37195</v>
      </c>
      <c r="L39" s="0" t="n">
        <v>1.07194866404849</v>
      </c>
      <c r="M39" s="0" t="n">
        <v>0.636726366920033</v>
      </c>
      <c r="N39" s="0" t="n">
        <v>41.7054437405393</v>
      </c>
      <c r="O39" s="0" t="n">
        <v>0.366376190441798</v>
      </c>
      <c r="P39" s="0" t="n">
        <v>203648</v>
      </c>
      <c r="Q39" s="0" t="n">
        <v>5.86907384154181</v>
      </c>
      <c r="R39" s="0" t="n">
        <v>0.622880957695634</v>
      </c>
      <c r="S39" s="0" t="n">
        <v>228.343331277681</v>
      </c>
      <c r="T39" s="0" t="n">
        <v>0.345013667327102</v>
      </c>
      <c r="U39" s="0" t="n">
        <v>667089</v>
      </c>
      <c r="V39" s="0" t="n">
        <v>19.2253034642141</v>
      </c>
      <c r="W39" s="0" t="n">
        <v>0.929729697413633</v>
      </c>
      <c r="X39" s="0" t="n">
        <v>747.983405281157</v>
      </c>
      <c r="Y39" s="0" t="n">
        <v>0.774066066207722</v>
      </c>
      <c r="Z39" s="0" t="n">
        <v>313688</v>
      </c>
      <c r="AA39" s="0" t="n">
        <v>9.04039340040446</v>
      </c>
      <c r="AB39" s="0" t="n">
        <v>0.876794744851111</v>
      </c>
      <c r="AC39" s="0" t="n">
        <v>351.72730840388</v>
      </c>
      <c r="AD39" s="0" t="n">
        <v>0.713290044754057</v>
      </c>
      <c r="AE39" s="0" t="n">
        <v>21</v>
      </c>
      <c r="AF39" s="0" t="n">
        <v>0.763636363636364</v>
      </c>
      <c r="AG39" s="0" t="n">
        <v>3</v>
      </c>
      <c r="AH39" s="0" t="n">
        <v>4</v>
      </c>
      <c r="AI39" s="0" t="n">
        <v>0.888888888888889</v>
      </c>
      <c r="AJ39" s="0" t="n">
        <v>3</v>
      </c>
      <c r="AK39" s="0" t="n">
        <v>1</v>
      </c>
      <c r="AL39" s="0" t="n">
        <v>46.5</v>
      </c>
      <c r="AM39" s="0" t="n">
        <v>0.696078431372549</v>
      </c>
      <c r="AN39" s="0" t="n">
        <v>0.0025</v>
      </c>
      <c r="AO39" s="0" t="s">
        <v>177</v>
      </c>
      <c r="AP39" s="0" t="n">
        <v>0.99</v>
      </c>
      <c r="AQ39" s="0" t="s">
        <v>82</v>
      </c>
      <c r="AR39" s="0" t="s">
        <v>83</v>
      </c>
      <c r="AS39" s="0" t="n">
        <v>0.83715092097445</v>
      </c>
      <c r="AT39" s="0" t="n">
        <v>0.492749295596142</v>
      </c>
      <c r="AU39" s="0" t="n">
        <v>0.823470138306631</v>
      </c>
      <c r="AV39" s="0" t="n">
        <v>0.664950108285296</v>
      </c>
      <c r="AW39" s="0" t="n">
        <v>0.830310529640541</v>
      </c>
    </row>
    <row r="40" customFormat="false" ht="15" hidden="false" customHeight="false" outlineLevel="0" collapsed="false">
      <c r="A40" s="0" t="n">
        <v>11</v>
      </c>
      <c r="B40" s="0" t="s">
        <v>86</v>
      </c>
      <c r="C40" s="0" t="n">
        <v>37900</v>
      </c>
      <c r="D40" s="0" t="n">
        <v>23733</v>
      </c>
      <c r="E40" s="0" t="s">
        <v>87</v>
      </c>
      <c r="F40" s="0" t="s">
        <v>88</v>
      </c>
      <c r="G40" s="0" t="s">
        <v>89</v>
      </c>
      <c r="H40" s="0" t="n">
        <v>2015</v>
      </c>
      <c r="I40" s="0" t="n">
        <v>3806</v>
      </c>
      <c r="J40" s="0" t="n">
        <v>3822843</v>
      </c>
      <c r="K40" s="0" t="n">
        <v>33992</v>
      </c>
      <c r="L40" s="0" t="n">
        <v>0.88918116700058</v>
      </c>
      <c r="M40" s="0" t="n">
        <v>0.528164372965142</v>
      </c>
      <c r="N40" s="0" t="n">
        <v>8.93116132422491</v>
      </c>
      <c r="O40" s="0" t="n">
        <v>0.0784589388989038</v>
      </c>
      <c r="P40" s="0" t="n">
        <v>217264</v>
      </c>
      <c r="Q40" s="0" t="n">
        <v>5.68330951598065</v>
      </c>
      <c r="R40" s="0" t="n">
        <v>0.603165911653408</v>
      </c>
      <c r="S40" s="0" t="n">
        <v>57.0846032580137</v>
      </c>
      <c r="T40" s="0" t="n">
        <v>0.0862515590350633</v>
      </c>
      <c r="U40" s="0" t="n">
        <v>741188</v>
      </c>
      <c r="V40" s="0" t="n">
        <v>19.3883975878685</v>
      </c>
      <c r="W40" s="0" t="n">
        <v>0.937616878519375</v>
      </c>
      <c r="X40" s="0" t="n">
        <v>194.741986337362</v>
      </c>
      <c r="Y40" s="0" t="n">
        <v>0.201532764263637</v>
      </c>
      <c r="Z40" s="0" t="n">
        <v>370987</v>
      </c>
      <c r="AA40" s="0" t="n">
        <v>9.70447910102508</v>
      </c>
      <c r="AB40" s="0" t="n">
        <v>0.941201992041137</v>
      </c>
      <c r="AC40" s="0" t="n">
        <v>97.4742511823437</v>
      </c>
      <c r="AD40" s="0" t="n">
        <v>0.19767419625088</v>
      </c>
      <c r="AE40" s="0" t="n">
        <v>27</v>
      </c>
      <c r="AF40" s="0" t="n">
        <v>0.981818181818182</v>
      </c>
      <c r="AG40" s="0" t="n">
        <v>3</v>
      </c>
      <c r="AH40" s="0" t="n">
        <v>4</v>
      </c>
      <c r="AI40" s="0" t="n">
        <v>0.888888888888889</v>
      </c>
      <c r="AJ40" s="0" t="n">
        <v>2</v>
      </c>
      <c r="AK40" s="0" t="n">
        <v>0.666666666666667</v>
      </c>
      <c r="AL40" s="0" t="n">
        <v>89</v>
      </c>
      <c r="AM40" s="0" t="n">
        <v>0.418300653594771</v>
      </c>
      <c r="AN40" s="0" t="n">
        <v>0.167</v>
      </c>
      <c r="AO40" s="0" t="s">
        <v>178</v>
      </c>
      <c r="AP40" s="0" t="n">
        <v>0.6</v>
      </c>
      <c r="AQ40" s="0" t="s">
        <v>87</v>
      </c>
      <c r="AR40" s="0" t="s">
        <v>88</v>
      </c>
      <c r="AS40" s="0" t="n">
        <v>0.738918597742127</v>
      </c>
      <c r="AT40" s="0" t="n">
        <v>0.324010195638129</v>
      </c>
      <c r="AU40" s="0" t="n">
        <v>0.569506457768757</v>
      </c>
      <c r="AV40" s="0" t="n">
        <v>0.531464396690128</v>
      </c>
      <c r="AW40" s="0" t="n">
        <v>0.654212527755442</v>
      </c>
    </row>
    <row r="41" customFormat="false" ht="15" hidden="false" customHeight="false" outlineLevel="0" collapsed="false">
      <c r="A41" s="0" t="n">
        <v>12</v>
      </c>
      <c r="B41" s="0" t="s">
        <v>91</v>
      </c>
      <c r="C41" s="0" t="n">
        <v>53433</v>
      </c>
      <c r="D41" s="0" t="n">
        <v>-6250</v>
      </c>
      <c r="E41" s="0" t="s">
        <v>92</v>
      </c>
      <c r="F41" s="0" t="s">
        <v>93</v>
      </c>
      <c r="G41" s="0" t="s">
        <v>94</v>
      </c>
      <c r="H41" s="0" t="n">
        <v>2015</v>
      </c>
      <c r="I41" s="0" t="n">
        <v>36297</v>
      </c>
      <c r="J41" s="0" t="n">
        <v>3402528</v>
      </c>
      <c r="K41" s="0" t="n">
        <v>50204</v>
      </c>
      <c r="L41" s="0" t="n">
        <v>1.47549116421672</v>
      </c>
      <c r="M41" s="0" t="n">
        <v>0.876426418468696</v>
      </c>
      <c r="N41" s="0" t="n">
        <v>1.38314461250241</v>
      </c>
      <c r="O41" s="0" t="n">
        <v>0.0121507220283128</v>
      </c>
      <c r="P41" s="0" t="n">
        <v>320602</v>
      </c>
      <c r="Q41" s="0" t="n">
        <v>9.42246470859314</v>
      </c>
      <c r="R41" s="0" t="n">
        <v>1</v>
      </c>
      <c r="S41" s="0" t="n">
        <v>8.83274099787861</v>
      </c>
      <c r="T41" s="0" t="n">
        <v>0.0133457646745228</v>
      </c>
      <c r="U41" s="0" t="n">
        <v>429283</v>
      </c>
      <c r="V41" s="0" t="n">
        <v>12.6165897826557</v>
      </c>
      <c r="W41" s="0" t="n">
        <v>0.610134358755617</v>
      </c>
      <c r="X41" s="0" t="n">
        <v>11.8269553957627</v>
      </c>
      <c r="Y41" s="0" t="n">
        <v>0.0122393689135002</v>
      </c>
      <c r="Z41" s="0" t="n">
        <v>179021</v>
      </c>
      <c r="AA41" s="0" t="n">
        <v>5.26141151520281</v>
      </c>
      <c r="AB41" s="0" t="n">
        <v>0.510285090781842</v>
      </c>
      <c r="AC41" s="0" t="n">
        <v>4.93211560184037</v>
      </c>
      <c r="AD41" s="0" t="n">
        <v>0.0100021490350964</v>
      </c>
      <c r="AE41" s="0" t="n">
        <v>12</v>
      </c>
      <c r="AF41" s="0" t="n">
        <v>0.436363636363636</v>
      </c>
      <c r="AG41" s="0" t="n">
        <v>3</v>
      </c>
      <c r="AH41" s="0" t="n">
        <v>2</v>
      </c>
      <c r="AI41" s="0" t="n">
        <v>0.444444444444444</v>
      </c>
      <c r="AJ41" s="0" t="n">
        <v>1</v>
      </c>
      <c r="AK41" s="0" t="n">
        <v>0.333333333333333</v>
      </c>
      <c r="AL41" s="0" t="n">
        <v>113.5</v>
      </c>
      <c r="AM41" s="0" t="n">
        <v>0.258169934640523</v>
      </c>
      <c r="AN41" s="0" t="n">
        <v>0.0004</v>
      </c>
      <c r="AO41" s="0" t="s">
        <v>177</v>
      </c>
      <c r="AP41" s="0" t="n">
        <v>0.37</v>
      </c>
      <c r="AQ41" s="0" t="s">
        <v>92</v>
      </c>
      <c r="AR41" s="0" t="s">
        <v>93</v>
      </c>
      <c r="AS41" s="0" t="n">
        <v>0.368077837195484</v>
      </c>
      <c r="AT41" s="0" t="n">
        <v>0.475480726292883</v>
      </c>
      <c r="AU41" s="0" t="n">
        <v>0.285665241871514</v>
      </c>
      <c r="AV41" s="0" t="n">
        <v>0.421779281744183</v>
      </c>
      <c r="AW41" s="0" t="n">
        <v>0.326871539533499</v>
      </c>
    </row>
    <row r="42" customFormat="false" ht="15" hidden="false" customHeight="false" outlineLevel="0" collapsed="false">
      <c r="A42" s="0" t="n">
        <v>13</v>
      </c>
      <c r="B42" s="0" t="s">
        <v>96</v>
      </c>
      <c r="C42" s="0" t="n">
        <v>41783</v>
      </c>
      <c r="D42" s="0" t="n">
        <v>12583</v>
      </c>
      <c r="E42" s="0" t="s">
        <v>97</v>
      </c>
      <c r="F42" s="0" t="s">
        <v>98</v>
      </c>
      <c r="G42" s="0" t="s">
        <v>99</v>
      </c>
      <c r="H42" s="0" t="n">
        <v>2015</v>
      </c>
      <c r="I42" s="0" t="n">
        <v>16897</v>
      </c>
      <c r="J42" s="0" t="n">
        <v>5892425</v>
      </c>
      <c r="K42" s="0" t="n">
        <v>48730</v>
      </c>
      <c r="L42" s="0" t="n">
        <v>0.826993979558501</v>
      </c>
      <c r="M42" s="0" t="n">
        <v>0.491225829864184</v>
      </c>
      <c r="N42" s="0" t="n">
        <v>2.88394389536604</v>
      </c>
      <c r="O42" s="0" t="n">
        <v>0.0253350230345355</v>
      </c>
      <c r="P42" s="0" t="n">
        <v>321907</v>
      </c>
      <c r="Q42" s="0" t="n">
        <v>5.46306486718117</v>
      </c>
      <c r="R42" s="0" t="n">
        <v>0.579791491519087</v>
      </c>
      <c r="S42" s="0" t="n">
        <v>19.0511333372788</v>
      </c>
      <c r="T42" s="0" t="n">
        <v>0.0287851689937862</v>
      </c>
      <c r="U42" s="0" t="n">
        <v>1218458</v>
      </c>
      <c r="V42" s="0" t="n">
        <v>20.6783794447956</v>
      </c>
      <c r="W42" s="0" t="n">
        <v>1</v>
      </c>
      <c r="X42" s="0" t="n">
        <v>72.1109072616441</v>
      </c>
      <c r="Y42" s="0" t="n">
        <v>0.0746254608331975</v>
      </c>
      <c r="Z42" s="0" t="n">
        <v>607552</v>
      </c>
      <c r="AA42" s="0" t="n">
        <v>10.3107294534933</v>
      </c>
      <c r="AB42" s="0" t="n">
        <v>1</v>
      </c>
      <c r="AC42" s="0" t="n">
        <v>35.9562052435344</v>
      </c>
      <c r="AD42" s="0" t="n">
        <v>0.0729178617484448</v>
      </c>
      <c r="AE42" s="0" t="n">
        <v>20</v>
      </c>
      <c r="AF42" s="0" t="n">
        <v>0.727272727272727</v>
      </c>
      <c r="AG42" s="0" t="n">
        <v>3</v>
      </c>
      <c r="AH42" s="0" t="n">
        <v>2</v>
      </c>
      <c r="AI42" s="0" t="n">
        <v>0.444444444444444</v>
      </c>
      <c r="AJ42" s="0" t="n">
        <v>2</v>
      </c>
      <c r="AK42" s="0" t="n">
        <v>0.666666666666667</v>
      </c>
      <c r="AL42" s="0" t="n">
        <v>84</v>
      </c>
      <c r="AM42" s="0" t="n">
        <v>0.450980392156863</v>
      </c>
      <c r="AN42" s="0" t="n">
        <v>0.0022</v>
      </c>
      <c r="AO42" s="0" t="s">
        <v>177</v>
      </c>
      <c r="AP42" s="0" t="n">
        <v>0.64</v>
      </c>
      <c r="AQ42" s="0" t="s">
        <v>97</v>
      </c>
      <c r="AR42" s="0" t="s">
        <v>98</v>
      </c>
      <c r="AS42" s="0" t="n">
        <v>0.572341057635175</v>
      </c>
      <c r="AT42" s="0" t="n">
        <v>0.281284378352898</v>
      </c>
      <c r="AU42" s="0" t="n">
        <v>0.536885830645411</v>
      </c>
      <c r="AV42" s="0" t="n">
        <v>0.426812717994037</v>
      </c>
      <c r="AW42" s="0" t="n">
        <v>0.554613444140293</v>
      </c>
    </row>
    <row r="43" customFormat="false" ht="15" hidden="false" customHeight="false" outlineLevel="0" collapsed="false">
      <c r="A43" s="0" t="n">
        <v>14</v>
      </c>
      <c r="B43" s="0" t="s">
        <v>101</v>
      </c>
      <c r="C43" s="0" t="n">
        <v>56917</v>
      </c>
      <c r="D43" s="0" t="n">
        <v>23967</v>
      </c>
      <c r="E43" s="0" t="s">
        <v>102</v>
      </c>
      <c r="F43" s="0" t="s">
        <v>103</v>
      </c>
      <c r="G43" s="0" t="s">
        <v>104</v>
      </c>
      <c r="H43" s="0" t="n">
        <v>2015</v>
      </c>
      <c r="I43" s="0" t="n">
        <v>62290</v>
      </c>
      <c r="J43" s="0" t="n">
        <v>1986096</v>
      </c>
      <c r="K43" s="0" t="n">
        <v>21674</v>
      </c>
      <c r="L43" s="0" t="n">
        <v>1.09128662461432</v>
      </c>
      <c r="M43" s="0" t="n">
        <v>0.648212914539037</v>
      </c>
      <c r="N43" s="0" t="n">
        <v>0.347953122491572</v>
      </c>
      <c r="O43" s="0" t="n">
        <v>0.00305671701430365</v>
      </c>
      <c r="P43" s="0" t="n">
        <v>121068</v>
      </c>
      <c r="Q43" s="0" t="n">
        <v>6.09577784759649</v>
      </c>
      <c r="R43" s="0" t="n">
        <v>0.646940905179219</v>
      </c>
      <c r="S43" s="0" t="n">
        <v>1.94361855835608</v>
      </c>
      <c r="T43" s="0" t="n">
        <v>0.00293669608370555</v>
      </c>
      <c r="U43" s="0" t="n">
        <v>385076</v>
      </c>
      <c r="V43" s="0" t="n">
        <v>19.3885894740234</v>
      </c>
      <c r="W43" s="0" t="n">
        <v>0.937626158074159</v>
      </c>
      <c r="X43" s="0" t="n">
        <v>6.18198747792583</v>
      </c>
      <c r="Y43" s="0" t="n">
        <v>0.00639755734498511</v>
      </c>
      <c r="Z43" s="0" t="n">
        <v>183554</v>
      </c>
      <c r="AA43" s="0" t="n">
        <v>9.24195003665482</v>
      </c>
      <c r="AB43" s="0" t="n">
        <v>0.896342987015693</v>
      </c>
      <c r="AC43" s="0" t="n">
        <v>2.94676513083962</v>
      </c>
      <c r="AD43" s="0" t="n">
        <v>0.00597593130199243</v>
      </c>
      <c r="AE43" s="0" t="n">
        <v>20.5</v>
      </c>
      <c r="AF43" s="0" t="n">
        <v>0.745454545454546</v>
      </c>
      <c r="AG43" s="0" t="n">
        <v>3</v>
      </c>
      <c r="AH43" s="0" t="n">
        <v>2</v>
      </c>
      <c r="AI43" s="0" t="n">
        <v>0.444444444444444</v>
      </c>
      <c r="AJ43" s="0" t="n">
        <v>2</v>
      </c>
      <c r="AK43" s="0" t="n">
        <v>0.666666666666667</v>
      </c>
      <c r="AL43" s="0" t="n">
        <v>85</v>
      </c>
      <c r="AM43" s="0" t="n">
        <v>0.444444444444444</v>
      </c>
      <c r="AN43" s="0" t="n">
        <v>0.149</v>
      </c>
      <c r="AO43" s="0" t="s">
        <v>179</v>
      </c>
      <c r="AP43" s="0" t="n">
        <v>0.64</v>
      </c>
      <c r="AQ43" s="0" t="s">
        <v>102</v>
      </c>
      <c r="AR43" s="0" t="s">
        <v>103</v>
      </c>
      <c r="AS43" s="0" t="n">
        <v>0.575252525252525</v>
      </c>
      <c r="AT43" s="0" t="n">
        <v>0.325286808204066</v>
      </c>
      <c r="AU43" s="0" t="n">
        <v>0.461585658434207</v>
      </c>
      <c r="AV43" s="0" t="n">
        <v>0.450269666728296</v>
      </c>
      <c r="AW43" s="0" t="n">
        <v>0.518419091843366</v>
      </c>
    </row>
    <row r="44" customFormat="false" ht="15" hidden="false" customHeight="false" outlineLevel="0" collapsed="false">
      <c r="A44" s="0" t="n">
        <v>15</v>
      </c>
      <c r="B44" s="0" t="s">
        <v>106</v>
      </c>
      <c r="C44" s="0" t="n">
        <v>54633</v>
      </c>
      <c r="D44" s="0" t="n">
        <v>25283</v>
      </c>
      <c r="E44" s="0" t="s">
        <v>107</v>
      </c>
      <c r="F44" s="0" t="s">
        <v>108</v>
      </c>
      <c r="G44" s="0" t="s">
        <v>109</v>
      </c>
      <c r="H44" s="0" t="n">
        <v>2015</v>
      </c>
      <c r="I44" s="0" t="n">
        <v>62675</v>
      </c>
      <c r="J44" s="0" t="n">
        <v>2921262</v>
      </c>
      <c r="K44" s="0" t="n">
        <v>30357</v>
      </c>
      <c r="L44" s="0" t="n">
        <v>1.03917416513822</v>
      </c>
      <c r="M44" s="0" t="n">
        <v>0.617258655154854</v>
      </c>
      <c r="N44" s="0" t="n">
        <v>0.484355803749501</v>
      </c>
      <c r="O44" s="0" t="n">
        <v>0.00425499451103125</v>
      </c>
      <c r="P44" s="0" t="n">
        <v>180728</v>
      </c>
      <c r="Q44" s="0" t="n">
        <v>6.18664125299271</v>
      </c>
      <c r="R44" s="0" t="n">
        <v>0.656584178803089</v>
      </c>
      <c r="S44" s="0" t="n">
        <v>2.8835739928201</v>
      </c>
      <c r="T44" s="0" t="n">
        <v>0.00435691479451215</v>
      </c>
      <c r="U44" s="0" t="n">
        <v>547115</v>
      </c>
      <c r="V44" s="0" t="n">
        <v>18.7287206693545</v>
      </c>
      <c r="W44" s="0" t="n">
        <v>0.90571510786684</v>
      </c>
      <c r="X44" s="0" t="n">
        <v>8.72939768647786</v>
      </c>
      <c r="Y44" s="0" t="n">
        <v>0.00903379738083198</v>
      </c>
      <c r="Z44" s="0" t="n">
        <v>270023</v>
      </c>
      <c r="AA44" s="0" t="n">
        <v>9.24336810597612</v>
      </c>
      <c r="AB44" s="0" t="n">
        <v>0.896480520381075</v>
      </c>
      <c r="AC44" s="0" t="n">
        <v>4.30830474670921</v>
      </c>
      <c r="AD44" s="0" t="n">
        <v>0.00873708356493492</v>
      </c>
      <c r="AE44" s="0" t="n">
        <v>17.5</v>
      </c>
      <c r="AF44" s="0" t="n">
        <v>0.636363636363636</v>
      </c>
      <c r="AG44" s="0" t="n">
        <v>3</v>
      </c>
      <c r="AH44" s="0" t="n">
        <v>3</v>
      </c>
      <c r="AI44" s="0" t="n">
        <v>0.666666666666667</v>
      </c>
      <c r="AJ44" s="0" t="n">
        <v>2</v>
      </c>
      <c r="AK44" s="0" t="n">
        <v>0.666666666666667</v>
      </c>
      <c r="AL44" s="0" t="n">
        <v>63.5</v>
      </c>
      <c r="AM44" s="0" t="n">
        <v>0.584967320261438</v>
      </c>
      <c r="AN44" s="0" t="n">
        <v>0</v>
      </c>
      <c r="AO44" s="0" t="s">
        <v>177</v>
      </c>
      <c r="AP44" s="0" t="n">
        <v>0.84</v>
      </c>
      <c r="AQ44" s="0" t="s">
        <v>107</v>
      </c>
      <c r="AR44" s="0" t="s">
        <v>108</v>
      </c>
      <c r="AS44" s="0" t="n">
        <v>0.638666072489602</v>
      </c>
      <c r="AT44" s="0" t="n">
        <v>0.320613685815872</v>
      </c>
      <c r="AU44" s="0" t="n">
        <v>0.454991627298421</v>
      </c>
      <c r="AV44" s="0" t="n">
        <v>0.479639879152737</v>
      </c>
      <c r="AW44" s="0" t="n">
        <v>0.546828849894011</v>
      </c>
    </row>
    <row r="45" customFormat="false" ht="15" hidden="false" customHeight="false" outlineLevel="0" collapsed="false">
      <c r="A45" s="0" t="n">
        <v>16</v>
      </c>
      <c r="B45" s="0" t="s">
        <v>111</v>
      </c>
      <c r="C45" s="0" t="n">
        <v>49617</v>
      </c>
      <c r="D45" s="0" t="n">
        <v>6217</v>
      </c>
      <c r="E45" s="0" t="s">
        <v>112</v>
      </c>
      <c r="F45" s="0" t="s">
        <v>113</v>
      </c>
      <c r="G45" s="0" t="s">
        <v>114</v>
      </c>
      <c r="H45" s="0" t="n">
        <v>2015</v>
      </c>
      <c r="I45" s="0" t="n">
        <v>2586</v>
      </c>
      <c r="J45" s="0" t="n">
        <v>562958</v>
      </c>
      <c r="K45" s="0" t="n">
        <v>6056</v>
      </c>
      <c r="L45" s="0" t="n">
        <v>1.0757463256584</v>
      </c>
      <c r="M45" s="0" t="n">
        <v>0.638982138451604</v>
      </c>
      <c r="N45" s="0" t="n">
        <v>2.34184068058778</v>
      </c>
      <c r="O45" s="0" t="n">
        <v>0.0205727260094196</v>
      </c>
      <c r="P45" s="0" t="n">
        <v>37876</v>
      </c>
      <c r="Q45" s="0" t="n">
        <v>6.728032997133</v>
      </c>
      <c r="R45" s="0" t="n">
        <v>0.714041729548442</v>
      </c>
      <c r="S45" s="0" t="n">
        <v>14.646558391338</v>
      </c>
      <c r="T45" s="0" t="n">
        <v>0.0221301090600756</v>
      </c>
      <c r="U45" s="0" t="n">
        <v>79840</v>
      </c>
      <c r="V45" s="0" t="n">
        <v>14.1822302907144</v>
      </c>
      <c r="W45" s="0" t="n">
        <v>0.685848246888796</v>
      </c>
      <c r="X45" s="0" t="n">
        <v>30.8739365815932</v>
      </c>
      <c r="Y45" s="0" t="n">
        <v>0.0319505305456307</v>
      </c>
      <c r="Z45" s="0" t="n">
        <v>37807</v>
      </c>
      <c r="AA45" s="0" t="n">
        <v>6.71577631013326</v>
      </c>
      <c r="AB45" s="0" t="n">
        <v>0.651338621619828</v>
      </c>
      <c r="AC45" s="0" t="n">
        <v>14.6198762567672</v>
      </c>
      <c r="AD45" s="0" t="n">
        <v>0.0296485713230825</v>
      </c>
      <c r="AE45" s="0" t="n">
        <v>18</v>
      </c>
      <c r="AF45" s="0" t="n">
        <v>0.654545454545455</v>
      </c>
      <c r="AG45" s="0" t="n">
        <v>3</v>
      </c>
      <c r="AH45" s="0" t="n">
        <v>3.5</v>
      </c>
      <c r="AI45" s="0" t="n">
        <v>0.777777777777778</v>
      </c>
      <c r="AJ45" s="0" t="n">
        <v>2.5</v>
      </c>
      <c r="AK45" s="0" t="n">
        <v>0.833333333333333</v>
      </c>
      <c r="AL45" s="0" t="n">
        <v>61.5</v>
      </c>
      <c r="AM45" s="0" t="n">
        <v>0.598039215686274</v>
      </c>
      <c r="AN45" s="0" t="n">
        <v>0</v>
      </c>
      <c r="AO45" s="0" t="s">
        <v>177</v>
      </c>
      <c r="AP45" s="0" t="n">
        <v>0.85</v>
      </c>
      <c r="AQ45" s="0" t="s">
        <v>112</v>
      </c>
      <c r="AR45" s="0" t="s">
        <v>113</v>
      </c>
      <c r="AS45" s="0" t="n">
        <v>0.71592394533571</v>
      </c>
      <c r="AT45" s="0" t="n">
        <v>0.348931675767385</v>
      </c>
      <c r="AU45" s="0" t="n">
        <v>0.349696492594334</v>
      </c>
      <c r="AV45" s="0" t="n">
        <v>0.532427810551548</v>
      </c>
      <c r="AW45" s="0" t="n">
        <v>0.532810218965022</v>
      </c>
    </row>
    <row r="46" customFormat="false" ht="15" hidden="false" customHeight="false" outlineLevel="0" collapsed="false">
      <c r="A46" s="0" t="n">
        <v>17</v>
      </c>
      <c r="B46" s="0" t="s">
        <v>116</v>
      </c>
      <c r="C46" s="0" t="n">
        <v>35850</v>
      </c>
      <c r="D46" s="0" t="n">
        <v>14483</v>
      </c>
      <c r="E46" s="0" t="s">
        <v>117</v>
      </c>
      <c r="F46" s="0" t="s">
        <v>118</v>
      </c>
      <c r="G46" s="0" t="s">
        <v>119</v>
      </c>
      <c r="H46" s="0" t="n">
        <v>2015</v>
      </c>
      <c r="I46" s="0" t="n">
        <v>316</v>
      </c>
      <c r="J46" s="0" t="n">
        <v>429344</v>
      </c>
      <c r="K46" s="0" t="n">
        <v>4215</v>
      </c>
      <c r="L46" s="0" t="n">
        <v>0.981730267570992</v>
      </c>
      <c r="M46" s="0" t="n">
        <v>0.583137576948024</v>
      </c>
      <c r="N46" s="0" t="n">
        <v>13.3386075949367</v>
      </c>
      <c r="O46" s="0" t="n">
        <v>0.11717770626861</v>
      </c>
      <c r="P46" s="0" t="n">
        <v>25179</v>
      </c>
      <c r="Q46" s="0" t="n">
        <v>5.86452821047924</v>
      </c>
      <c r="R46" s="0" t="n">
        <v>0.622398532852119</v>
      </c>
      <c r="S46" s="0" t="n">
        <v>79.6803797468354</v>
      </c>
      <c r="T46" s="0" t="n">
        <v>0.120392480378773</v>
      </c>
      <c r="U46" s="0" t="n">
        <v>79492</v>
      </c>
      <c r="V46" s="0" t="n">
        <v>18.5147573973317</v>
      </c>
      <c r="W46" s="0" t="n">
        <v>0.895367910563782</v>
      </c>
      <c r="X46" s="0" t="n">
        <v>251.556962025316</v>
      </c>
      <c r="Y46" s="0" t="n">
        <v>0.26032891458188</v>
      </c>
      <c r="Z46" s="0" t="n">
        <v>31821</v>
      </c>
      <c r="AA46" s="0" t="n">
        <v>7.41153946485802</v>
      </c>
      <c r="AB46" s="0" t="n">
        <v>0.718818149412989</v>
      </c>
      <c r="AC46" s="0" t="n">
        <v>100.699367088608</v>
      </c>
      <c r="AD46" s="0" t="n">
        <v>0.204214612687565</v>
      </c>
      <c r="AE46" s="0" t="n">
        <v>16.5</v>
      </c>
      <c r="AF46" s="0" t="n">
        <v>0.6</v>
      </c>
      <c r="AG46" s="0" t="n">
        <v>3</v>
      </c>
      <c r="AH46" s="0" t="n">
        <v>2.5</v>
      </c>
      <c r="AI46" s="0" t="n">
        <v>0.555555555555556</v>
      </c>
      <c r="AJ46" s="0" t="n">
        <v>1</v>
      </c>
      <c r="AK46" s="0" t="n">
        <v>0.333333333333333</v>
      </c>
      <c r="AL46" s="0" t="n">
        <v>153</v>
      </c>
      <c r="AM46" s="0" t="n">
        <v>0</v>
      </c>
      <c r="AN46" s="0" t="n">
        <v>0.0007</v>
      </c>
      <c r="AO46" s="0" t="s">
        <v>177</v>
      </c>
      <c r="AP46" s="0" t="n">
        <v>0</v>
      </c>
      <c r="AQ46" s="0" t="s">
        <v>117</v>
      </c>
      <c r="AR46" s="0" t="s">
        <v>118</v>
      </c>
      <c r="AS46" s="0" t="n">
        <v>0.372222222222222</v>
      </c>
      <c r="AT46" s="0" t="n">
        <v>0.360776574111881</v>
      </c>
      <c r="AU46" s="0" t="n">
        <v>0.519682396811554</v>
      </c>
      <c r="AV46" s="0" t="n">
        <v>0.366499398167052</v>
      </c>
      <c r="AW46" s="0" t="n">
        <v>0.445952309516888</v>
      </c>
    </row>
    <row r="47" customFormat="false" ht="15" hidden="false" customHeight="false" outlineLevel="0" collapsed="false">
      <c r="A47" s="0" t="n">
        <v>18</v>
      </c>
      <c r="B47" s="0" t="s">
        <v>121</v>
      </c>
      <c r="C47" s="0" t="n">
        <v>52300</v>
      </c>
      <c r="D47" s="0" t="n">
        <v>4767</v>
      </c>
      <c r="E47" s="0" t="s">
        <v>122</v>
      </c>
      <c r="F47" s="0" t="s">
        <v>123</v>
      </c>
      <c r="G47" s="0" t="s">
        <v>124</v>
      </c>
      <c r="H47" s="0" t="n">
        <v>2015</v>
      </c>
      <c r="I47" s="0" t="n">
        <v>2671</v>
      </c>
      <c r="J47" s="0" t="n">
        <v>2761929</v>
      </c>
      <c r="K47" s="0" t="n">
        <v>29826</v>
      </c>
      <c r="L47" s="0" t="n">
        <v>1.07989741952092</v>
      </c>
      <c r="M47" s="0" t="n">
        <v>0.641447845068418</v>
      </c>
      <c r="N47" s="0" t="n">
        <v>11.1666042680644</v>
      </c>
      <c r="O47" s="0" t="n">
        <v>0.0980969764368619</v>
      </c>
      <c r="P47" s="0" t="n">
        <v>179917</v>
      </c>
      <c r="Q47" s="0" t="n">
        <v>6.51417903935981</v>
      </c>
      <c r="R47" s="0" t="n">
        <v>0.691345549261541</v>
      </c>
      <c r="S47" s="0" t="n">
        <v>67.3594159490827</v>
      </c>
      <c r="T47" s="0" t="n">
        <v>0.101776211267337</v>
      </c>
      <c r="U47" s="0" t="n">
        <v>463150</v>
      </c>
      <c r="V47" s="0" t="n">
        <v>16.7690769748245</v>
      </c>
      <c r="W47" s="0" t="n">
        <v>0.810947348151353</v>
      </c>
      <c r="X47" s="0" t="n">
        <v>173.399475851741</v>
      </c>
      <c r="Y47" s="0" t="n">
        <v>0.179446026753208</v>
      </c>
      <c r="Z47" s="0" t="n">
        <v>193803</v>
      </c>
      <c r="AA47" s="0" t="n">
        <v>7.01694359268468</v>
      </c>
      <c r="AB47" s="0" t="n">
        <v>0.680547736640238</v>
      </c>
      <c r="AC47" s="0" t="n">
        <v>72.5582178959191</v>
      </c>
      <c r="AD47" s="0" t="n">
        <v>0.147145397168951</v>
      </c>
      <c r="AE47" s="0" t="n">
        <v>19</v>
      </c>
      <c r="AF47" s="0" t="n">
        <v>0.690909090909091</v>
      </c>
      <c r="AG47" s="0" t="n">
        <v>3</v>
      </c>
      <c r="AH47" s="0" t="n">
        <v>3</v>
      </c>
      <c r="AI47" s="0" t="n">
        <v>0.666666666666667</v>
      </c>
      <c r="AJ47" s="0" t="n">
        <v>1</v>
      </c>
      <c r="AK47" s="0" t="n">
        <v>0.333333333333333</v>
      </c>
      <c r="AL47" s="0" t="n">
        <v>123.5</v>
      </c>
      <c r="AM47" s="0" t="n">
        <v>0.19281045751634</v>
      </c>
      <c r="AN47" s="0" t="n">
        <v>0</v>
      </c>
      <c r="AO47" s="0" t="s">
        <v>177</v>
      </c>
      <c r="AP47" s="0" t="n">
        <v>0.28</v>
      </c>
      <c r="AQ47" s="0" t="s">
        <v>122</v>
      </c>
      <c r="AR47" s="0" t="s">
        <v>123</v>
      </c>
      <c r="AS47" s="0" t="n">
        <v>0.470929887106358</v>
      </c>
      <c r="AT47" s="0" t="n">
        <v>0.383166645508539</v>
      </c>
      <c r="AU47" s="0" t="n">
        <v>0.454521627178437</v>
      </c>
      <c r="AV47" s="0" t="n">
        <v>0.427048266307448</v>
      </c>
      <c r="AW47" s="0" t="n">
        <v>0.462725757142398</v>
      </c>
    </row>
    <row r="48" customFormat="false" ht="15" hidden="false" customHeight="false" outlineLevel="0" collapsed="false">
      <c r="A48" s="0" t="n">
        <v>19</v>
      </c>
      <c r="B48" s="0" t="s">
        <v>126</v>
      </c>
      <c r="C48" s="0" t="n">
        <v>52167</v>
      </c>
      <c r="D48" s="0" t="n">
        <v>20967</v>
      </c>
      <c r="E48" s="0" t="s">
        <v>127</v>
      </c>
      <c r="F48" s="0" t="s">
        <v>128</v>
      </c>
      <c r="G48" s="0" t="s">
        <v>129</v>
      </c>
      <c r="H48" s="0" t="n">
        <v>2015</v>
      </c>
      <c r="I48" s="0" t="n">
        <v>35139</v>
      </c>
      <c r="J48" s="0" t="n">
        <v>5309778</v>
      </c>
      <c r="K48" s="0" t="n">
        <v>55438</v>
      </c>
      <c r="L48" s="0" t="n">
        <v>1.04407378236906</v>
      </c>
      <c r="M48" s="0" t="n">
        <v>0.620168976873908</v>
      </c>
      <c r="N48" s="0" t="n">
        <v>1.57767722473605</v>
      </c>
      <c r="O48" s="0" t="n">
        <v>0.0138596624206091</v>
      </c>
      <c r="P48" s="0" t="n">
        <v>352478</v>
      </c>
      <c r="Q48" s="0" t="n">
        <v>6.63828129914283</v>
      </c>
      <c r="R48" s="0" t="n">
        <v>0.704516440702486</v>
      </c>
      <c r="S48" s="0" t="n">
        <v>10.0309627479439</v>
      </c>
      <c r="T48" s="0" t="n">
        <v>0.0151562089644784</v>
      </c>
      <c r="U48" s="0" t="n">
        <v>842126</v>
      </c>
      <c r="V48" s="0" t="n">
        <v>15.8599097740056</v>
      </c>
      <c r="W48" s="0" t="n">
        <v>0.766980305025656</v>
      </c>
      <c r="X48" s="0" t="n">
        <v>23.9655653262756</v>
      </c>
      <c r="Y48" s="0" t="n">
        <v>0.0248012599552009</v>
      </c>
      <c r="Z48" s="0" t="n">
        <v>402349</v>
      </c>
      <c r="AA48" s="0" t="n">
        <v>7.5775107735201</v>
      </c>
      <c r="AB48" s="0" t="n">
        <v>0.734915100594832</v>
      </c>
      <c r="AC48" s="0" t="n">
        <v>11.4502120151399</v>
      </c>
      <c r="AD48" s="0" t="n">
        <v>0.0232206088227424</v>
      </c>
      <c r="AE48" s="0" t="n">
        <v>22</v>
      </c>
      <c r="AF48" s="0" t="n">
        <v>0.8</v>
      </c>
      <c r="AG48" s="0" t="n">
        <v>3</v>
      </c>
      <c r="AH48" s="0" t="n">
        <v>4</v>
      </c>
      <c r="AI48" s="0" t="n">
        <v>0.888888888888889</v>
      </c>
      <c r="AJ48" s="0" t="n">
        <v>2</v>
      </c>
      <c r="AK48" s="0" t="n">
        <v>0.666666666666667</v>
      </c>
      <c r="AL48" s="0" t="n">
        <v>63</v>
      </c>
      <c r="AM48" s="0" t="n">
        <v>0.588235294117647</v>
      </c>
      <c r="AN48" s="0" t="n">
        <v>0</v>
      </c>
      <c r="AO48" s="0" t="s">
        <v>177</v>
      </c>
      <c r="AP48" s="0" t="n">
        <v>0.84</v>
      </c>
      <c r="AQ48" s="0" t="s">
        <v>127</v>
      </c>
      <c r="AR48" s="0" t="s">
        <v>128</v>
      </c>
      <c r="AS48" s="0" t="n">
        <v>0.735947712418301</v>
      </c>
      <c r="AT48" s="0" t="n">
        <v>0.33842532224037</v>
      </c>
      <c r="AU48" s="0" t="n">
        <v>0.387479318599608</v>
      </c>
      <c r="AV48" s="0" t="n">
        <v>0.537186517329336</v>
      </c>
      <c r="AW48" s="0" t="n">
        <v>0.561713515508954</v>
      </c>
    </row>
    <row r="49" customFormat="false" ht="15" hidden="false" customHeight="false" outlineLevel="0" collapsed="false">
      <c r="A49" s="0" t="n">
        <v>20</v>
      </c>
      <c r="B49" s="0" t="s">
        <v>131</v>
      </c>
      <c r="C49" s="0" t="n">
        <v>38767</v>
      </c>
      <c r="D49" s="0" t="n">
        <v>-9133</v>
      </c>
      <c r="E49" s="0" t="s">
        <v>132</v>
      </c>
      <c r="F49" s="0" t="s">
        <v>133</v>
      </c>
      <c r="G49" s="0" t="s">
        <v>134</v>
      </c>
      <c r="H49" s="0" t="n">
        <v>2015</v>
      </c>
      <c r="I49" s="0" t="n">
        <v>2921.9</v>
      </c>
      <c r="J49" s="0" t="n">
        <v>2809168</v>
      </c>
      <c r="K49" s="0" t="n">
        <v>27796</v>
      </c>
      <c r="L49" s="0" t="n">
        <v>0.989474463613426</v>
      </c>
      <c r="M49" s="0" t="n">
        <v>0.587737548920742</v>
      </c>
      <c r="N49" s="0" t="n">
        <v>9.51298812416578</v>
      </c>
      <c r="O49" s="0" t="n">
        <v>0.0835702017782884</v>
      </c>
      <c r="P49" s="0" t="n">
        <v>177939</v>
      </c>
      <c r="Q49" s="0" t="n">
        <v>6.3342242258206</v>
      </c>
      <c r="R49" s="0" t="n">
        <v>0.67224706292016</v>
      </c>
      <c r="S49" s="0" t="n">
        <v>60.8983880351826</v>
      </c>
      <c r="T49" s="0" t="n">
        <v>0.0920139689333721</v>
      </c>
      <c r="U49" s="0" t="n">
        <v>574012</v>
      </c>
      <c r="V49" s="0" t="n">
        <v>20.4335233777403</v>
      </c>
      <c r="W49" s="0" t="n">
        <v>0.988158836735295</v>
      </c>
      <c r="X49" s="0" t="n">
        <v>196.451623943325</v>
      </c>
      <c r="Y49" s="0" t="n">
        <v>0.203302018029087</v>
      </c>
      <c r="Z49" s="0" t="n">
        <v>264234</v>
      </c>
      <c r="AA49" s="0" t="n">
        <v>9.40613021364333</v>
      </c>
      <c r="AB49" s="0" t="n">
        <v>0.912266222876845</v>
      </c>
      <c r="AC49" s="0" t="n">
        <v>90.4322529860707</v>
      </c>
      <c r="AD49" s="0" t="n">
        <v>0.183393282916707</v>
      </c>
      <c r="AE49" s="0" t="n">
        <v>13.5</v>
      </c>
      <c r="AF49" s="0" t="n">
        <v>0.490909090909091</v>
      </c>
      <c r="AG49" s="0" t="n">
        <v>3</v>
      </c>
      <c r="AH49" s="0" t="n">
        <v>2.5</v>
      </c>
      <c r="AI49" s="0" t="n">
        <v>0.555555555555556</v>
      </c>
      <c r="AJ49" s="0" t="n">
        <v>1.5</v>
      </c>
      <c r="AK49" s="0" t="n">
        <v>0.5</v>
      </c>
      <c r="AL49" s="0" t="n">
        <v>70</v>
      </c>
      <c r="AM49" s="0" t="n">
        <v>0.542483660130719</v>
      </c>
      <c r="AN49" s="0" t="n">
        <v>0.0015</v>
      </c>
      <c r="AO49" s="0" t="s">
        <v>177</v>
      </c>
      <c r="AP49" s="0" t="n">
        <v>0.77</v>
      </c>
      <c r="AQ49" s="0" t="s">
        <v>132</v>
      </c>
      <c r="AR49" s="0" t="s">
        <v>133</v>
      </c>
      <c r="AS49" s="0" t="n">
        <v>0.522237076648841</v>
      </c>
      <c r="AT49" s="0" t="n">
        <v>0.35889219563814</v>
      </c>
      <c r="AU49" s="0" t="n">
        <v>0.571780090139484</v>
      </c>
      <c r="AV49" s="0" t="n">
        <v>0.440564636143491</v>
      </c>
      <c r="AW49" s="0" t="n">
        <v>0.547008583394162</v>
      </c>
    </row>
    <row r="50" customFormat="false" ht="15" hidden="false" customHeight="false" outlineLevel="0" collapsed="false">
      <c r="A50" s="0" t="n">
        <v>21</v>
      </c>
      <c r="B50" s="0" t="s">
        <v>136</v>
      </c>
      <c r="C50" s="0" t="n">
        <v>51483</v>
      </c>
      <c r="D50" s="0" t="n">
        <v>-450</v>
      </c>
      <c r="E50" s="0" t="s">
        <v>137</v>
      </c>
      <c r="F50" s="0" t="s">
        <v>138</v>
      </c>
      <c r="G50" s="0" t="s">
        <v>139</v>
      </c>
      <c r="H50" s="0" t="n">
        <v>2015</v>
      </c>
      <c r="I50" s="0" t="n">
        <v>1572.2</v>
      </c>
      <c r="J50" s="0" t="n">
        <v>8605529</v>
      </c>
      <c r="K50" s="0" t="n">
        <v>127869</v>
      </c>
      <c r="L50" s="0" t="n">
        <v>1.48589354588196</v>
      </c>
      <c r="M50" s="0" t="n">
        <v>0.882605325077902</v>
      </c>
      <c r="N50" s="0" t="n">
        <v>81.3312555654497</v>
      </c>
      <c r="O50" s="0" t="n">
        <v>0.714483120316331</v>
      </c>
      <c r="P50" s="0" t="n">
        <v>746800</v>
      </c>
      <c r="Q50" s="0" t="n">
        <v>8.67814169239334</v>
      </c>
      <c r="R50" s="0" t="n">
        <v>0.921005486439128</v>
      </c>
      <c r="S50" s="0" t="n">
        <v>475.003180256965</v>
      </c>
      <c r="T50" s="0" t="n">
        <v>0.717702541587253</v>
      </c>
      <c r="U50" s="0" t="n">
        <v>987243</v>
      </c>
      <c r="V50" s="0" t="n">
        <v>11.4721942137433</v>
      </c>
      <c r="W50" s="0" t="n">
        <v>0.554791744893269</v>
      </c>
      <c r="X50" s="0" t="n">
        <v>627.937285332655</v>
      </c>
      <c r="Y50" s="0" t="n">
        <v>0.649833861086662</v>
      </c>
      <c r="Z50" s="0" t="n">
        <v>458641</v>
      </c>
      <c r="AA50" s="0" t="n">
        <v>5.32960844127072</v>
      </c>
      <c r="AB50" s="0" t="n">
        <v>0.516899261619658</v>
      </c>
      <c r="AC50" s="0" t="n">
        <v>291.719246915151</v>
      </c>
      <c r="AD50" s="0" t="n">
        <v>0.591595903178477</v>
      </c>
      <c r="AE50" s="0" t="n">
        <v>17</v>
      </c>
      <c r="AF50" s="0" t="n">
        <v>0.618181818181818</v>
      </c>
      <c r="AG50" s="0" t="n">
        <v>3</v>
      </c>
      <c r="AH50" s="0" t="n">
        <v>3</v>
      </c>
      <c r="AI50" s="0" t="n">
        <v>0.666666666666667</v>
      </c>
      <c r="AJ50" s="0" t="n">
        <v>1</v>
      </c>
      <c r="AK50" s="0" t="n">
        <v>0.333333333333333</v>
      </c>
      <c r="AL50" s="0" t="n">
        <v>118.5</v>
      </c>
      <c r="AM50" s="0" t="n">
        <v>0.225490196078431</v>
      </c>
      <c r="AN50" s="0" t="n">
        <v>0</v>
      </c>
      <c r="AO50" s="0" t="s">
        <v>177</v>
      </c>
      <c r="AP50" s="0" t="n">
        <v>0.32</v>
      </c>
      <c r="AQ50" s="0" t="s">
        <v>137</v>
      </c>
      <c r="AR50" s="0" t="s">
        <v>138</v>
      </c>
      <c r="AS50" s="0" t="n">
        <v>0.460918003565062</v>
      </c>
      <c r="AT50" s="0" t="n">
        <v>0.808949118355154</v>
      </c>
      <c r="AU50" s="0" t="n">
        <v>0.578280192694516</v>
      </c>
      <c r="AV50" s="0" t="n">
        <v>0.634933560960108</v>
      </c>
      <c r="AW50" s="0" t="n">
        <v>0.519599098129789</v>
      </c>
    </row>
    <row r="51" customFormat="false" ht="15" hidden="false" customHeight="false" outlineLevel="0" collapsed="false">
      <c r="A51" s="0" t="n">
        <v>22</v>
      </c>
      <c r="B51" s="0" t="s">
        <v>141</v>
      </c>
      <c r="C51" s="0" t="n">
        <v>50100</v>
      </c>
      <c r="D51" s="0" t="n">
        <v>14256</v>
      </c>
      <c r="E51" s="0" t="s">
        <v>142</v>
      </c>
      <c r="F51" s="0" t="s">
        <v>143</v>
      </c>
      <c r="G51" s="0" t="s">
        <v>144</v>
      </c>
      <c r="H51" s="0" t="n">
        <v>2015</v>
      </c>
      <c r="I51" s="0" t="n">
        <v>485</v>
      </c>
      <c r="J51" s="0" t="n">
        <v>1259079</v>
      </c>
      <c r="K51" s="0" t="n">
        <v>14690</v>
      </c>
      <c r="L51" s="0" t="n">
        <v>1.16672583690142</v>
      </c>
      <c r="M51" s="0" t="n">
        <v>0.693023022684944</v>
      </c>
      <c r="N51" s="0" t="n">
        <v>30.2886597938144</v>
      </c>
      <c r="O51" s="0" t="n">
        <v>0.266081422317025</v>
      </c>
      <c r="P51" s="0" t="n">
        <v>86349</v>
      </c>
      <c r="Q51" s="0" t="n">
        <v>6.85810818860453</v>
      </c>
      <c r="R51" s="0" t="n">
        <v>0.727846524312268</v>
      </c>
      <c r="S51" s="0" t="n">
        <v>178.039175257732</v>
      </c>
      <c r="T51" s="0" t="n">
        <v>0.269006974891089</v>
      </c>
      <c r="U51" s="0" t="n">
        <v>229618</v>
      </c>
      <c r="V51" s="0" t="n">
        <v>18.2369811584499</v>
      </c>
      <c r="W51" s="0" t="n">
        <v>0.881934738026091</v>
      </c>
      <c r="X51" s="0" t="n">
        <v>473.439175257732</v>
      </c>
      <c r="Y51" s="0" t="n">
        <v>0.489948302853896</v>
      </c>
      <c r="Z51" s="0" t="n">
        <v>90946</v>
      </c>
      <c r="AA51" s="0" t="n">
        <v>7.22321633511479</v>
      </c>
      <c r="AB51" s="0" t="n">
        <v>0.700553376722302</v>
      </c>
      <c r="AC51" s="0" t="n">
        <v>187.517525773196</v>
      </c>
      <c r="AD51" s="0" t="n">
        <v>0.380278645288884</v>
      </c>
      <c r="AE51" s="0" t="n">
        <v>20.5</v>
      </c>
      <c r="AF51" s="0" t="n">
        <v>0.745454545454546</v>
      </c>
      <c r="AG51" s="0" t="n">
        <v>3</v>
      </c>
      <c r="AH51" s="0" t="n">
        <v>4</v>
      </c>
      <c r="AI51" s="0" t="n">
        <v>0.888888888888889</v>
      </c>
      <c r="AJ51" s="0" t="n">
        <v>2</v>
      </c>
      <c r="AK51" s="0" t="n">
        <v>0.666666666666667</v>
      </c>
      <c r="AL51" s="0" t="n">
        <v>53.5</v>
      </c>
      <c r="AM51" s="0" t="n">
        <v>0.650326797385621</v>
      </c>
      <c r="AN51" s="0" t="n">
        <v>0</v>
      </c>
      <c r="AO51" s="0" t="s">
        <v>177</v>
      </c>
      <c r="AP51" s="0" t="n">
        <v>0.93</v>
      </c>
      <c r="AQ51" s="0" t="s">
        <v>142</v>
      </c>
      <c r="AR51" s="0" t="s">
        <v>143</v>
      </c>
      <c r="AS51" s="0" t="n">
        <v>0.73783422459893</v>
      </c>
      <c r="AT51" s="0" t="n">
        <v>0.488989486051332</v>
      </c>
      <c r="AU51" s="0" t="n">
        <v>0.613178765722793</v>
      </c>
      <c r="AV51" s="0" t="n">
        <v>0.613411855325131</v>
      </c>
      <c r="AW51" s="0" t="n">
        <v>0.675506495160862</v>
      </c>
    </row>
    <row r="52" customFormat="false" ht="15" hidden="false" customHeight="false" outlineLevel="0" collapsed="false">
      <c r="A52" s="0" t="n">
        <v>23</v>
      </c>
      <c r="B52" s="0" t="s">
        <v>146</v>
      </c>
      <c r="C52" s="0" t="n">
        <v>44483</v>
      </c>
      <c r="D52" s="0" t="n">
        <v>26183</v>
      </c>
      <c r="E52" s="0" t="s">
        <v>147</v>
      </c>
      <c r="F52" s="0" t="s">
        <v>148</v>
      </c>
      <c r="G52" s="0" t="s">
        <v>149</v>
      </c>
      <c r="H52" s="0" t="n">
        <v>2015</v>
      </c>
      <c r="I52" s="0" t="n">
        <v>1759</v>
      </c>
      <c r="J52" s="0" t="n">
        <v>2284200</v>
      </c>
      <c r="K52" s="0" t="n">
        <v>23092</v>
      </c>
      <c r="L52" s="0" t="n">
        <v>1.01094475089747</v>
      </c>
      <c r="M52" s="0" t="n">
        <v>0.600490676451558</v>
      </c>
      <c r="N52" s="0" t="n">
        <v>13.1279135872655</v>
      </c>
      <c r="O52" s="0" t="n">
        <v>0.11532679039394</v>
      </c>
      <c r="P52" s="0" t="n">
        <v>140143</v>
      </c>
      <c r="Q52" s="0" t="n">
        <v>6.13532090009631</v>
      </c>
      <c r="R52" s="0" t="n">
        <v>0.651137583407556</v>
      </c>
      <c r="S52" s="0" t="n">
        <v>79.6719727117681</v>
      </c>
      <c r="T52" s="0" t="n">
        <v>0.120379777831325</v>
      </c>
      <c r="U52" s="0" t="n">
        <v>338101</v>
      </c>
      <c r="V52" s="0" t="n">
        <v>14.8017248927414</v>
      </c>
      <c r="W52" s="0" t="n">
        <v>0.71580681321073</v>
      </c>
      <c r="X52" s="0" t="n">
        <v>192.212052302445</v>
      </c>
      <c r="Y52" s="0" t="n">
        <v>0.198914609806804</v>
      </c>
      <c r="Z52" s="0" t="n">
        <v>160565</v>
      </c>
      <c r="AA52" s="0" t="n">
        <v>7.02937571140881</v>
      </c>
      <c r="AB52" s="0" t="n">
        <v>0.681753482439331</v>
      </c>
      <c r="AC52" s="0" t="n">
        <v>91.2819783968164</v>
      </c>
      <c r="AD52" s="0" t="n">
        <v>0.185116494796416</v>
      </c>
      <c r="AE52" s="0" t="n">
        <v>20</v>
      </c>
      <c r="AF52" s="0" t="n">
        <v>0.727272727272727</v>
      </c>
      <c r="AG52" s="0" t="n">
        <v>3</v>
      </c>
      <c r="AH52" s="0" t="n">
        <v>3</v>
      </c>
      <c r="AI52" s="0" t="n">
        <v>0.666666666666667</v>
      </c>
      <c r="AJ52" s="0" t="n">
        <v>2</v>
      </c>
      <c r="AK52" s="0" t="n">
        <v>0.666666666666667</v>
      </c>
      <c r="AL52" s="0" t="n">
        <v>115</v>
      </c>
      <c r="AM52" s="0" t="n">
        <v>0.248366013071895</v>
      </c>
      <c r="AN52" s="0" t="n">
        <v>0</v>
      </c>
      <c r="AO52" s="0" t="s">
        <v>177</v>
      </c>
      <c r="AP52" s="0" t="n">
        <v>0.36</v>
      </c>
      <c r="AQ52" s="0" t="s">
        <v>147</v>
      </c>
      <c r="AR52" s="0" t="s">
        <v>148</v>
      </c>
      <c r="AS52" s="0" t="n">
        <v>0.577243018419489</v>
      </c>
      <c r="AT52" s="0" t="n">
        <v>0.371833707021095</v>
      </c>
      <c r="AU52" s="0" t="n">
        <v>0.44539785006332</v>
      </c>
      <c r="AV52" s="0" t="n">
        <v>0.474538362720292</v>
      </c>
      <c r="AW52" s="0" t="n">
        <v>0.511320434241405</v>
      </c>
    </row>
    <row r="53" customFormat="false" ht="15" hidden="false" customHeight="false" outlineLevel="0" collapsed="false">
      <c r="A53" s="0" t="n">
        <v>24</v>
      </c>
      <c r="B53" s="0" t="s">
        <v>151</v>
      </c>
      <c r="C53" s="0" t="n">
        <v>48200</v>
      </c>
      <c r="D53" s="0" t="n">
        <v>17200</v>
      </c>
      <c r="E53" s="0" t="s">
        <v>152</v>
      </c>
      <c r="F53" s="0" t="s">
        <v>153</v>
      </c>
      <c r="G53" s="0" t="s">
        <v>154</v>
      </c>
      <c r="H53" s="0" t="n">
        <v>2015</v>
      </c>
      <c r="I53" s="0" t="n">
        <v>2052.6</v>
      </c>
      <c r="J53" s="0" t="n">
        <v>625167</v>
      </c>
      <c r="K53" s="0" t="n">
        <v>7962</v>
      </c>
      <c r="L53" s="0" t="n">
        <v>1.27357969950429</v>
      </c>
      <c r="M53" s="0" t="n">
        <v>0.756493106662233</v>
      </c>
      <c r="N53" s="0" t="n">
        <v>3.87898275358082</v>
      </c>
      <c r="O53" s="0" t="n">
        <v>0.0340762930826929</v>
      </c>
      <c r="P53" s="0" t="n">
        <v>46581</v>
      </c>
      <c r="Q53" s="0" t="n">
        <v>7.4509691010562</v>
      </c>
      <c r="R53" s="0" t="n">
        <v>0.79076646413555</v>
      </c>
      <c r="S53" s="0" t="n">
        <v>22.6936568254896</v>
      </c>
      <c r="T53" s="0" t="n">
        <v>0.0342888129143721</v>
      </c>
      <c r="U53" s="0" t="n">
        <v>93988</v>
      </c>
      <c r="V53" s="0" t="n">
        <v>15.0340628983935</v>
      </c>
      <c r="W53" s="0" t="n">
        <v>0.727042606918471</v>
      </c>
      <c r="X53" s="0" t="n">
        <v>45.7897300984118</v>
      </c>
      <c r="Y53" s="0" t="n">
        <v>0.0473864473459379</v>
      </c>
      <c r="Z53" s="0" t="n">
        <v>37301</v>
      </c>
      <c r="AA53" s="0" t="n">
        <v>5.96656573363597</v>
      </c>
      <c r="AB53" s="0" t="n">
        <v>0.578675423552551</v>
      </c>
      <c r="AC53" s="0" t="n">
        <v>18.1725616291533</v>
      </c>
      <c r="AD53" s="0" t="n">
        <v>0.0368532865889114</v>
      </c>
      <c r="AE53" s="0" t="n">
        <v>21</v>
      </c>
      <c r="AF53" s="0" t="n">
        <v>0.763636363636364</v>
      </c>
      <c r="AG53" s="0" t="n">
        <v>3</v>
      </c>
      <c r="AH53" s="0" t="n">
        <v>4</v>
      </c>
      <c r="AI53" s="0" t="n">
        <v>0.888888888888889</v>
      </c>
      <c r="AJ53" s="0" t="n">
        <v>1.5</v>
      </c>
      <c r="AK53" s="0" t="n">
        <v>0.5</v>
      </c>
      <c r="AL53" s="0" t="n">
        <v>98.5</v>
      </c>
      <c r="AM53" s="0" t="n">
        <v>0.356209150326797</v>
      </c>
      <c r="AN53" s="0" t="n">
        <v>0.0007</v>
      </c>
      <c r="AO53" s="0" t="s">
        <v>177</v>
      </c>
      <c r="AP53" s="0" t="n">
        <v>0.51</v>
      </c>
      <c r="AQ53" s="0" t="s">
        <v>152</v>
      </c>
      <c r="AR53" s="0" t="s">
        <v>153</v>
      </c>
      <c r="AS53" s="0" t="n">
        <v>0.627183600713012</v>
      </c>
      <c r="AT53" s="0" t="n">
        <v>0.403906169198712</v>
      </c>
      <c r="AU53" s="0" t="n">
        <v>0.347489441101468</v>
      </c>
      <c r="AV53" s="0" t="n">
        <v>0.515544884955862</v>
      </c>
      <c r="AW53" s="0" t="n">
        <v>0.48733652090724</v>
      </c>
    </row>
    <row r="54" customFormat="false" ht="15" hidden="false" customHeight="false" outlineLevel="0" collapsed="false">
      <c r="A54" s="0" t="n">
        <v>25</v>
      </c>
      <c r="B54" s="0" t="s">
        <v>156</v>
      </c>
      <c r="C54" s="0" t="n">
        <v>46217</v>
      </c>
      <c r="D54" s="0" t="n">
        <v>14483</v>
      </c>
      <c r="E54" s="0" t="s">
        <v>157</v>
      </c>
      <c r="F54" s="0" t="s">
        <v>158</v>
      </c>
      <c r="G54" s="0" t="s">
        <v>159</v>
      </c>
      <c r="H54" s="0" t="n">
        <v>2015</v>
      </c>
      <c r="I54" s="0" t="n">
        <v>8023.4</v>
      </c>
      <c r="J54" s="0" t="n">
        <v>969329</v>
      </c>
      <c r="K54" s="0" t="n">
        <v>10319</v>
      </c>
      <c r="L54" s="0" t="n">
        <v>1.0645508387761</v>
      </c>
      <c r="M54" s="0" t="n">
        <v>0.632332135585289</v>
      </c>
      <c r="N54" s="0" t="n">
        <v>1.28611311912656</v>
      </c>
      <c r="O54" s="0" t="n">
        <v>0.0112983146275645</v>
      </c>
      <c r="P54" s="0" t="n">
        <v>65254</v>
      </c>
      <c r="Q54" s="0" t="n">
        <v>6.73187328554082</v>
      </c>
      <c r="R54" s="0" t="n">
        <v>0.714449296838593</v>
      </c>
      <c r="S54" s="0" t="n">
        <v>8.13296108881522</v>
      </c>
      <c r="T54" s="0" t="n">
        <v>0.0122884373972301</v>
      </c>
      <c r="U54" s="0" t="n">
        <v>171611</v>
      </c>
      <c r="V54" s="0" t="n">
        <v>17.7041025286564</v>
      </c>
      <c r="W54" s="0" t="n">
        <v>0.856164893188098</v>
      </c>
      <c r="X54" s="0" t="n">
        <v>21.3888127227859</v>
      </c>
      <c r="Y54" s="0" t="n">
        <v>0.0221346543362913</v>
      </c>
      <c r="Z54" s="0" t="n">
        <v>83051</v>
      </c>
      <c r="AA54" s="0" t="n">
        <v>8.56788561984631</v>
      </c>
      <c r="AB54" s="0" t="n">
        <v>0.830967940579948</v>
      </c>
      <c r="AC54" s="0" t="n">
        <v>10.3510980382382</v>
      </c>
      <c r="AD54" s="0" t="n">
        <v>0.0209916461034934</v>
      </c>
      <c r="AE54" s="0" t="n">
        <v>19.5</v>
      </c>
      <c r="AF54" s="0" t="n">
        <v>0.709090909090909</v>
      </c>
      <c r="AG54" s="0" t="n">
        <v>4</v>
      </c>
      <c r="AH54" s="0" t="n">
        <v>4</v>
      </c>
      <c r="AI54" s="0" t="n">
        <v>0.888888888888889</v>
      </c>
      <c r="AJ54" s="0" t="n">
        <v>2</v>
      </c>
      <c r="AK54" s="0" t="n">
        <v>0.666666666666667</v>
      </c>
      <c r="AL54" s="0" t="n">
        <v>70.5</v>
      </c>
      <c r="AM54" s="0" t="n">
        <v>0.53921568627451</v>
      </c>
      <c r="AN54" s="0" t="n">
        <v>0.0011</v>
      </c>
      <c r="AO54" s="0" t="s">
        <v>177</v>
      </c>
      <c r="AP54" s="0" t="n">
        <v>0.77</v>
      </c>
      <c r="AQ54" s="0" t="s">
        <v>157</v>
      </c>
      <c r="AR54" s="0" t="s">
        <v>158</v>
      </c>
      <c r="AS54" s="0" t="n">
        <v>0.700965537730244</v>
      </c>
      <c r="AT54" s="0" t="n">
        <v>0.342592046112169</v>
      </c>
      <c r="AU54" s="0" t="n">
        <v>0.432564783551958</v>
      </c>
      <c r="AV54" s="0" t="n">
        <v>0.521778791921206</v>
      </c>
      <c r="AW54" s="0" t="n">
        <v>0.566765160641101</v>
      </c>
    </row>
    <row r="55" customFormat="false" ht="15" hidden="false" customHeight="false" outlineLevel="0" collapsed="false">
      <c r="A55" s="0" t="n">
        <v>26</v>
      </c>
      <c r="B55" s="0" t="s">
        <v>161</v>
      </c>
      <c r="C55" s="0" t="n">
        <v>40450</v>
      </c>
      <c r="D55" s="0" t="n">
        <v>-3550</v>
      </c>
      <c r="E55" s="0" t="s">
        <v>162</v>
      </c>
      <c r="F55" s="0" t="s">
        <v>163</v>
      </c>
      <c r="G55" s="0" t="s">
        <v>164</v>
      </c>
      <c r="H55" s="0" t="n">
        <v>2015</v>
      </c>
      <c r="I55" s="0" t="n">
        <v>7961</v>
      </c>
      <c r="J55" s="0" t="n">
        <v>6385298</v>
      </c>
      <c r="K55" s="0" t="n">
        <v>65526</v>
      </c>
      <c r="L55" s="0" t="n">
        <v>1.02620112640005</v>
      </c>
      <c r="M55" s="0" t="n">
        <v>0.609552804958197</v>
      </c>
      <c r="N55" s="0" t="n">
        <v>8.23087551815099</v>
      </c>
      <c r="O55" s="0" t="n">
        <v>0.072307031070132</v>
      </c>
      <c r="P55" s="0" t="n">
        <v>412117</v>
      </c>
      <c r="Q55" s="0" t="n">
        <v>6.45415452810503</v>
      </c>
      <c r="R55" s="0" t="n">
        <v>0.68497518724787</v>
      </c>
      <c r="S55" s="0" t="n">
        <v>51.7669890717247</v>
      </c>
      <c r="T55" s="0" t="n">
        <v>0.0782169492149449</v>
      </c>
      <c r="U55" s="0" t="n">
        <v>1082290</v>
      </c>
      <c r="V55" s="0" t="n">
        <v>16.9497179301577</v>
      </c>
      <c r="W55" s="0" t="n">
        <v>0.81968308858089</v>
      </c>
      <c r="X55" s="0" t="n">
        <v>135.949001381736</v>
      </c>
      <c r="Y55" s="0" t="n">
        <v>0.140689630226318</v>
      </c>
      <c r="Z55" s="0" t="n">
        <v>523447</v>
      </c>
      <c r="AA55" s="0" t="n">
        <v>8.19769100831316</v>
      </c>
      <c r="AB55" s="0" t="n">
        <v>0.795064116975332</v>
      </c>
      <c r="AC55" s="0" t="n">
        <v>65.7514131390529</v>
      </c>
      <c r="AD55" s="0" t="n">
        <v>0.133341447479374</v>
      </c>
      <c r="AE55" s="0" t="n">
        <v>12</v>
      </c>
      <c r="AF55" s="0" t="n">
        <v>0.436363636363636</v>
      </c>
      <c r="AG55" s="0" t="n">
        <v>3</v>
      </c>
      <c r="AH55" s="0" t="n">
        <v>2</v>
      </c>
      <c r="AI55" s="0" t="n">
        <v>0.444444444444444</v>
      </c>
      <c r="AJ55" s="0" t="n">
        <v>0</v>
      </c>
      <c r="AK55" s="0" t="n">
        <v>0</v>
      </c>
      <c r="AL55" s="0" t="n">
        <v>153</v>
      </c>
      <c r="AM55" s="0" t="n">
        <v>0</v>
      </c>
      <c r="AN55" s="0" t="n">
        <v>0</v>
      </c>
      <c r="AO55" s="0" t="s">
        <v>177</v>
      </c>
      <c r="AP55" s="0" t="n">
        <v>0</v>
      </c>
      <c r="AQ55" s="0" t="s">
        <v>162</v>
      </c>
      <c r="AR55" s="0" t="s">
        <v>163</v>
      </c>
      <c r="AS55" s="0" t="n">
        <v>0.22020202020202</v>
      </c>
      <c r="AT55" s="0" t="n">
        <v>0.361262993122786</v>
      </c>
      <c r="AU55" s="0" t="n">
        <v>0.472194570815479</v>
      </c>
      <c r="AV55" s="0" t="n">
        <v>0.290732506662403</v>
      </c>
      <c r="AW55" s="0" t="n">
        <v>0.346198295508749</v>
      </c>
    </row>
    <row r="56" customFormat="false" ht="15" hidden="false" customHeight="false" outlineLevel="0" collapsed="false">
      <c r="A56" s="0" t="n">
        <v>27</v>
      </c>
      <c r="B56" s="0" t="s">
        <v>166</v>
      </c>
      <c r="C56" s="0" t="n">
        <v>59367</v>
      </c>
      <c r="D56" s="0" t="n">
        <v>17900</v>
      </c>
      <c r="E56" s="0" t="s">
        <v>167</v>
      </c>
      <c r="F56" s="0" t="s">
        <v>168</v>
      </c>
      <c r="G56" s="0" t="s">
        <v>169</v>
      </c>
      <c r="H56" s="0" t="n">
        <v>2015</v>
      </c>
      <c r="I56" s="0" t="n">
        <v>6519.3</v>
      </c>
      <c r="J56" s="0" t="n">
        <v>2198044</v>
      </c>
      <c r="K56" s="0" t="n">
        <v>29607</v>
      </c>
      <c r="L56" s="0" t="n">
        <v>1.3469703063269</v>
      </c>
      <c r="M56" s="0" t="n">
        <v>0.800086364451023</v>
      </c>
      <c r="N56" s="0" t="n">
        <v>4.54143849799825</v>
      </c>
      <c r="O56" s="0" t="n">
        <v>0.0398958693827532</v>
      </c>
      <c r="P56" s="0" t="n">
        <v>175875</v>
      </c>
      <c r="Q56" s="0" t="n">
        <v>8.00143218243129</v>
      </c>
      <c r="R56" s="0" t="n">
        <v>0.849186749952389</v>
      </c>
      <c r="S56" s="0" t="n">
        <v>26.9775896185173</v>
      </c>
      <c r="T56" s="0" t="n">
        <v>0.0407615894795346</v>
      </c>
      <c r="U56" s="0" t="n">
        <v>345103</v>
      </c>
      <c r="V56" s="0" t="n">
        <v>15.7004591354859</v>
      </c>
      <c r="W56" s="0" t="n">
        <v>0.759269321728083</v>
      </c>
      <c r="X56" s="0" t="n">
        <v>52.9355912444588</v>
      </c>
      <c r="Y56" s="0" t="n">
        <v>0.0547814892518583</v>
      </c>
      <c r="Z56" s="0" t="n">
        <v>142828</v>
      </c>
      <c r="AA56" s="0" t="n">
        <v>6.49795909454042</v>
      </c>
      <c r="AB56" s="0" t="n">
        <v>0.630213325240429</v>
      </c>
      <c r="AC56" s="0" t="n">
        <v>21.9084871075115</v>
      </c>
      <c r="AD56" s="0" t="n">
        <v>0.0444296060499982</v>
      </c>
      <c r="AE56" s="0" t="n">
        <v>15</v>
      </c>
      <c r="AF56" s="0" t="n">
        <v>0.545454545454546</v>
      </c>
      <c r="AG56" s="0" t="n">
        <v>3</v>
      </c>
      <c r="AH56" s="0" t="n">
        <v>3</v>
      </c>
      <c r="AI56" s="0" t="n">
        <v>0.666666666666667</v>
      </c>
      <c r="AJ56" s="0" t="n">
        <v>1</v>
      </c>
      <c r="AK56" s="0" t="n">
        <v>0.333333333333333</v>
      </c>
      <c r="AL56" s="0" t="n">
        <v>105.5</v>
      </c>
      <c r="AM56" s="0" t="n">
        <v>0.310457516339869</v>
      </c>
      <c r="AN56" s="0" t="n">
        <v>0.0004</v>
      </c>
      <c r="AO56" s="0" t="s">
        <v>177</v>
      </c>
      <c r="AP56" s="0" t="n">
        <v>0.44</v>
      </c>
      <c r="AQ56" s="0" t="s">
        <v>167</v>
      </c>
      <c r="AR56" s="0" t="s">
        <v>168</v>
      </c>
      <c r="AS56" s="0" t="n">
        <v>0.463978015448604</v>
      </c>
      <c r="AT56" s="0" t="n">
        <v>0.432482643316425</v>
      </c>
      <c r="AU56" s="0" t="n">
        <v>0.372173435567592</v>
      </c>
      <c r="AV56" s="0" t="n">
        <v>0.448230329382514</v>
      </c>
      <c r="AW56" s="0" t="n">
        <v>0.418075725508098</v>
      </c>
    </row>
    <row r="57" customFormat="false" ht="15" hidden="false" customHeight="false" outlineLevel="0" collapsed="false">
      <c r="A57" s="0" t="n">
        <v>28</v>
      </c>
      <c r="B57" s="0" t="s">
        <v>171</v>
      </c>
      <c r="C57" s="0" t="n">
        <v>47433</v>
      </c>
      <c r="D57" s="0" t="n">
        <v>19267</v>
      </c>
      <c r="E57" s="0" t="s">
        <v>172</v>
      </c>
      <c r="F57" s="0" t="s">
        <v>173</v>
      </c>
      <c r="G57" s="0" t="s">
        <v>174</v>
      </c>
      <c r="H57" s="0" t="n">
        <v>2015</v>
      </c>
      <c r="I57" s="0" t="n">
        <v>6917.9</v>
      </c>
      <c r="J57" s="0" t="n">
        <v>2983733</v>
      </c>
      <c r="K57" s="0" t="n">
        <v>29136</v>
      </c>
      <c r="L57" s="0" t="n">
        <v>0.976494880741675</v>
      </c>
      <c r="M57" s="0" t="n">
        <v>0.58002781157674</v>
      </c>
      <c r="N57" s="0" t="n">
        <v>4.21168273609043</v>
      </c>
      <c r="O57" s="0" t="n">
        <v>0.0369990135052414</v>
      </c>
      <c r="P57" s="0" t="n">
        <v>180479</v>
      </c>
      <c r="Q57" s="0" t="n">
        <v>6.04876508722463</v>
      </c>
      <c r="R57" s="0" t="n">
        <v>0.641951471753272</v>
      </c>
      <c r="S57" s="0" t="n">
        <v>26.0886974370835</v>
      </c>
      <c r="T57" s="0" t="n">
        <v>0.0394185244131766</v>
      </c>
      <c r="U57" s="0" t="n">
        <v>536230</v>
      </c>
      <c r="V57" s="0" t="n">
        <v>17.9717823277083</v>
      </c>
      <c r="W57" s="0" t="n">
        <v>0.869109805035105</v>
      </c>
      <c r="X57" s="0" t="n">
        <v>77.5134072478642</v>
      </c>
      <c r="Y57" s="0" t="n">
        <v>0.0802163494578572</v>
      </c>
      <c r="Z57" s="0" t="n">
        <v>223609</v>
      </c>
      <c r="AA57" s="0" t="n">
        <v>7.49426976207322</v>
      </c>
      <c r="AB57" s="0" t="n">
        <v>0.726841858849683</v>
      </c>
      <c r="AC57" s="0" t="n">
        <v>32.3232483846254</v>
      </c>
      <c r="AD57" s="0" t="n">
        <v>0.0655503588603689</v>
      </c>
      <c r="AE57" s="0" t="n">
        <v>22.5</v>
      </c>
      <c r="AF57" s="0" t="n">
        <v>0.818181818181818</v>
      </c>
      <c r="AG57" s="0" t="n">
        <v>3</v>
      </c>
      <c r="AH57" s="0" t="n">
        <v>4</v>
      </c>
      <c r="AI57" s="0" t="n">
        <v>0.888888888888889</v>
      </c>
      <c r="AJ57" s="0" t="n">
        <v>3</v>
      </c>
      <c r="AK57" s="0" t="n">
        <v>1</v>
      </c>
      <c r="AL57" s="0" t="n">
        <v>54.5</v>
      </c>
      <c r="AM57" s="0" t="n">
        <v>0.643790849673203</v>
      </c>
      <c r="AN57" s="0" t="n">
        <v>0</v>
      </c>
      <c r="AO57" s="0" t="s">
        <v>177</v>
      </c>
      <c r="AP57" s="0" t="n">
        <v>0.92</v>
      </c>
      <c r="AQ57" s="0" t="s">
        <v>172</v>
      </c>
      <c r="AR57" s="0" t="s">
        <v>173</v>
      </c>
      <c r="AS57" s="0" t="n">
        <v>0.837715389185978</v>
      </c>
      <c r="AT57" s="0" t="n">
        <v>0.324599205312107</v>
      </c>
      <c r="AU57" s="0" t="n">
        <v>0.435429593050754</v>
      </c>
      <c r="AV57" s="0" t="n">
        <v>0.581157297249042</v>
      </c>
      <c r="AW57" s="0" t="n">
        <v>0.636572491118366</v>
      </c>
    </row>
    <row r="58" customFormat="false" ht="15" hidden="false" customHeight="false" outlineLevel="0" collapsed="false">
      <c r="AM58" s="0" t="n">
        <v>97</v>
      </c>
    </row>
    <row r="59" customFormat="false" ht="15" hidden="false" customHeight="false" outlineLevel="0" collapsed="false">
      <c r="E59" s="1"/>
      <c r="F59" s="1"/>
      <c r="G59" s="1"/>
      <c r="H59" s="1"/>
      <c r="I59" s="1"/>
      <c r="J59" s="1"/>
      <c r="K59" s="1"/>
      <c r="L59" s="33" t="n">
        <f aca="false">MAX(L2:L57)</f>
        <v>1.68353113635566</v>
      </c>
      <c r="M59" s="1"/>
      <c r="N59" s="33" t="n">
        <f aca="false">MAX(N2:N57)</f>
        <v>113.832298136646</v>
      </c>
      <c r="O59" s="1"/>
      <c r="P59" s="1"/>
      <c r="Q59" s="33" t="n">
        <f aca="false">MAX(Q2:Q57)</f>
        <v>9.47917870430263</v>
      </c>
      <c r="R59" s="1"/>
      <c r="S59" s="33" t="n">
        <f aca="false">MAX(S2:S57)</f>
        <v>661.83850931677</v>
      </c>
      <c r="T59" s="1"/>
      <c r="U59" s="1"/>
      <c r="V59" s="33" t="n">
        <f aca="false">MAX(V2:V57)</f>
        <v>20.6783794447956</v>
      </c>
      <c r="W59" s="1"/>
      <c r="X59" s="33" t="n">
        <f aca="false">MAX(X2:X57)</f>
        <v>1020.13664596273</v>
      </c>
      <c r="Y59" s="1"/>
      <c r="Z59" s="1"/>
      <c r="AA59" s="33" t="n">
        <f aca="false">MAX(AA2:AA57)</f>
        <v>10.3107294534933</v>
      </c>
      <c r="AB59" s="1"/>
      <c r="AC59" s="33" t="n">
        <f aca="false">MAX(AC2:AC57)</f>
        <v>493.105590062112</v>
      </c>
      <c r="AD59" s="1"/>
      <c r="AE59" s="33" t="n">
        <f aca="false">MAX(AE2:AE57)</f>
        <v>27.5</v>
      </c>
      <c r="AG59" s="14"/>
      <c r="AH59" s="33" t="n">
        <f aca="false">MAX(AH2:AH57)</f>
        <v>4.5</v>
      </c>
      <c r="AJ59" s="33" t="n">
        <f aca="false">MAX(AJ2:AJ57)</f>
        <v>3</v>
      </c>
      <c r="AK59" s="14"/>
      <c r="AL59" s="33" t="n">
        <f aca="false">MAX(AL2:AL57)</f>
        <v>153</v>
      </c>
      <c r="AV59" s="18"/>
      <c r="AW59" s="18"/>
      <c r="AX59" s="18"/>
    </row>
    <row r="60" customFormat="false" ht="15" hidden="false" customHeight="false" outlineLevel="0" collapsed="false">
      <c r="AM60" s="0" t="n">
        <v>99</v>
      </c>
    </row>
    <row r="61" customFormat="false" ht="15" hidden="false" customHeight="false" outlineLevel="0" collapsed="false">
      <c r="AM61" s="0" t="n">
        <v>100</v>
      </c>
    </row>
    <row r="62" customFormat="false" ht="15" hidden="false" customHeight="false" outlineLevel="0" collapsed="false">
      <c r="AM62" s="0" t="n">
        <v>101</v>
      </c>
    </row>
    <row r="63" customFormat="false" ht="15" hidden="false" customHeight="false" outlineLevel="0" collapsed="false">
      <c r="AM63" s="0" t="n">
        <v>102</v>
      </c>
    </row>
    <row r="64" customFormat="false" ht="15" hidden="false" customHeight="false" outlineLevel="0" collapsed="false">
      <c r="AM64" s="0" t="n">
        <v>103</v>
      </c>
    </row>
    <row r="65" customFormat="false" ht="15" hidden="false" customHeight="false" outlineLevel="0" collapsed="false">
      <c r="AM65" s="0" t="n">
        <v>104</v>
      </c>
    </row>
    <row r="66" customFormat="false" ht="15" hidden="false" customHeight="false" outlineLevel="0" collapsed="false">
      <c r="AM66" s="0" t="n">
        <v>105</v>
      </c>
    </row>
    <row r="67" customFormat="false" ht="15" hidden="false" customHeight="false" outlineLevel="0" collapsed="false">
      <c r="AM67" s="0" t="n">
        <v>106</v>
      </c>
    </row>
    <row r="68" customFormat="false" ht="15" hidden="false" customHeight="false" outlineLevel="0" collapsed="false">
      <c r="AM68" s="0" t="n">
        <v>107</v>
      </c>
    </row>
    <row r="69" customFormat="false" ht="15" hidden="false" customHeight="false" outlineLevel="0" collapsed="false">
      <c r="AM69" s="0" t="n">
        <v>108</v>
      </c>
    </row>
    <row r="70" customFormat="false" ht="15" hidden="false" customHeight="false" outlineLevel="0" collapsed="false">
      <c r="AM70" s="0" t="n">
        <v>109</v>
      </c>
    </row>
    <row r="71" customFormat="false" ht="15" hidden="false" customHeight="false" outlineLevel="0" collapsed="false">
      <c r="AM71" s="0" t="n">
        <v>110</v>
      </c>
    </row>
    <row r="72" customFormat="false" ht="15" hidden="false" customHeight="false" outlineLevel="0" collapsed="false">
      <c r="AM72" s="0" t="n">
        <v>111</v>
      </c>
    </row>
    <row r="73" customFormat="false" ht="15" hidden="false" customHeight="false" outlineLevel="0" collapsed="false">
      <c r="AM73" s="0" t="n">
        <v>112</v>
      </c>
    </row>
    <row r="74" customFormat="false" ht="15" hidden="false" customHeight="false" outlineLevel="0" collapsed="false">
      <c r="AM74" s="0" t="n">
        <v>113</v>
      </c>
    </row>
    <row r="75" customFormat="false" ht="15" hidden="false" customHeight="false" outlineLevel="0" collapsed="false">
      <c r="AM75" s="0" t="n">
        <v>114</v>
      </c>
    </row>
    <row r="76" customFormat="false" ht="15" hidden="false" customHeight="false" outlineLevel="0" collapsed="false">
      <c r="AM76" s="0" t="n">
        <v>115</v>
      </c>
    </row>
    <row r="77" customFormat="false" ht="15" hidden="false" customHeight="false" outlineLevel="0" collapsed="false">
      <c r="AM77" s="0" t="n">
        <v>116</v>
      </c>
    </row>
    <row r="78" customFormat="false" ht="15" hidden="false" customHeight="false" outlineLevel="0" collapsed="false">
      <c r="AM78" s="0" t="n">
        <v>117</v>
      </c>
    </row>
    <row r="79" customFormat="false" ht="15" hidden="false" customHeight="false" outlineLevel="0" collapsed="false">
      <c r="AM79" s="0" t="n">
        <v>118</v>
      </c>
    </row>
    <row r="80" customFormat="false" ht="15" hidden="false" customHeight="false" outlineLevel="0" collapsed="false">
      <c r="AM80" s="0" t="n">
        <v>119</v>
      </c>
    </row>
    <row r="81" customFormat="false" ht="15" hidden="false" customHeight="false" outlineLevel="0" collapsed="false">
      <c r="AM81" s="0" t="n">
        <v>120</v>
      </c>
    </row>
    <row r="82" customFormat="false" ht="15" hidden="false" customHeight="false" outlineLevel="0" collapsed="false">
      <c r="AM82" s="0" t="n">
        <v>121</v>
      </c>
    </row>
    <row r="83" customFormat="false" ht="15" hidden="false" customHeight="false" outlineLevel="0" collapsed="false">
      <c r="AM83" s="0" t="n">
        <v>122</v>
      </c>
    </row>
    <row r="84" customFormat="false" ht="15" hidden="false" customHeight="false" outlineLevel="0" collapsed="false">
      <c r="AM84" s="0" t="n">
        <v>123</v>
      </c>
    </row>
    <row r="85" customFormat="false" ht="15" hidden="false" customHeight="false" outlineLevel="0" collapsed="false">
      <c r="AM85" s="0" t="n">
        <v>124</v>
      </c>
    </row>
    <row r="86" customFormat="false" ht="15" hidden="false" customHeight="false" outlineLevel="0" collapsed="false">
      <c r="AM86" s="0" t="n">
        <v>125</v>
      </c>
    </row>
    <row r="87" customFormat="false" ht="15" hidden="false" customHeight="false" outlineLevel="0" collapsed="false">
      <c r="AM87" s="0" t="n">
        <v>126</v>
      </c>
    </row>
    <row r="88" customFormat="false" ht="15" hidden="false" customHeight="false" outlineLevel="0" collapsed="false">
      <c r="AM88" s="0" t="n">
        <v>127</v>
      </c>
    </row>
    <row r="89" customFormat="false" ht="15" hidden="false" customHeight="false" outlineLevel="0" collapsed="false">
      <c r="AM89" s="0" t="n">
        <v>128</v>
      </c>
    </row>
    <row r="90" customFormat="false" ht="15" hidden="false" customHeight="false" outlineLevel="0" collapsed="false">
      <c r="AM90" s="0" t="n">
        <v>129</v>
      </c>
    </row>
    <row r="91" customFormat="false" ht="15" hidden="false" customHeight="false" outlineLevel="0" collapsed="false">
      <c r="AM91" s="0" t="n">
        <v>130</v>
      </c>
    </row>
    <row r="92" customFormat="false" ht="15" hidden="false" customHeight="false" outlineLevel="0" collapsed="false">
      <c r="AM92" s="0" t="n">
        <v>131</v>
      </c>
    </row>
    <row r="93" customFormat="false" ht="15" hidden="false" customHeight="false" outlineLevel="0" collapsed="false">
      <c r="AM93" s="0" t="n">
        <v>132</v>
      </c>
    </row>
    <row r="94" customFormat="false" ht="15" hidden="false" customHeight="false" outlineLevel="0" collapsed="false">
      <c r="AM94" s="0" t="n">
        <v>133</v>
      </c>
    </row>
    <row r="95" customFormat="false" ht="15" hidden="false" customHeight="false" outlineLevel="0" collapsed="false">
      <c r="AM95" s="0" t="n">
        <v>134</v>
      </c>
    </row>
    <row r="96" customFormat="false" ht="15" hidden="false" customHeight="false" outlineLevel="0" collapsed="false">
      <c r="AM96" s="0" t="n">
        <v>135</v>
      </c>
    </row>
    <row r="97" customFormat="false" ht="15" hidden="false" customHeight="false" outlineLevel="0" collapsed="false">
      <c r="AM97" s="0" t="n">
        <v>136</v>
      </c>
    </row>
    <row r="98" customFormat="false" ht="15" hidden="false" customHeight="false" outlineLevel="0" collapsed="false">
      <c r="AM98" s="0" t="n">
        <v>137</v>
      </c>
    </row>
    <row r="99" customFormat="false" ht="15" hidden="false" customHeight="false" outlineLevel="0" collapsed="false">
      <c r="AM99" s="0" t="n">
        <v>138</v>
      </c>
    </row>
    <row r="100" customFormat="false" ht="15" hidden="false" customHeight="false" outlineLevel="0" collapsed="false">
      <c r="AM100" s="0" t="n">
        <v>139</v>
      </c>
    </row>
    <row r="101" customFormat="false" ht="15" hidden="false" customHeight="false" outlineLevel="0" collapsed="false">
      <c r="AM101" s="0" t="n">
        <v>140</v>
      </c>
    </row>
    <row r="102" customFormat="false" ht="15" hidden="false" customHeight="false" outlineLevel="0" collapsed="false">
      <c r="AM102" s="0" t="n">
        <v>141</v>
      </c>
    </row>
    <row r="103" customFormat="false" ht="15" hidden="false" customHeight="false" outlineLevel="0" collapsed="false">
      <c r="AM103" s="0" t="n">
        <v>142</v>
      </c>
    </row>
    <row r="104" customFormat="false" ht="15" hidden="false" customHeight="false" outlineLevel="0" collapsed="false">
      <c r="AM104" s="0" t="n">
        <v>143</v>
      </c>
    </row>
    <row r="105" customFormat="false" ht="15" hidden="false" customHeight="false" outlineLevel="0" collapsed="false">
      <c r="AM105" s="0" t="n">
        <v>144</v>
      </c>
    </row>
    <row r="106" customFormat="false" ht="15" hidden="false" customHeight="false" outlineLevel="0" collapsed="false">
      <c r="AM106" s="0" t="n">
        <v>145</v>
      </c>
    </row>
    <row r="107" customFormat="false" ht="15" hidden="false" customHeight="false" outlineLevel="0" collapsed="false">
      <c r="AM107" s="0" t="n">
        <v>146</v>
      </c>
    </row>
    <row r="108" customFormat="false" ht="15" hidden="false" customHeight="false" outlineLevel="0" collapsed="false">
      <c r="AM108" s="0" t="n">
        <v>147</v>
      </c>
    </row>
    <row r="109" customFormat="false" ht="15" hidden="false" customHeight="false" outlineLevel="0" collapsed="false">
      <c r="AM109" s="0" t="n">
        <v>148</v>
      </c>
    </row>
    <row r="110" customFormat="false" ht="15" hidden="false" customHeight="false" outlineLevel="0" collapsed="false">
      <c r="AM110" s="0" t="n">
        <v>149</v>
      </c>
    </row>
    <row r="111" customFormat="false" ht="15" hidden="false" customHeight="false" outlineLevel="0" collapsed="false">
      <c r="AM111" s="0" t="n">
        <v>150</v>
      </c>
    </row>
    <row r="112" customFormat="false" ht="15" hidden="false" customHeight="false" outlineLevel="0" collapsed="false">
      <c r="AM112" s="0" t="n">
        <v>151</v>
      </c>
    </row>
    <row r="113" customFormat="false" ht="15" hidden="false" customHeight="false" outlineLevel="0" collapsed="false">
      <c r="AM113" s="0" t="n">
        <v>152</v>
      </c>
    </row>
    <row r="114" customFormat="false" ht="15" hidden="false" customHeight="false" outlineLevel="0" collapsed="false">
      <c r="AM114" s="0" t="n">
        <v>153</v>
      </c>
      <c r="AN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8" t="s">
        <v>183</v>
      </c>
      <c r="B1" s="0" t="s">
        <v>184</v>
      </c>
    </row>
    <row r="2" customFormat="false" ht="15" hidden="false" customHeight="false" outlineLevel="0" collapsed="false">
      <c r="A2" s="8" t="s">
        <v>19</v>
      </c>
      <c r="B2" s="0" t="s">
        <v>185</v>
      </c>
    </row>
    <row r="3" customFormat="false" ht="15" hidden="false" customHeight="false" outlineLevel="0" collapsed="false">
      <c r="A3" s="8" t="s">
        <v>186</v>
      </c>
      <c r="B3" s="0" t="s">
        <v>187</v>
      </c>
    </row>
    <row r="4" customFormat="false" ht="15" hidden="false" customHeight="false" outlineLevel="0" collapsed="false">
      <c r="A4" s="8" t="s">
        <v>188</v>
      </c>
      <c r="B4" s="0" t="s">
        <v>189</v>
      </c>
    </row>
    <row r="5" customFormat="false" ht="15" hidden="false" customHeight="false" outlineLevel="0" collapsed="false">
      <c r="A5" s="8" t="s">
        <v>190</v>
      </c>
      <c r="B5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2017-01-03T15:37:34Z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