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 activeTab="1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P20" i="17" l="1"/>
  <c r="O20" i="17"/>
  <c r="N20" i="17"/>
  <c r="R33" i="17"/>
  <c r="R32" i="17"/>
  <c r="O32" i="17"/>
  <c r="N32" i="17"/>
  <c r="R30" i="17"/>
  <c r="O30" i="17"/>
  <c r="N30" i="17"/>
  <c r="O28" i="17"/>
  <c r="N28" i="17"/>
  <c r="N18" i="17"/>
  <c r="O18" i="17"/>
  <c r="N16" i="17"/>
  <c r="N8" i="15" l="1"/>
  <c r="L9" i="15"/>
  <c r="N4" i="15"/>
  <c r="Q20" i="15" l="1"/>
  <c r="Q19" i="15"/>
  <c r="N18" i="15"/>
  <c r="N25" i="15" l="1"/>
  <c r="N26" i="15"/>
  <c r="K5" i="16"/>
  <c r="G36" i="1" l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 l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 l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 l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 l="1"/>
  <c r="H65" i="1"/>
  <c r="I65" i="1"/>
  <c r="J65" i="1"/>
  <c r="K65" i="1"/>
  <c r="L65" i="1"/>
  <c r="M65" i="1"/>
  <c r="N65" i="1"/>
  <c r="O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66" i="1"/>
  <c r="G66" i="1" l="1"/>
  <c r="H66" i="1"/>
  <c r="I66" i="1"/>
  <c r="J66" i="1"/>
  <c r="K66" i="1"/>
  <c r="M66" i="1"/>
  <c r="N66" i="1"/>
  <c r="O66" i="1"/>
  <c r="G67" i="1" l="1"/>
  <c r="H67" i="1"/>
  <c r="I67" i="1"/>
  <c r="J67" i="1"/>
  <c r="K67" i="1"/>
  <c r="M67" i="1"/>
  <c r="N67" i="1"/>
  <c r="O67" i="1"/>
  <c r="G68" i="1" l="1"/>
  <c r="H68" i="1"/>
  <c r="I68" i="1"/>
  <c r="J68" i="1"/>
  <c r="K68" i="1"/>
  <c r="M68" i="1"/>
  <c r="N68" i="1"/>
  <c r="O68" i="1"/>
  <c r="G69" i="1" l="1"/>
  <c r="H69" i="1"/>
  <c r="I69" i="1"/>
  <c r="J69" i="1"/>
  <c r="K69" i="1"/>
  <c r="M69" i="1"/>
  <c r="N69" i="1"/>
  <c r="O69" i="1"/>
  <c r="G70" i="1"/>
  <c r="H70" i="1"/>
  <c r="I70" i="1"/>
  <c r="J70" i="1"/>
  <c r="K70" i="1"/>
  <c r="M70" i="1"/>
  <c r="N70" i="1"/>
  <c r="O70" i="1"/>
  <c r="G71" i="1"/>
  <c r="H71" i="1"/>
  <c r="I71" i="1"/>
  <c r="J71" i="1"/>
  <c r="K71" i="1"/>
  <c r="M71" i="1"/>
  <c r="N71" i="1"/>
  <c r="O71" i="1"/>
  <c r="G72" i="1"/>
  <c r="H72" i="1"/>
  <c r="I72" i="1"/>
  <c r="J72" i="1"/>
  <c r="K72" i="1"/>
  <c r="M72" i="1"/>
  <c r="N72" i="1"/>
  <c r="O72" i="1"/>
  <c r="G73" i="1" l="1"/>
  <c r="H73" i="1"/>
  <c r="I73" i="1"/>
  <c r="J73" i="1"/>
  <c r="K73" i="1"/>
  <c r="M73" i="1"/>
  <c r="N73" i="1"/>
  <c r="O73" i="1"/>
  <c r="O74" i="1" l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J74" i="1"/>
  <c r="I74" i="1"/>
  <c r="G74" i="1"/>
  <c r="Q21" i="15" l="1"/>
  <c r="Q24" i="15" s="1"/>
  <c r="Q25" i="15" s="1"/>
  <c r="P21" i="15"/>
  <c r="O21" i="15"/>
  <c r="Q23" i="15"/>
  <c r="S23" i="15" l="1"/>
  <c r="S24" i="15" s="1"/>
  <c r="Q26" i="15" s="1"/>
  <c r="C7" i="15"/>
  <c r="B7" i="15"/>
  <c r="G117" i="1" l="1"/>
  <c r="H117" i="1"/>
  <c r="J117" i="1"/>
  <c r="K117" i="1"/>
  <c r="M117" i="1"/>
  <c r="N117" i="1"/>
  <c r="O117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G118" i="1" l="1"/>
  <c r="H118" i="1"/>
  <c r="J118" i="1"/>
  <c r="K118" i="1"/>
  <c r="M118" i="1"/>
  <c r="N118" i="1"/>
  <c r="G119" i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 l="1"/>
  <c r="H122" i="1"/>
  <c r="I122" i="1"/>
  <c r="J122" i="1"/>
  <c r="K122" i="1"/>
  <c r="M122" i="1"/>
  <c r="N122" i="1"/>
  <c r="G123" i="1"/>
  <c r="H123" i="1"/>
  <c r="I123" i="1"/>
  <c r="J123" i="1"/>
  <c r="K123" i="1"/>
  <c r="M123" i="1"/>
  <c r="N123" i="1"/>
  <c r="G124" i="1" l="1"/>
  <c r="H124" i="1"/>
  <c r="I124" i="1"/>
  <c r="J124" i="1"/>
  <c r="K124" i="1"/>
  <c r="M124" i="1"/>
  <c r="N124" i="1"/>
  <c r="G125" i="1"/>
  <c r="H125" i="1"/>
  <c r="I125" i="1"/>
  <c r="J125" i="1"/>
  <c r="K125" i="1"/>
  <c r="M125" i="1"/>
  <c r="N125" i="1"/>
  <c r="G126" i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/>
  <c r="H137" i="1"/>
  <c r="I137" i="1"/>
  <c r="J137" i="1"/>
  <c r="K137" i="1"/>
  <c r="M137" i="1"/>
  <c r="N137" i="1"/>
  <c r="G138" i="1"/>
  <c r="H138" i="1"/>
  <c r="I138" i="1"/>
  <c r="J138" i="1"/>
  <c r="K138" i="1"/>
  <c r="M138" i="1"/>
  <c r="N138" i="1"/>
  <c r="G139" i="1"/>
  <c r="H139" i="1"/>
  <c r="I139" i="1"/>
  <c r="J139" i="1"/>
  <c r="K139" i="1"/>
  <c r="M139" i="1"/>
  <c r="N139" i="1"/>
  <c r="G140" i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/>
  <c r="H142" i="1"/>
  <c r="I142" i="1"/>
  <c r="J142" i="1"/>
  <c r="K142" i="1"/>
  <c r="M142" i="1"/>
  <c r="N142" i="1"/>
  <c r="G143" i="1"/>
  <c r="H143" i="1"/>
  <c r="I143" i="1"/>
  <c r="J143" i="1"/>
  <c r="K143" i="1"/>
  <c r="M143" i="1"/>
  <c r="N143" i="1"/>
  <c r="G144" i="1"/>
  <c r="H144" i="1"/>
  <c r="I144" i="1"/>
  <c r="J144" i="1"/>
  <c r="K144" i="1"/>
  <c r="M144" i="1"/>
  <c r="N144" i="1"/>
  <c r="G145" i="1"/>
  <c r="H145" i="1"/>
  <c r="I145" i="1"/>
  <c r="J145" i="1"/>
  <c r="K145" i="1"/>
  <c r="M145" i="1"/>
  <c r="N145" i="1"/>
  <c r="G146" i="1" l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 l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 l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G171" i="1" l="1"/>
  <c r="H171" i="1"/>
  <c r="I171" i="1"/>
  <c r="J171" i="1"/>
  <c r="K171" i="1"/>
  <c r="M171" i="1"/>
  <c r="N171" i="1"/>
  <c r="G172" i="1"/>
  <c r="H172" i="1"/>
  <c r="I172" i="1"/>
  <c r="J172" i="1"/>
  <c r="K172" i="1"/>
  <c r="M172" i="1"/>
  <c r="N172" i="1"/>
  <c r="G173" i="1" l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 l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G179" i="1" l="1"/>
  <c r="H179" i="1"/>
  <c r="I179" i="1"/>
  <c r="J179" i="1"/>
  <c r="K179" i="1"/>
  <c r="M179" i="1"/>
  <c r="N179" i="1"/>
  <c r="G180" i="1"/>
  <c r="H180" i="1"/>
  <c r="I180" i="1"/>
  <c r="J180" i="1"/>
  <c r="K180" i="1"/>
  <c r="M180" i="1"/>
  <c r="N180" i="1"/>
  <c r="H20" i="15" l="1"/>
  <c r="I20" i="15"/>
  <c r="J20" i="15"/>
  <c r="G15" i="15"/>
  <c r="J23" i="15" l="1"/>
  <c r="J24" i="15" s="1"/>
  <c r="D46" i="15"/>
  <c r="J22" i="15"/>
  <c r="L23" i="15"/>
  <c r="L24" i="15" s="1"/>
  <c r="G181" i="1"/>
  <c r="H181" i="1"/>
  <c r="I181" i="1"/>
  <c r="J181" i="1"/>
  <c r="K181" i="1"/>
  <c r="M181" i="1"/>
  <c r="N181" i="1"/>
  <c r="J25" i="15" l="1"/>
  <c r="A14" i="15"/>
  <c r="F34" i="15" s="1"/>
  <c r="F35" i="15" s="1"/>
  <c r="B31" i="15"/>
  <c r="C31" i="15"/>
  <c r="D31" i="15"/>
  <c r="D34" i="15" s="1"/>
  <c r="D35" i="15" s="1"/>
  <c r="D6" i="15"/>
  <c r="A5" i="15"/>
  <c r="D7" i="15" l="1"/>
  <c r="D9" i="15" s="1"/>
  <c r="D10" i="15" s="1"/>
  <c r="D33" i="15"/>
  <c r="D36" i="15"/>
  <c r="D8" i="15"/>
  <c r="G182" i="1"/>
  <c r="H182" i="1"/>
  <c r="I182" i="1"/>
  <c r="J182" i="1"/>
  <c r="K182" i="1"/>
  <c r="M182" i="1"/>
  <c r="N182" i="1"/>
  <c r="G183" i="1" l="1"/>
  <c r="H183" i="1"/>
  <c r="I183" i="1"/>
  <c r="J183" i="1"/>
  <c r="K183" i="1"/>
  <c r="M183" i="1"/>
  <c r="N183" i="1"/>
  <c r="G184" i="1" l="1"/>
  <c r="H184" i="1"/>
  <c r="I184" i="1"/>
  <c r="J184" i="1"/>
  <c r="K184" i="1"/>
  <c r="M184" i="1"/>
  <c r="N184" i="1"/>
  <c r="G185" i="1" l="1"/>
  <c r="H185" i="1"/>
  <c r="I185" i="1"/>
  <c r="J185" i="1"/>
  <c r="K185" i="1"/>
  <c r="M185" i="1"/>
  <c r="N185" i="1"/>
  <c r="G186" i="1"/>
  <c r="H186" i="1"/>
  <c r="I186" i="1"/>
  <c r="J186" i="1"/>
  <c r="K186" i="1"/>
  <c r="M186" i="1"/>
  <c r="N186" i="1"/>
  <c r="G187" i="1" l="1"/>
  <c r="H187" i="1"/>
  <c r="I187" i="1"/>
  <c r="J187" i="1"/>
  <c r="K187" i="1"/>
  <c r="M187" i="1"/>
  <c r="N187" i="1"/>
  <c r="G188" i="1" l="1"/>
  <c r="H188" i="1"/>
  <c r="I188" i="1"/>
  <c r="J188" i="1"/>
  <c r="K188" i="1"/>
  <c r="M188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189" i="1"/>
  <c r="G189" i="1"/>
  <c r="H189" i="1"/>
  <c r="I189" i="1"/>
  <c r="J189" i="1"/>
  <c r="K189" i="1"/>
  <c r="M189" i="1"/>
  <c r="G190" i="1" l="1"/>
  <c r="H190" i="1"/>
  <c r="I190" i="1"/>
  <c r="J190" i="1"/>
  <c r="K190" i="1"/>
  <c r="M190" i="1"/>
  <c r="I196" i="1"/>
  <c r="G191" i="1"/>
  <c r="H191" i="1"/>
  <c r="I191" i="1"/>
  <c r="J191" i="1"/>
  <c r="K191" i="1"/>
  <c r="M191" i="1"/>
  <c r="M193" i="1" l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192" i="1"/>
  <c r="G192" i="1" l="1"/>
  <c r="H192" i="1"/>
  <c r="I192" i="1"/>
  <c r="J192" i="1"/>
  <c r="K192" i="1"/>
  <c r="G193" i="1" l="1"/>
  <c r="H193" i="1"/>
  <c r="I193" i="1"/>
  <c r="J193" i="1"/>
  <c r="K193" i="1"/>
  <c r="G252" i="1"/>
  <c r="H252" i="1"/>
  <c r="I252" i="1"/>
  <c r="J252" i="1"/>
  <c r="K252" i="1"/>
  <c r="G251" i="1"/>
  <c r="H251" i="1"/>
  <c r="I251" i="1"/>
  <c r="J251" i="1"/>
  <c r="K251" i="1"/>
  <c r="G250" i="1"/>
  <c r="H250" i="1"/>
  <c r="I250" i="1"/>
  <c r="J250" i="1"/>
  <c r="K250" i="1"/>
  <c r="G249" i="1"/>
  <c r="H249" i="1"/>
  <c r="I249" i="1"/>
  <c r="J249" i="1"/>
  <c r="K249" i="1"/>
  <c r="G248" i="1"/>
  <c r="H248" i="1"/>
  <c r="I248" i="1"/>
  <c r="J248" i="1"/>
  <c r="K248" i="1"/>
  <c r="G247" i="1"/>
  <c r="H247" i="1"/>
  <c r="I247" i="1"/>
  <c r="J247" i="1"/>
  <c r="K247" i="1"/>
  <c r="G246" i="1"/>
  <c r="H246" i="1"/>
  <c r="I246" i="1"/>
  <c r="J246" i="1"/>
  <c r="K246" i="1"/>
  <c r="G245" i="1"/>
  <c r="H245" i="1"/>
  <c r="I245" i="1"/>
  <c r="J245" i="1"/>
  <c r="K245" i="1"/>
  <c r="G244" i="1"/>
  <c r="H244" i="1"/>
  <c r="I244" i="1"/>
  <c r="J244" i="1"/>
  <c r="K244" i="1"/>
  <c r="G243" i="1"/>
  <c r="H243" i="1"/>
  <c r="I243" i="1"/>
  <c r="J243" i="1"/>
  <c r="K24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K253" i="1"/>
  <c r="J253" i="1"/>
  <c r="I253" i="1"/>
  <c r="H253" i="1"/>
  <c r="G253" i="1"/>
</calcChain>
</file>

<file path=xl/sharedStrings.xml><?xml version="1.0" encoding="utf-8"?>
<sst xmlns="http://schemas.openxmlformats.org/spreadsheetml/2006/main" count="225" uniqueCount="105">
  <si>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</si>
  <si>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</si>
  <si>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</si>
  <si>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</si>
  <si>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</si>
  <si>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</si>
  <si>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</si>
  <si>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</si>
  <si>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</si>
  <si>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</si>
  <si>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</si>
  <si>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</si>
  <si>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</si>
  <si>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</si>
  <si>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</si>
  <si>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</si>
  <si>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</si>
  <si>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</si>
  <si>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</si>
  <si>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</si>
  <si>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</si>
  <si>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</si>
  <si>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</si>
  <si>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</si>
  <si>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</si>
  <si>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</si>
  <si>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</si>
  <si>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</si>
  <si>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</si>
  <si>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</si>
  <si>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</si>
  <si>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</si>
  <si>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</si>
  <si>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</si>
  <si>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</si>
  <si>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</si>
  <si>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</si>
  <si>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</si>
  <si>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</si>
  <si>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</si>
  <si>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</si>
  <si>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</si>
  <si>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</si>
  <si>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</si>
  <si>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</si>
  <si>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</si>
  <si>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</si>
  <si>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</si>
  <si>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</si>
  <si>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</si>
  <si>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</si>
  <si>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</si>
  <si>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</si>
  <si>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</si>
  <si>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</si>
  <si>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</si>
  <si>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</si>
  <si>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</si>
  <si>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</si>
  <si>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</si>
  <si>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</si>
  <si>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</si>
  <si>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</si>
  <si>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</si>
  <si>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</si>
  <si>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</si>
  <si>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</si>
  <si>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</si>
  <si>
    <t>67715+61162,26</t>
  </si>
  <si>
    <t>9102,69+4535,21</t>
  </si>
  <si>
    <t xml:space="preserve">invertido en </t>
  </si>
  <si>
    <t>195 al41</t>
  </si>
  <si>
    <t>Iinvertido en 195 al41</t>
  </si>
  <si>
    <t>INVERTIDO EN 215 AL35</t>
  </si>
  <si>
    <t>DEL 10/11/2020 AL 10/12/2020. COMPRA PROMEDIO 102,7</t>
  </si>
  <si>
    <t>DEL 5/11/2020 AL 22/12/2020 COMPRE. COMPRA PROMEDIO 86,52</t>
  </si>
  <si>
    <t>DEL 5/11/2020 AL 17/12/2020. COMPRA PROMEDIO 81,91</t>
  </si>
  <si>
    <t>usd 6 de rentas de los AL35</t>
  </si>
  <si>
    <t xml:space="preserve">AL 10/01/2022 Cobre </t>
  </si>
  <si>
    <t>usd 4,8 de rentas de los al41</t>
  </si>
  <si>
    <t>invertido en 195 al41</t>
  </si>
  <si>
    <t>invertido en 215 al41</t>
  </si>
  <si>
    <t>224000 amort + 25791,58 renta</t>
  </si>
  <si>
    <t>estan en 275 al30</t>
  </si>
  <si>
    <t>IOL</t>
  </si>
  <si>
    <t>Estan en 800 al41</t>
  </si>
  <si>
    <t>estan en 218 al30</t>
  </si>
  <si>
    <t>estan en 211 al30</t>
  </si>
  <si>
    <t>estan en 208 al30</t>
  </si>
  <si>
    <t>ECO</t>
  </si>
  <si>
    <t>invertido en 257 ae38</t>
  </si>
  <si>
    <t>Reinvertida en 245 AL30</t>
  </si>
  <si>
    <t>Estan en 225 al41</t>
  </si>
  <si>
    <t>estan en 225 al30</t>
  </si>
  <si>
    <t>AL30</t>
  </si>
  <si>
    <t>AL41</t>
  </si>
  <si>
    <t>AL 10/7/2022 Cobre</t>
  </si>
  <si>
    <t>usd17,6 de rentas de los al41</t>
  </si>
  <si>
    <t>usd 6 de rentas de los al35 anteriores</t>
  </si>
  <si>
    <t>valor bono</t>
  </si>
  <si>
    <t>rentas</t>
  </si>
  <si>
    <t>T023</t>
  </si>
  <si>
    <t>257 AE38</t>
  </si>
  <si>
    <t>usd 2,2 de rentas de los al30</t>
  </si>
  <si>
    <t>AE38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</si>
</sst>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\ #,##0;[Red]\-&quot;$&quot;\ #,##0"/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1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6" fillId="0" borderId="0" xfId="0" applyNumberFormat="1" applyFont="1" applyBorder="1"/>
    <xf numFmtId="14" fontId="19" fillId="35" borderId="25" xfId="0" applyNumberFormat="1" applyFont="1" applyFill="1" applyBorder="1" applyAlignment="1">
      <alignment vertical="center" wrapText="1"/>
    </xf>
    <xf numFmtId="0" fontId="0" fillId="0" borderId="26" xfId="0" applyBorder="1"/>
    <xf numFmtId="2" fontId="0" fillId="0" borderId="27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28" xfId="0" applyNumberFormat="1" applyFont="1" applyFill="1" applyBorder="1" applyAlignment="1">
      <alignment vertical="center" wrapText="1"/>
    </xf>
    <xf numFmtId="2" fontId="19" fillId="35" borderId="29" xfId="0" applyNumberFormat="1" applyFont="1" applyFill="1" applyBorder="1" applyAlignment="1">
      <alignment horizontal="right" vertical="center" wrapText="1"/>
    </xf>
    <xf numFmtId="2" fontId="19" fillId="35" borderId="30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2" xfId="0" applyNumberFormat="1" applyFont="1" applyFill="1" applyBorder="1" applyAlignment="1">
      <alignment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2" fontId="0" fillId="0" borderId="24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2" xfId="0" applyNumberFormat="1" applyFont="1" applyFill="1" applyBorder="1" applyAlignment="1">
      <alignment horizontal="right" vertical="center" wrapText="1"/>
    </xf>
    <xf numFmtId="2" fontId="19" fillId="35" borderId="33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1" xfId="0" applyFont="1" applyFill="1" applyBorder="1"/>
    <xf numFmtId="0" fontId="0" fillId="0" borderId="32" xfId="0" applyFont="1" applyFill="1" applyBorder="1"/>
    <xf numFmtId="0" fontId="0" fillId="0" borderId="34" xfId="0" applyBorder="1"/>
    <xf numFmtId="14" fontId="19" fillId="35" borderId="34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164" fontId="0" fillId="0" borderId="0" xfId="0" applyNumberFormat="1"/>
    <xf numFmtId="14" fontId="19" fillId="36" borderId="34" xfId="0" applyNumberFormat="1" applyFont="1" applyFill="1" applyBorder="1" applyAlignment="1">
      <alignment vertical="center" wrapText="1"/>
    </xf>
    <xf numFmtId="0" fontId="0" fillId="36" borderId="34" xfId="0" applyFill="1" applyBorder="1"/>
    <xf numFmtId="0" fontId="16" fillId="0" borderId="0" xfId="0" applyFont="1"/>
    <xf numFmtId="0" fontId="0" fillId="36" borderId="35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28" xfId="0" applyNumberFormat="1" applyFont="1" applyFill="1" applyBorder="1" applyAlignment="1">
      <alignment vertical="center" wrapText="1"/>
    </xf>
    <xf numFmtId="14" fontId="19" fillId="37" borderId="34" xfId="0" applyNumberFormat="1" applyFont="1" applyFill="1" applyBorder="1" applyAlignment="1">
      <alignment vertical="center" wrapText="1"/>
    </xf>
    <xf numFmtId="0" fontId="0" fillId="37" borderId="34" xfId="0" applyFill="1" applyBorder="1"/>
    <xf numFmtId="0" fontId="0" fillId="0" borderId="15" xfId="0" applyBorder="1"/>
    <xf numFmtId="0" fontId="0" fillId="0" borderId="17" xfId="0" applyBorder="1"/>
    <xf numFmtId="0" fontId="0" fillId="0" borderId="31" xfId="0" applyBorder="1"/>
    <xf numFmtId="0" fontId="0" fillId="0" borderId="32" xfId="0" applyBorder="1"/>
    <xf numFmtId="14" fontId="0" fillId="0" borderId="0" xfId="0" applyNumberFormat="1"/>
    <xf numFmtId="2" fontId="0" fillId="34" borderId="0" xfId="0" applyNumberFormat="1" applyFont="1" applyFill="1" applyBorder="1"/>
    <xf numFmtId="4" fontId="0" fillId="0" borderId="0" xfId="0" applyNumberFormat="1"/>
    <xf numFmtId="165" fontId="0" fillId="0" borderId="0" xfId="0" applyNumberFormat="1" applyBorder="1"/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36" borderId="0" xfId="0" applyFill="1"/>
    <xf numFmtId="14" fontId="0" fillId="36" borderId="0" xfId="0" applyNumberFormat="1" applyFill="1"/>
    <xf numFmtId="0" fontId="0" fillId="0" borderId="25" xfId="0" applyBorder="1"/>
    <xf numFmtId="0" fontId="0" fillId="0" borderId="27" xfId="0" applyBorder="1"/>
    <xf numFmtId="0" fontId="0" fillId="0" borderId="18" xfId="0" applyBorder="1"/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6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07/09/2020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08/09/2020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09/09/2020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01/10/2020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02/10/2020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05/10/2020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06/10/2020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07/10/2020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08/10/2020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09/10/2020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02/11/2020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03/11/2020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04/11/2020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05/11/2020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06/11/2020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09/11/2020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01/12/2020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02/12/2020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03/12/2020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04/12/2020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09/12/2020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04/01/2021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05/01/2021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06/01/2021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07/01/2021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08/01/2021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01/02/2021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02/02/2021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03/02/2021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04/02/2021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05/02/2021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08/02/2021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09/02/2021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01/03/2021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02/03/2021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03/03/2021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04/03/2021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05/03/2021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08/03/2021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09/03/2021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05/04/2021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06/04/2021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07/04/2021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08/04/2021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09/04/2021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03/05/2021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04/05/2021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05/05/2021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06/05/2021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07/05/2021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01/06/2021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02/06/2021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03/06/2021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04/06/2021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07/06/2021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08/06/2021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09/06/2021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05/06/2021</c:v>
                </c:pt>
                <c:pt idx="181">
                  <c:v>06/06/2021</c:v>
                </c:pt>
                <c:pt idx="182">
                  <c:v>07/06/2021</c:v>
                </c:pt>
                <c:pt idx="183">
                  <c:v>08/06/2021</c:v>
                </c:pt>
                <c:pt idx="184">
                  <c:v>09/06/2021</c:v>
                </c:pt>
                <c:pt idx="185">
                  <c:v>10/06/2021</c:v>
                </c:pt>
                <c:pt idx="186">
                  <c:v>11/06/2021</c:v>
                </c:pt>
                <c:pt idx="187">
                  <c:v>14/06/2021</c:v>
                </c:pt>
                <c:pt idx="188">
                  <c:v>15/06/2021</c:v>
                </c:pt>
                <c:pt idx="189">
                  <c:v>16/06/2021</c:v>
                </c:pt>
                <c:pt idx="190">
                  <c:v>17/06/2021</c:v>
                </c:pt>
                <c:pt idx="191">
                  <c:v>18/06/2021</c:v>
                </c:pt>
                <c:pt idx="192">
                  <c:v>22/06/2021</c:v>
                </c:pt>
                <c:pt idx="193">
                  <c:v>23/06/2021</c:v>
                </c:pt>
                <c:pt idx="194">
                  <c:v>24/06/2021</c:v>
                </c:pt>
                <c:pt idx="195">
                  <c:v>25/06/2021</c:v>
                </c:pt>
                <c:pt idx="196">
                  <c:v>28/06/2021</c:v>
                </c:pt>
                <c:pt idx="197">
                  <c:v>29/06/2021</c:v>
                </c:pt>
                <c:pt idx="198">
                  <c:v>30/06/2021</c:v>
                </c:pt>
                <c:pt idx="199">
                  <c:v>01/07/2021</c:v>
                </c:pt>
                <c:pt idx="200">
                  <c:v>02/07/2021</c:v>
                </c:pt>
                <c:pt idx="201">
                  <c:v>12/07/2021</c:v>
                </c:pt>
                <c:pt idx="202">
                  <c:v>13/07/2021</c:v>
                </c:pt>
                <c:pt idx="203">
                  <c:v>14/07/2021</c:v>
                </c:pt>
                <c:pt idx="204">
                  <c:v>15/07/2021</c:v>
                </c:pt>
                <c:pt idx="205">
                  <c:v>16/07/2021</c:v>
                </c:pt>
                <c:pt idx="206">
                  <c:v>19/07/2021</c:v>
                </c:pt>
                <c:pt idx="207">
                  <c:v>20/07/2021</c:v>
                </c:pt>
                <c:pt idx="208">
                  <c:v>21/07/2021</c:v>
                </c:pt>
                <c:pt idx="209">
                  <c:v>22/07/2021</c:v>
                </c:pt>
                <c:pt idx="210">
                  <c:v>23/07/2021</c:v>
                </c:pt>
                <c:pt idx="211">
                  <c:v>26/07/2021</c:v>
                </c:pt>
                <c:pt idx="212">
                  <c:v>27/07/2021</c:v>
                </c:pt>
                <c:pt idx="213">
                  <c:v>28/07/2021</c:v>
                </c:pt>
                <c:pt idx="214">
                  <c:v>29/07/2021</c:v>
                </c:pt>
                <c:pt idx="215">
                  <c:v>30/07/2021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5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5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5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5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5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18"/>
  <sheetViews>
    <sheetView workbookViewId="0">
      <selection activeCell="E18" sqref="E18"/>
    </sheetView>
  </sheetViews>
  <sheetFormatPr baseColWidth="10" defaultRowHeight="15" x14ac:dyDescent="0.25"/>
  <cols>
    <col min="1" max="1" width="11.7109375" customWidth="1"/>
    <col min="3" max="3" width="29.140625" customWidth="1"/>
    <col min="4" max="4" width="18.7109375" bestFit="1" customWidth="1"/>
    <col min="10" max="10" width="11.85546875" bestFit="1" customWidth="1"/>
  </cols>
  <sheetData>
    <row r="1" spans="1:13" x14ac:dyDescent="0.25">
      <c r="A1" s="58" t="s">
        <v>46</v>
      </c>
      <c r="B1" s="58" t="s">
        <v>45</v>
      </c>
      <c r="C1" t="s">
        <v>44</v>
      </c>
      <c r="D1" t="s">
        <v>43</v>
      </c>
      <c r="J1" t="s">
        <v>50</v>
      </c>
    </row>
    <row r="2" spans="1:13" x14ac:dyDescent="0.25">
      <c r="A2" s="59">
        <v>44165</v>
      </c>
      <c r="B2" s="58" t="s">
        <v>30</v>
      </c>
      <c r="C2" s="1">
        <v>30448.5</v>
      </c>
      <c r="D2" s="1">
        <v>2459.42</v>
      </c>
      <c r="E2" t="s">
        <v>42</v>
      </c>
      <c r="J2" t="s">
        <v>30</v>
      </c>
      <c r="K2">
        <v>50000</v>
      </c>
      <c r="M2" t="s">
        <v>75</v>
      </c>
    </row>
    <row r="3" spans="1:13" x14ac:dyDescent="0.25">
      <c r="A3" s="59">
        <v>44200</v>
      </c>
      <c r="B3" s="58" t="s">
        <v>29</v>
      </c>
      <c r="C3" t="s">
        <v>41</v>
      </c>
      <c r="D3">
        <v>10456.25</v>
      </c>
      <c r="E3" t="s">
        <v>40</v>
      </c>
      <c r="G3" t="s">
        <v>47</v>
      </c>
      <c r="J3" t="s">
        <v>29</v>
      </c>
      <c r="K3">
        <v>50000</v>
      </c>
      <c r="M3" t="s">
        <v>74</v>
      </c>
    </row>
    <row r="4" spans="1:13" x14ac:dyDescent="0.25">
      <c r="A4" s="59">
        <v>44255</v>
      </c>
      <c r="B4" s="58" t="s">
        <v>30</v>
      </c>
      <c r="C4">
        <v>6421</v>
      </c>
      <c r="D4">
        <v>6389.26</v>
      </c>
      <c r="E4" t="s">
        <v>51</v>
      </c>
      <c r="J4" t="s">
        <v>39</v>
      </c>
      <c r="K4">
        <v>50000</v>
      </c>
      <c r="M4" t="s">
        <v>76</v>
      </c>
    </row>
    <row r="5" spans="1:13" x14ac:dyDescent="0.25">
      <c r="A5" s="59">
        <v>44290</v>
      </c>
      <c r="B5" s="58" t="s">
        <v>29</v>
      </c>
      <c r="C5" t="s">
        <v>57</v>
      </c>
      <c r="D5" t="s">
        <v>53</v>
      </c>
      <c r="E5" t="s">
        <v>55</v>
      </c>
      <c r="G5" t="s">
        <v>61</v>
      </c>
      <c r="K5">
        <f>SUM(K2:K4)</f>
        <v>150000</v>
      </c>
    </row>
    <row r="6" spans="1:13" x14ac:dyDescent="0.25">
      <c r="A6" s="59">
        <v>44291</v>
      </c>
      <c r="B6" s="58" t="s">
        <v>39</v>
      </c>
      <c r="C6">
        <v>6162.06</v>
      </c>
      <c r="D6">
        <v>6131.25</v>
      </c>
      <c r="E6" t="s">
        <v>54</v>
      </c>
      <c r="F6" t="s">
        <v>61</v>
      </c>
    </row>
    <row r="7" spans="1:13" x14ac:dyDescent="0.25">
      <c r="A7" s="59">
        <v>44347</v>
      </c>
      <c r="B7" s="58" t="s">
        <v>30</v>
      </c>
      <c r="C7">
        <v>8218.33</v>
      </c>
      <c r="D7">
        <v>8177.24</v>
      </c>
      <c r="E7" t="s">
        <v>62</v>
      </c>
    </row>
    <row r="8" spans="1:13" x14ac:dyDescent="0.25">
      <c r="A8" s="59">
        <v>44381</v>
      </c>
      <c r="B8" s="58" t="s">
        <v>29</v>
      </c>
      <c r="C8">
        <v>11931.66</v>
      </c>
      <c r="D8">
        <v>11909.7</v>
      </c>
      <c r="E8" t="s">
        <v>65</v>
      </c>
    </row>
    <row r="9" spans="1:13" x14ac:dyDescent="0.25">
      <c r="A9" s="59">
        <v>44439</v>
      </c>
      <c r="B9" s="58" t="s">
        <v>30</v>
      </c>
      <c r="C9">
        <v>9377.32</v>
      </c>
      <c r="D9">
        <v>9330.43</v>
      </c>
      <c r="E9" t="s">
        <v>62</v>
      </c>
    </row>
    <row r="10" spans="1:13" x14ac:dyDescent="0.25">
      <c r="A10" s="59">
        <v>44473</v>
      </c>
      <c r="B10" s="58" t="s">
        <v>29</v>
      </c>
      <c r="C10" t="s">
        <v>69</v>
      </c>
      <c r="D10">
        <v>13637.9</v>
      </c>
      <c r="E10" t="s">
        <v>65</v>
      </c>
    </row>
    <row r="11" spans="1:13" x14ac:dyDescent="0.25">
      <c r="A11" s="59">
        <v>44473</v>
      </c>
      <c r="B11" s="58" t="s">
        <v>39</v>
      </c>
      <c r="C11" t="s">
        <v>68</v>
      </c>
      <c r="D11">
        <v>73846.25</v>
      </c>
      <c r="E11" t="s">
        <v>65</v>
      </c>
    </row>
    <row r="12" spans="1:13" x14ac:dyDescent="0.25">
      <c r="A12" s="59">
        <v>44530</v>
      </c>
      <c r="B12" s="58" t="s">
        <v>30</v>
      </c>
      <c r="C12">
        <v>17519.37</v>
      </c>
      <c r="D12">
        <v>17431.77</v>
      </c>
      <c r="E12" t="s">
        <v>62</v>
      </c>
    </row>
    <row r="13" spans="1:13" x14ac:dyDescent="0.25">
      <c r="A13" s="59">
        <v>44565</v>
      </c>
      <c r="B13" s="58" t="s">
        <v>29</v>
      </c>
      <c r="C13" s="76">
        <v>17935.47</v>
      </c>
      <c r="D13" s="76">
        <v>17909.02</v>
      </c>
      <c r="E13" t="s">
        <v>65</v>
      </c>
    </row>
    <row r="14" spans="1:13" x14ac:dyDescent="0.25">
      <c r="A14" s="59">
        <v>44620</v>
      </c>
      <c r="B14" s="58" t="s">
        <v>30</v>
      </c>
      <c r="C14">
        <v>19667.32</v>
      </c>
      <c r="D14">
        <v>19568.98</v>
      </c>
      <c r="E14" t="s">
        <v>62</v>
      </c>
      <c r="J14" s="74"/>
    </row>
    <row r="15" spans="1:13" x14ac:dyDescent="0.25">
      <c r="A15" s="59">
        <v>44655</v>
      </c>
      <c r="B15" s="58" t="s">
        <v>29</v>
      </c>
      <c r="C15">
        <v>23139.16</v>
      </c>
      <c r="D15">
        <v>23110.77</v>
      </c>
      <c r="E15" t="s">
        <v>65</v>
      </c>
      <c r="J15" s="74"/>
    </row>
    <row r="16" spans="1:13" x14ac:dyDescent="0.25">
      <c r="A16" s="59">
        <v>44712</v>
      </c>
      <c r="B16" s="58" t="s">
        <v>30</v>
      </c>
      <c r="C16" t="s">
        <v>82</v>
      </c>
      <c r="D16">
        <v>249662.62</v>
      </c>
      <c r="E16" t="s">
        <v>62</v>
      </c>
    </row>
    <row r="17" spans="1:5" x14ac:dyDescent="0.25">
      <c r="A17" s="59">
        <v>44746</v>
      </c>
      <c r="B17" s="58" t="s">
        <v>29</v>
      </c>
      <c r="C17">
        <v>128664.74</v>
      </c>
      <c r="D17">
        <v>128521.59</v>
      </c>
      <c r="E17" t="s">
        <v>91</v>
      </c>
    </row>
    <row r="18" spans="1:5" x14ac:dyDescent="0.25">
      <c r="A18" s="59">
        <v>44838</v>
      </c>
      <c r="B18" s="58" t="s">
        <v>29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63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workbookViewId="0">
      <selection activeCell="H12" sqref="H12"/>
    </sheetView>
  </sheetViews>
  <sheetFormatPr baseColWidth="10" defaultRowHeight="15" x14ac:dyDescent="0.25"/>
  <cols>
    <col min="3" max="4" width="18.7109375" bestFit="1" customWidth="1"/>
  </cols>
  <sheetData>
    <row r="1" spans="1:19" x14ac:dyDescent="0.25">
      <c r="A1" s="58" t="s">
        <v>46</v>
      </c>
      <c r="B1" s="58" t="s">
        <v>45</v>
      </c>
      <c r="C1" t="s">
        <v>44</v>
      </c>
      <c r="D1" t="s">
        <v>43</v>
      </c>
      <c r="J1" t="s">
        <v>50</v>
      </c>
    </row>
    <row r="2" spans="1:19" x14ac:dyDescent="0.25">
      <c r="A2" s="62">
        <v>44208</v>
      </c>
      <c r="B2" s="63" t="s">
        <v>32</v>
      </c>
      <c r="C2" s="1">
        <v>12266.73</v>
      </c>
      <c r="D2">
        <v>12205.4</v>
      </c>
      <c r="E2" t="s">
        <v>48</v>
      </c>
      <c r="F2" s="63" t="s">
        <v>49</v>
      </c>
      <c r="G2" s="63"/>
      <c r="H2" s="61">
        <v>12502</v>
      </c>
      <c r="J2" t="s">
        <v>52</v>
      </c>
      <c r="K2">
        <v>100000</v>
      </c>
      <c r="N2" s="78" t="s">
        <v>83</v>
      </c>
      <c r="O2" s="78"/>
      <c r="P2" s="79">
        <v>6016</v>
      </c>
      <c r="Q2" s="78"/>
      <c r="R2" s="80">
        <v>44588</v>
      </c>
      <c r="S2" s="78" t="s">
        <v>84</v>
      </c>
    </row>
    <row r="3" spans="1:19" x14ac:dyDescent="0.25">
      <c r="A3" s="62">
        <v>44298</v>
      </c>
      <c r="B3" s="63" t="s">
        <v>32</v>
      </c>
      <c r="C3" s="1">
        <v>12600.77</v>
      </c>
      <c r="D3">
        <v>12537.77</v>
      </c>
      <c r="E3" t="s">
        <v>48</v>
      </c>
      <c r="F3" s="63" t="s">
        <v>56</v>
      </c>
      <c r="G3" s="63"/>
      <c r="H3" s="61">
        <v>12035</v>
      </c>
      <c r="J3" t="s">
        <v>32</v>
      </c>
      <c r="K3">
        <v>115000</v>
      </c>
      <c r="N3" s="81" t="s">
        <v>85</v>
      </c>
      <c r="O3" s="81"/>
      <c r="P3" s="81">
        <v>6305</v>
      </c>
      <c r="Q3" s="81"/>
      <c r="R3" s="82">
        <v>44741</v>
      </c>
      <c r="S3" s="78"/>
    </row>
    <row r="4" spans="1:19" x14ac:dyDescent="0.25">
      <c r="A4" s="68">
        <v>44305</v>
      </c>
      <c r="B4" s="69" t="s">
        <v>52</v>
      </c>
      <c r="C4" s="1">
        <v>12544.24</v>
      </c>
      <c r="D4">
        <v>12481.52</v>
      </c>
      <c r="E4" t="s">
        <v>58</v>
      </c>
      <c r="F4" s="69" t="s">
        <v>59</v>
      </c>
      <c r="G4" s="69"/>
      <c r="H4" s="61">
        <v>12488</v>
      </c>
      <c r="N4" s="81" t="s">
        <v>92</v>
      </c>
      <c r="O4" s="81"/>
      <c r="P4" s="81"/>
      <c r="Q4" s="81"/>
      <c r="R4" s="81"/>
      <c r="S4" s="78" t="s">
        <v>89</v>
      </c>
    </row>
    <row r="5" spans="1:19" x14ac:dyDescent="0.25">
      <c r="A5" s="62">
        <v>44389</v>
      </c>
      <c r="B5" s="63" t="s">
        <v>32</v>
      </c>
      <c r="C5" s="1">
        <v>12676.96</v>
      </c>
      <c r="D5">
        <v>12329.29</v>
      </c>
      <c r="E5" t="s">
        <v>48</v>
      </c>
      <c r="F5" s="63" t="s">
        <v>66</v>
      </c>
      <c r="G5" s="63" t="s">
        <v>67</v>
      </c>
      <c r="H5" s="61">
        <v>12292</v>
      </c>
      <c r="J5" t="s">
        <v>78</v>
      </c>
      <c r="N5" s="81"/>
      <c r="O5" s="81"/>
      <c r="P5" s="81"/>
      <c r="Q5" s="81"/>
      <c r="R5" s="81"/>
      <c r="S5" s="78"/>
    </row>
    <row r="6" spans="1:19" x14ac:dyDescent="0.25">
      <c r="A6" s="62">
        <v>44481</v>
      </c>
      <c r="B6" s="63" t="s">
        <v>32</v>
      </c>
      <c r="C6" s="1">
        <v>12895.18</v>
      </c>
      <c r="D6" s="1">
        <v>12830.7</v>
      </c>
      <c r="E6" t="s">
        <v>48</v>
      </c>
      <c r="F6" s="63" t="s">
        <v>70</v>
      </c>
      <c r="G6" s="63" t="s">
        <v>71</v>
      </c>
      <c r="H6" s="61">
        <v>12831</v>
      </c>
      <c r="J6" t="s">
        <v>77</v>
      </c>
      <c r="N6" s="78" t="s">
        <v>86</v>
      </c>
      <c r="O6" s="78"/>
      <c r="P6" s="78">
        <v>5703</v>
      </c>
      <c r="Q6" s="78"/>
      <c r="R6" s="80">
        <v>44670</v>
      </c>
      <c r="S6" s="78" t="s">
        <v>84</v>
      </c>
    </row>
    <row r="7" spans="1:19" x14ac:dyDescent="0.25">
      <c r="A7" s="68">
        <v>44487</v>
      </c>
      <c r="B7" s="69" t="s">
        <v>52</v>
      </c>
      <c r="C7" s="1">
        <v>12610.96</v>
      </c>
      <c r="D7">
        <v>12544.24</v>
      </c>
      <c r="E7" t="s">
        <v>58</v>
      </c>
      <c r="F7" s="69" t="s">
        <v>72</v>
      </c>
      <c r="G7" s="69"/>
      <c r="H7" s="61">
        <v>12597</v>
      </c>
      <c r="J7" t="s">
        <v>79</v>
      </c>
      <c r="N7" s="78" t="s">
        <v>87</v>
      </c>
      <c r="O7" s="78"/>
      <c r="P7" s="78">
        <v>6027.5</v>
      </c>
      <c r="Q7" s="78"/>
      <c r="R7" s="80">
        <v>44574</v>
      </c>
      <c r="S7" s="78" t="s">
        <v>84</v>
      </c>
    </row>
    <row r="8" spans="1:19" x14ac:dyDescent="0.25">
      <c r="A8" s="62">
        <v>44573</v>
      </c>
      <c r="B8" s="63" t="s">
        <v>32</v>
      </c>
      <c r="C8" s="1">
        <v>12903.74</v>
      </c>
      <c r="D8" s="1">
        <v>12839.22</v>
      </c>
      <c r="E8" t="s">
        <v>48</v>
      </c>
      <c r="F8" s="63" t="s">
        <v>73</v>
      </c>
      <c r="G8" s="63"/>
      <c r="H8" s="61">
        <v>12800</v>
      </c>
      <c r="N8" s="81" t="s">
        <v>88</v>
      </c>
      <c r="O8" s="78"/>
      <c r="P8" s="81">
        <v>5841.5</v>
      </c>
      <c r="Q8" s="78"/>
      <c r="R8" s="80">
        <v>44655</v>
      </c>
      <c r="S8" s="78" t="s">
        <v>84</v>
      </c>
    </row>
    <row r="9" spans="1:19" x14ac:dyDescent="0.25">
      <c r="A9" s="62">
        <v>44663</v>
      </c>
      <c r="B9" s="63" t="s">
        <v>32</v>
      </c>
      <c r="C9" s="1">
        <v>13991.89</v>
      </c>
      <c r="D9">
        <v>13921.93</v>
      </c>
      <c r="E9" t="s">
        <v>48</v>
      </c>
      <c r="F9" s="63" t="s">
        <v>81</v>
      </c>
      <c r="G9" s="63"/>
      <c r="H9" s="61">
        <v>13720</v>
      </c>
      <c r="J9" t="s">
        <v>96</v>
      </c>
      <c r="N9" s="78"/>
      <c r="O9" s="78"/>
      <c r="P9" s="78"/>
      <c r="Q9" s="78"/>
      <c r="R9" s="78"/>
      <c r="S9" s="78" t="s">
        <v>89</v>
      </c>
    </row>
    <row r="10" spans="1:19" x14ac:dyDescent="0.25">
      <c r="A10" s="68">
        <v>44669</v>
      </c>
      <c r="B10" s="69" t="s">
        <v>52</v>
      </c>
      <c r="C10" s="1">
        <v>12544.24</v>
      </c>
      <c r="D10" s="1">
        <v>12481.52</v>
      </c>
      <c r="E10" t="s">
        <v>58</v>
      </c>
      <c r="F10" s="69" t="s">
        <v>80</v>
      </c>
      <c r="G10" s="69"/>
      <c r="J10" t="s">
        <v>97</v>
      </c>
      <c r="N10" s="78" t="s">
        <v>93</v>
      </c>
      <c r="O10" s="78"/>
      <c r="P10" s="78"/>
      <c r="Q10" s="78"/>
      <c r="R10" s="78"/>
      <c r="S10" s="78" t="s">
        <v>89</v>
      </c>
    </row>
    <row r="11" spans="1:19" ht="15.75" thickBot="1" x14ac:dyDescent="0.3">
      <c r="A11" s="62">
        <v>44754</v>
      </c>
      <c r="B11" s="63" t="s">
        <v>32</v>
      </c>
      <c r="C11" s="1">
        <v>16526.55</v>
      </c>
      <c r="D11">
        <v>16443.919999999998</v>
      </c>
      <c r="E11" t="s">
        <v>48</v>
      </c>
      <c r="F11" s="63" t="s">
        <v>90</v>
      </c>
      <c r="G11" s="63"/>
      <c r="J11" t="s">
        <v>103</v>
      </c>
      <c r="S11" t="s">
        <v>84</v>
      </c>
    </row>
    <row r="12" spans="1:19" x14ac:dyDescent="0.25">
      <c r="A12" s="62">
        <v>44846</v>
      </c>
      <c r="B12" s="63" t="s">
        <v>32</v>
      </c>
      <c r="J12" t="s">
        <v>98</v>
      </c>
      <c r="M12" s="83" t="s">
        <v>99</v>
      </c>
      <c r="N12" s="90" t="s">
        <v>101</v>
      </c>
      <c r="O12" s="90"/>
      <c r="P12" s="84" t="s">
        <v>99</v>
      </c>
    </row>
    <row r="13" spans="1:19" x14ac:dyDescent="0.25">
      <c r="A13" s="68">
        <v>44851</v>
      </c>
      <c r="B13" s="69" t="s">
        <v>52</v>
      </c>
      <c r="M13" s="85">
        <v>0.22</v>
      </c>
      <c r="N13" s="22" t="s">
        <v>94</v>
      </c>
      <c r="O13" s="22" t="s">
        <v>95</v>
      </c>
      <c r="P13" s="86">
        <v>0.25</v>
      </c>
    </row>
    <row r="14" spans="1:19" x14ac:dyDescent="0.25">
      <c r="A14" s="62">
        <v>44938</v>
      </c>
      <c r="B14" s="63" t="s">
        <v>32</v>
      </c>
      <c r="M14" s="85"/>
      <c r="N14" s="22">
        <v>225</v>
      </c>
      <c r="O14" s="22">
        <v>225</v>
      </c>
      <c r="P14" s="86"/>
    </row>
    <row r="15" spans="1:19" x14ac:dyDescent="0.25">
      <c r="A15" s="62">
        <v>45028</v>
      </c>
      <c r="B15" s="63" t="s">
        <v>32</v>
      </c>
      <c r="M15" s="85"/>
      <c r="N15" s="22">
        <v>211</v>
      </c>
      <c r="O15" s="22"/>
      <c r="P15" s="86"/>
    </row>
    <row r="16" spans="1:19" x14ac:dyDescent="0.25">
      <c r="A16" s="68">
        <v>45033</v>
      </c>
      <c r="B16" s="69" t="s">
        <v>52</v>
      </c>
      <c r="M16" s="85"/>
      <c r="N16" s="22">
        <f>N15+N14</f>
        <v>436</v>
      </c>
      <c r="O16" s="22"/>
      <c r="P16" s="86"/>
    </row>
    <row r="17" spans="1:18" x14ac:dyDescent="0.25">
      <c r="A17" s="62">
        <v>45119</v>
      </c>
      <c r="B17" s="63" t="s">
        <v>32</v>
      </c>
      <c r="M17" s="85"/>
      <c r="N17" s="22"/>
      <c r="O17" s="22"/>
      <c r="P17" s="86"/>
    </row>
    <row r="18" spans="1:18" x14ac:dyDescent="0.25">
      <c r="A18" s="62">
        <v>45211</v>
      </c>
      <c r="B18" s="63" t="s">
        <v>32</v>
      </c>
      <c r="M18" s="85"/>
      <c r="N18" s="22">
        <f>N16*M13</f>
        <v>95.92</v>
      </c>
      <c r="O18" s="22">
        <f>O14*P13</f>
        <v>56.25</v>
      </c>
      <c r="P18" s="86"/>
    </row>
    <row r="19" spans="1:18" ht="15.75" thickBot="1" x14ac:dyDescent="0.3">
      <c r="A19" s="68">
        <v>45216</v>
      </c>
      <c r="B19" s="69" t="s">
        <v>52</v>
      </c>
      <c r="M19" s="87" t="s">
        <v>100</v>
      </c>
      <c r="N19" s="88">
        <v>1.5</v>
      </c>
      <c r="O19" s="88">
        <v>5.6</v>
      </c>
      <c r="P19" s="89" t="s">
        <v>100</v>
      </c>
    </row>
    <row r="20" spans="1:18" ht="15.75" thickBot="1" x14ac:dyDescent="0.3">
      <c r="A20" s="66">
        <v>45303</v>
      </c>
      <c r="B20" s="65" t="s">
        <v>32</v>
      </c>
      <c r="N20">
        <f>N18+N19</f>
        <v>97.42</v>
      </c>
      <c r="O20">
        <f>O18+O19</f>
        <v>61.85</v>
      </c>
      <c r="P20" s="64">
        <f>O20+N20</f>
        <v>159.27000000000001</v>
      </c>
    </row>
    <row r="21" spans="1:18" ht="15.75" thickBot="1" x14ac:dyDescent="0.3">
      <c r="A21" s="66">
        <v>45394</v>
      </c>
      <c r="B21" s="65" t="s">
        <v>32</v>
      </c>
      <c r="P21" s="64"/>
    </row>
    <row r="22" spans="1:18" ht="15.75" thickBot="1" x14ac:dyDescent="0.3">
      <c r="A22" s="66">
        <v>45485</v>
      </c>
      <c r="B22" s="65" t="s">
        <v>32</v>
      </c>
    </row>
    <row r="23" spans="1:18" ht="15.75" thickBot="1" x14ac:dyDescent="0.3">
      <c r="A23" s="66">
        <v>45577</v>
      </c>
      <c r="B23" s="65" t="s">
        <v>32</v>
      </c>
    </row>
    <row r="24" spans="1:18" ht="15.75" thickBot="1" x14ac:dyDescent="0.3">
      <c r="A24" s="66">
        <v>45669</v>
      </c>
      <c r="B24" s="65" t="s">
        <v>32</v>
      </c>
      <c r="M24" s="83" t="s">
        <v>99</v>
      </c>
      <c r="N24" s="90" t="s">
        <v>32</v>
      </c>
      <c r="O24" s="90"/>
      <c r="P24" s="84" t="s">
        <v>99</v>
      </c>
      <c r="Q24" s="83" t="s">
        <v>99</v>
      </c>
      <c r="R24" s="84"/>
    </row>
    <row r="25" spans="1:18" ht="15.75" thickBot="1" x14ac:dyDescent="0.3">
      <c r="A25" s="67">
        <v>45759</v>
      </c>
      <c r="B25" s="65" t="s">
        <v>32</v>
      </c>
      <c r="M25" s="85">
        <v>0.22</v>
      </c>
      <c r="N25" s="22" t="s">
        <v>94</v>
      </c>
      <c r="O25" s="22" t="s">
        <v>95</v>
      </c>
      <c r="P25" s="86">
        <v>0.25</v>
      </c>
      <c r="Q25" s="85">
        <v>0.27</v>
      </c>
      <c r="R25" s="86" t="s">
        <v>104</v>
      </c>
    </row>
    <row r="26" spans="1:18" x14ac:dyDescent="0.25">
      <c r="M26" s="85"/>
      <c r="N26" s="22">
        <v>218</v>
      </c>
      <c r="O26" s="22">
        <v>800</v>
      </c>
      <c r="P26" s="86"/>
      <c r="Q26" s="85"/>
      <c r="R26" s="86">
        <v>257</v>
      </c>
    </row>
    <row r="27" spans="1:18" x14ac:dyDescent="0.25">
      <c r="J27" t="s">
        <v>102</v>
      </c>
      <c r="M27" s="85"/>
      <c r="N27" s="22">
        <v>208</v>
      </c>
      <c r="O27" s="22">
        <v>215</v>
      </c>
      <c r="P27" s="86"/>
      <c r="Q27" s="85"/>
      <c r="R27" s="86"/>
    </row>
    <row r="28" spans="1:18" x14ac:dyDescent="0.25">
      <c r="M28" s="85"/>
      <c r="N28" s="22">
        <f>N27+N26</f>
        <v>426</v>
      </c>
      <c r="O28" s="22">
        <f>O27+O26</f>
        <v>1015</v>
      </c>
      <c r="P28" s="86"/>
      <c r="Q28" s="85"/>
      <c r="R28" s="86"/>
    </row>
    <row r="29" spans="1:18" x14ac:dyDescent="0.25">
      <c r="M29" s="85"/>
      <c r="N29" s="22"/>
      <c r="O29" s="22"/>
      <c r="P29" s="86"/>
      <c r="Q29" s="85"/>
      <c r="R29" s="86"/>
    </row>
    <row r="30" spans="1:18" x14ac:dyDescent="0.25">
      <c r="M30" s="85"/>
      <c r="N30" s="22">
        <f>N28*M25</f>
        <v>93.72</v>
      </c>
      <c r="O30" s="22">
        <f>O28*P25</f>
        <v>253.75</v>
      </c>
      <c r="P30" s="86"/>
      <c r="Q30" s="85"/>
      <c r="R30" s="86">
        <f>R26*Q25</f>
        <v>69.39</v>
      </c>
    </row>
    <row r="31" spans="1:18" ht="15.75" thickBot="1" x14ac:dyDescent="0.3">
      <c r="M31" s="87" t="s">
        <v>100</v>
      </c>
      <c r="N31" s="88">
        <v>1.5</v>
      </c>
      <c r="O31" s="88">
        <v>5.6</v>
      </c>
      <c r="P31" s="89" t="s">
        <v>100</v>
      </c>
      <c r="Q31" s="87"/>
      <c r="R31" s="89"/>
    </row>
    <row r="32" spans="1:18" x14ac:dyDescent="0.25">
      <c r="N32">
        <f>N31+N30</f>
        <v>95.22</v>
      </c>
      <c r="O32">
        <f>O31+O30</f>
        <v>259.35000000000002</v>
      </c>
      <c r="R32">
        <f>R30</f>
        <v>69.39</v>
      </c>
    </row>
    <row r="33" spans="18:18" x14ac:dyDescent="0.25">
      <c r="R33" s="64">
        <f>R32+O32+N32</f>
        <v>423.96000000000004</v>
      </c>
    </row>
  </sheetData>
  <sortState ref="A2:B25">
    <sortCondition ref="A2:A25"/>
  </sortState>
  <mergeCells count="2">
    <mergeCell ref="N12:O12"/>
    <mergeCell ref="N24:O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workbookViewId="0">
      <selection activeCell="A14" sqref="A14:C16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19" x14ac:dyDescent="0.25">
      <c r="B1" s="1"/>
      <c r="F1" s="22"/>
    </row>
    <row r="2" spans="1:19" x14ac:dyDescent="0.25">
      <c r="B2" s="1"/>
      <c r="F2" s="22"/>
    </row>
    <row r="3" spans="1:19" ht="15.75" thickBot="1" x14ac:dyDescent="0.3">
      <c r="A3" s="22"/>
      <c r="B3" s="20"/>
      <c r="C3" s="22"/>
      <c r="D3" s="22"/>
      <c r="E3" s="22"/>
      <c r="F3" s="22"/>
      <c r="M3" s="22"/>
    </row>
    <row r="4" spans="1:19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/>
      <c r="H4" s="18"/>
      <c r="I4" s="18"/>
      <c r="J4" s="19"/>
      <c r="K4" s="21"/>
      <c r="L4" s="21">
        <v>22.1</v>
      </c>
      <c r="M4">
        <v>25.53</v>
      </c>
      <c r="N4">
        <f>M4/L4</f>
        <v>1.1552036199095022</v>
      </c>
    </row>
    <row r="5" spans="1:19" ht="15.75" thickBot="1" x14ac:dyDescent="0.3">
      <c r="A5" s="27">
        <f ca="1">TODAY()</f>
        <v>44800</v>
      </c>
      <c r="B5" s="28"/>
      <c r="C5" s="28"/>
      <c r="D5" s="29">
        <v>-22.7</v>
      </c>
      <c r="E5" s="20"/>
      <c r="F5" s="22"/>
      <c r="G5" s="30"/>
      <c r="H5" s="20"/>
      <c r="I5" s="20"/>
      <c r="J5" s="31"/>
      <c r="K5" s="20"/>
      <c r="L5" s="20"/>
    </row>
    <row r="6" spans="1:19" ht="15.75" thickBot="1" x14ac:dyDescent="0.3">
      <c r="A6" s="33">
        <v>44838</v>
      </c>
      <c r="B6" s="34">
        <v>2.72</v>
      </c>
      <c r="C6" s="34">
        <v>22.81</v>
      </c>
      <c r="D6" s="35">
        <f t="shared" ref="D6" si="0">C6+B6</f>
        <v>25.529999999999998</v>
      </c>
      <c r="E6" s="32"/>
      <c r="F6" s="22"/>
      <c r="G6" s="38"/>
      <c r="H6" s="39"/>
      <c r="I6" s="39"/>
      <c r="J6" s="40"/>
      <c r="K6" s="20"/>
      <c r="L6" s="20"/>
    </row>
    <row r="7" spans="1:19" x14ac:dyDescent="0.25">
      <c r="A7" s="41"/>
      <c r="B7" s="32">
        <f>SUM(B6:B6)</f>
        <v>2.72</v>
      </c>
      <c r="C7" s="26">
        <f>SUM(C6:C6)</f>
        <v>22.81</v>
      </c>
      <c r="D7" s="26">
        <f>SUM(D6:D6)</f>
        <v>25.529999999999998</v>
      </c>
      <c r="E7" s="32"/>
      <c r="F7" s="22"/>
      <c r="G7" s="32"/>
      <c r="H7" s="26"/>
      <c r="I7" s="26"/>
      <c r="J7" s="26"/>
      <c r="K7" s="20"/>
      <c r="L7" s="20"/>
    </row>
    <row r="8" spans="1:19" x14ac:dyDescent="0.25">
      <c r="A8" s="41"/>
      <c r="B8" s="32"/>
      <c r="C8" s="20" t="s">
        <v>31</v>
      </c>
      <c r="D8" s="49">
        <f ca="1">XIRR(D5:D6,A5:A6)</f>
        <v>2.0910650491714473</v>
      </c>
      <c r="E8" s="32"/>
      <c r="F8" s="22"/>
      <c r="G8" s="20"/>
      <c r="H8" s="23"/>
      <c r="I8" s="21"/>
      <c r="J8" s="49"/>
      <c r="K8" s="20">
        <v>128000</v>
      </c>
      <c r="L8" s="77">
        <v>0.22500000000000001</v>
      </c>
      <c r="N8">
        <f>K8/0.221</f>
        <v>579185.5203619909</v>
      </c>
    </row>
    <row r="9" spans="1:19" x14ac:dyDescent="0.25">
      <c r="A9" s="41"/>
      <c r="B9" s="32"/>
      <c r="C9" s="20" t="s">
        <v>36</v>
      </c>
      <c r="D9" s="26">
        <f>D7+D5</f>
        <v>2.8299999999999983</v>
      </c>
      <c r="E9" s="32"/>
      <c r="F9" s="22"/>
      <c r="G9" s="22"/>
      <c r="I9" s="20"/>
      <c r="J9" s="26"/>
      <c r="K9" s="20"/>
      <c r="L9" s="20">
        <f>K8/L8</f>
        <v>568888.88888888888</v>
      </c>
    </row>
    <row r="10" spans="1:19" x14ac:dyDescent="0.25">
      <c r="A10" s="41"/>
      <c r="B10" s="32"/>
      <c r="C10" s="20" t="s">
        <v>37</v>
      </c>
      <c r="D10" s="26">
        <f>D9*100/-D5</f>
        <v>12.4669603524229</v>
      </c>
      <c r="E10" s="32"/>
      <c r="F10" s="22"/>
      <c r="G10" s="1"/>
      <c r="I10" s="36"/>
      <c r="J10" s="64"/>
      <c r="K10" s="20"/>
      <c r="L10" s="20"/>
    </row>
    <row r="11" spans="1:19" x14ac:dyDescent="0.25">
      <c r="A11" s="41"/>
      <c r="B11" s="32"/>
      <c r="C11" s="20"/>
      <c r="D11" s="26"/>
      <c r="E11" s="32"/>
      <c r="F11" s="22"/>
      <c r="G11" s="1"/>
      <c r="I11" s="36"/>
      <c r="J11" s="64"/>
      <c r="K11" s="20"/>
      <c r="L11" s="20"/>
    </row>
    <row r="12" spans="1:19" ht="15.75" thickBot="1" x14ac:dyDescent="0.3">
      <c r="A12" s="41"/>
      <c r="B12" s="32"/>
      <c r="C12" s="22"/>
      <c r="D12" s="20"/>
      <c r="E12" s="32"/>
      <c r="F12" s="22"/>
      <c r="G12" s="1"/>
      <c r="J12" s="36"/>
      <c r="Q12" s="22"/>
      <c r="S12" s="22"/>
    </row>
    <row r="13" spans="1:19" ht="15.75" thickBot="1" x14ac:dyDescent="0.3">
      <c r="A13" s="42" t="s">
        <v>32</v>
      </c>
      <c r="B13" s="42" t="s">
        <v>26</v>
      </c>
      <c r="C13" s="43" t="s">
        <v>27</v>
      </c>
      <c r="D13" s="43" t="s">
        <v>28</v>
      </c>
      <c r="E13" s="26"/>
      <c r="F13" s="22"/>
      <c r="G13" s="1"/>
      <c r="H13" s="1"/>
      <c r="I13" s="1"/>
      <c r="J13" s="36"/>
      <c r="Q13" s="22"/>
    </row>
    <row r="14" spans="1:19" ht="15.75" thickBot="1" x14ac:dyDescent="0.3">
      <c r="A14" s="24">
        <f ca="1">TODAY()</f>
        <v>44800</v>
      </c>
      <c r="B14" s="47"/>
      <c r="C14" s="46"/>
      <c r="D14" s="46">
        <v>-85</v>
      </c>
      <c r="F14" s="22"/>
      <c r="G14" s="42" t="s">
        <v>33</v>
      </c>
      <c r="H14" s="56" t="s">
        <v>26</v>
      </c>
      <c r="I14" s="54" t="s">
        <v>27</v>
      </c>
      <c r="J14" s="43" t="s">
        <v>28</v>
      </c>
      <c r="Q14" s="22"/>
    </row>
    <row r="15" spans="1:19" ht="15.75" thickBot="1" x14ac:dyDescent="0.3">
      <c r="A15" s="25">
        <v>44389</v>
      </c>
      <c r="B15" s="52">
        <v>9.4583999999999993</v>
      </c>
      <c r="C15" s="44">
        <v>0</v>
      </c>
      <c r="D15" s="44">
        <v>9.4583999999999993</v>
      </c>
      <c r="F15" s="22"/>
      <c r="G15" s="48">
        <f ca="1">TODAY()</f>
        <v>44800</v>
      </c>
      <c r="H15" s="57"/>
      <c r="I15" s="55"/>
      <c r="J15" s="46">
        <v>-67.5</v>
      </c>
      <c r="Q15" s="22"/>
    </row>
    <row r="16" spans="1:19" ht="15.75" thickBot="1" x14ac:dyDescent="0.3">
      <c r="A16" s="25">
        <v>44481</v>
      </c>
      <c r="B16" s="52">
        <v>9.5623000000000005</v>
      </c>
      <c r="C16" s="44">
        <v>0</v>
      </c>
      <c r="D16" s="44">
        <v>9.5623000000000005</v>
      </c>
      <c r="F16" s="22"/>
      <c r="G16" s="25">
        <v>44669</v>
      </c>
      <c r="H16" s="50">
        <v>8</v>
      </c>
      <c r="I16" s="44">
        <v>0</v>
      </c>
      <c r="J16" s="44">
        <v>8</v>
      </c>
      <c r="Q16" s="22"/>
    </row>
    <row r="17" spans="1:19" ht="15.75" thickBot="1" x14ac:dyDescent="0.3">
      <c r="A17" s="25">
        <v>44573</v>
      </c>
      <c r="B17" s="52">
        <v>9.5623000000000005</v>
      </c>
      <c r="C17" s="44">
        <v>0</v>
      </c>
      <c r="D17" s="44">
        <v>9.5623000000000005</v>
      </c>
      <c r="F17" s="22"/>
      <c r="G17" s="25">
        <v>44851</v>
      </c>
      <c r="H17" s="50">
        <v>8</v>
      </c>
      <c r="I17" s="44">
        <v>0</v>
      </c>
      <c r="J17" s="44">
        <v>8</v>
      </c>
      <c r="N17" s="70" t="s">
        <v>29</v>
      </c>
      <c r="O17" s="72" t="s">
        <v>26</v>
      </c>
      <c r="P17" s="72" t="s">
        <v>27</v>
      </c>
      <c r="Q17" s="71" t="s">
        <v>28</v>
      </c>
    </row>
    <row r="18" spans="1:19" ht="15.75" thickBot="1" x14ac:dyDescent="0.3">
      <c r="A18" s="25">
        <v>44663</v>
      </c>
      <c r="B18" s="52">
        <v>9.3544999999999998</v>
      </c>
      <c r="C18" s="44">
        <v>0</v>
      </c>
      <c r="D18" s="44">
        <v>9.3544999999999998</v>
      </c>
      <c r="E18" s="20"/>
      <c r="G18" s="25">
        <v>45033</v>
      </c>
      <c r="H18" s="50">
        <v>8</v>
      </c>
      <c r="I18" s="44">
        <v>0</v>
      </c>
      <c r="J18" s="44">
        <v>8</v>
      </c>
      <c r="N18" s="48">
        <f ca="1">TODAY()</f>
        <v>44800</v>
      </c>
      <c r="O18" s="73"/>
      <c r="P18" s="73"/>
      <c r="Q18" s="46">
        <v>-37</v>
      </c>
    </row>
    <row r="19" spans="1:19" ht="15.75" thickBot="1" x14ac:dyDescent="0.3">
      <c r="A19" s="25">
        <v>44754</v>
      </c>
      <c r="B19" s="52">
        <v>9.4583999999999993</v>
      </c>
      <c r="C19" s="44">
        <v>0</v>
      </c>
      <c r="D19" s="44">
        <v>9.4583999999999993</v>
      </c>
      <c r="E19" s="26"/>
      <c r="F19" s="1"/>
      <c r="G19" s="33">
        <v>45216</v>
      </c>
      <c r="H19" s="51">
        <v>8</v>
      </c>
      <c r="I19" s="45">
        <v>108</v>
      </c>
      <c r="J19" s="45">
        <v>108</v>
      </c>
      <c r="K19" s="1"/>
      <c r="L19" s="1"/>
      <c r="N19" s="25">
        <v>44746</v>
      </c>
      <c r="O19" s="50">
        <v>3.5154000000000001</v>
      </c>
      <c r="P19" s="44">
        <v>12.2828</v>
      </c>
      <c r="Q19" s="44">
        <f>O19+P19</f>
        <v>15.7982</v>
      </c>
    </row>
    <row r="20" spans="1:19" ht="15.75" thickBot="1" x14ac:dyDescent="0.3">
      <c r="A20" s="25">
        <v>44846</v>
      </c>
      <c r="B20" s="52">
        <v>9.5623000000000005</v>
      </c>
      <c r="C20" s="44">
        <v>0</v>
      </c>
      <c r="D20" s="44">
        <v>9.5623000000000005</v>
      </c>
      <c r="G20" s="22"/>
      <c r="H20" s="26">
        <f>SUM(H16:H19)</f>
        <v>32</v>
      </c>
      <c r="I20" s="26">
        <f>SUM(I16:I19)</f>
        <v>108</v>
      </c>
      <c r="J20" s="26">
        <f>SUM(J16:J19)</f>
        <v>132</v>
      </c>
      <c r="N20" s="33">
        <v>44838</v>
      </c>
      <c r="O20" s="51">
        <v>2.68</v>
      </c>
      <c r="P20" s="45">
        <v>22.811</v>
      </c>
      <c r="Q20" s="44">
        <f>O20+P20</f>
        <v>25.491</v>
      </c>
    </row>
    <row r="21" spans="1:19" ht="15.75" thickBot="1" x14ac:dyDescent="0.3">
      <c r="A21" s="25">
        <v>44938</v>
      </c>
      <c r="B21" s="52">
        <v>9.5623000000000005</v>
      </c>
      <c r="C21" s="44">
        <v>0</v>
      </c>
      <c r="D21" s="44">
        <v>9.5623000000000005</v>
      </c>
      <c r="G21" s="22"/>
      <c r="H21" s="22"/>
      <c r="I21" s="26"/>
      <c r="J21" s="26"/>
      <c r="O21" s="16">
        <f>SUM(O19:O20)</f>
        <v>6.1954000000000002</v>
      </c>
      <c r="P21" s="16">
        <f>SUM(P19:P20)</f>
        <v>35.093800000000002</v>
      </c>
      <c r="Q21" s="16">
        <f>SUM(Q19:Q20)</f>
        <v>41.289200000000001</v>
      </c>
    </row>
    <row r="22" spans="1:19" ht="15.75" thickBot="1" x14ac:dyDescent="0.3">
      <c r="A22" s="25">
        <v>45028</v>
      </c>
      <c r="B22" s="52">
        <v>9.3544999999999998</v>
      </c>
      <c r="C22" s="44">
        <v>0</v>
      </c>
      <c r="D22" s="44">
        <v>9.3544999999999998</v>
      </c>
      <c r="G22" s="1"/>
      <c r="H22" s="1"/>
      <c r="I22" s="1" t="s">
        <v>31</v>
      </c>
      <c r="J22" s="60">
        <f ca="1">XIRR(J15:J19,G15:G19)</f>
        <v>1.1609699130058291</v>
      </c>
    </row>
    <row r="23" spans="1:19" ht="15.75" thickBot="1" x14ac:dyDescent="0.3">
      <c r="A23" s="25">
        <v>45119</v>
      </c>
      <c r="B23" s="52">
        <v>9.4583999999999993</v>
      </c>
      <c r="C23" s="44">
        <v>0</v>
      </c>
      <c r="D23" s="44">
        <v>9.4583999999999993</v>
      </c>
      <c r="G23" s="1"/>
      <c r="H23" s="1"/>
      <c r="I23" s="26" t="s">
        <v>36</v>
      </c>
      <c r="J23" s="16">
        <f>J20+J15</f>
        <v>64.5</v>
      </c>
      <c r="K23" t="s">
        <v>34</v>
      </c>
      <c r="L23">
        <f ca="1">G19-G15</f>
        <v>416</v>
      </c>
      <c r="P23" s="64" t="s">
        <v>60</v>
      </c>
      <c r="Q23" s="60" t="e">
        <f ca="1">XIRR(Q18:Q20,N18:N20)</f>
        <v>#NUM!</v>
      </c>
      <c r="R23" t="s">
        <v>34</v>
      </c>
      <c r="S23">
        <f ca="1">N20-N18</f>
        <v>38</v>
      </c>
    </row>
    <row r="24" spans="1:19" ht="15.75" thickBot="1" x14ac:dyDescent="0.3">
      <c r="A24" s="25">
        <v>45211</v>
      </c>
      <c r="B24" s="52">
        <v>9.5623000000000005</v>
      </c>
      <c r="C24" s="44">
        <v>0</v>
      </c>
      <c r="D24" s="44">
        <v>9.5623000000000005</v>
      </c>
      <c r="G24" s="1"/>
      <c r="H24" s="1"/>
      <c r="I24" s="26" t="s">
        <v>37</v>
      </c>
      <c r="J24" s="64">
        <f>J23*100/-J15</f>
        <v>95.555555555555557</v>
      </c>
      <c r="K24" t="s">
        <v>35</v>
      </c>
      <c r="L24" s="1">
        <f ca="1">L23/30</f>
        <v>13.866666666666667</v>
      </c>
      <c r="P24" s="64" t="s">
        <v>36</v>
      </c>
      <c r="Q24" s="16">
        <f>Q21+Q18</f>
        <v>4.289200000000001</v>
      </c>
      <c r="R24" t="s">
        <v>35</v>
      </c>
      <c r="S24">
        <f ca="1">S23/30</f>
        <v>1.2666666666666666</v>
      </c>
    </row>
    <row r="25" spans="1:19" ht="15.75" thickBot="1" x14ac:dyDescent="0.3">
      <c r="A25" s="25">
        <v>45303</v>
      </c>
      <c r="B25" s="52">
        <v>9.5361999999999991</v>
      </c>
      <c r="C25" s="44">
        <v>0</v>
      </c>
      <c r="D25" s="44">
        <v>9.5361999999999991</v>
      </c>
      <c r="G25" s="1"/>
      <c r="H25" s="1"/>
      <c r="I25" s="26" t="s">
        <v>38</v>
      </c>
      <c r="J25" s="64">
        <f ca="1">J24/L24</f>
        <v>6.8910256410256405</v>
      </c>
      <c r="N25">
        <f ca="1">N20-N18</f>
        <v>38</v>
      </c>
      <c r="P25" s="64" t="s">
        <v>37</v>
      </c>
      <c r="Q25" s="16">
        <f>Q24*100/-Q18</f>
        <v>11.592432432432435</v>
      </c>
      <c r="S25" s="22"/>
    </row>
    <row r="26" spans="1:19" ht="15.75" thickBot="1" x14ac:dyDescent="0.3">
      <c r="A26" s="25">
        <v>45394</v>
      </c>
      <c r="B26" s="52">
        <v>9.4324999999999992</v>
      </c>
      <c r="C26" s="44">
        <v>0</v>
      </c>
      <c r="D26" s="44">
        <v>9.4324999999999992</v>
      </c>
      <c r="G26" s="1"/>
      <c r="H26" s="1"/>
      <c r="I26" s="1"/>
      <c r="J26" s="1"/>
      <c r="N26">
        <f ca="1">N19-N18</f>
        <v>-54</v>
      </c>
      <c r="P26" s="64" t="s">
        <v>38</v>
      </c>
      <c r="Q26">
        <f ca="1">Q25/S24</f>
        <v>9.1519203413940282</v>
      </c>
      <c r="S26" s="22"/>
    </row>
    <row r="27" spans="1:19" ht="15.75" thickBot="1" x14ac:dyDescent="0.3">
      <c r="A27" s="25">
        <v>45485</v>
      </c>
      <c r="B27" s="52">
        <v>9.4324999999999992</v>
      </c>
      <c r="C27" s="44">
        <v>0</v>
      </c>
      <c r="D27" s="44">
        <v>9.4324999999999992</v>
      </c>
      <c r="G27" s="1"/>
      <c r="H27" s="1"/>
      <c r="I27" s="1"/>
      <c r="J27" s="1"/>
      <c r="S27" s="22"/>
    </row>
    <row r="28" spans="1:19" ht="15.75" thickBot="1" x14ac:dyDescent="0.3">
      <c r="A28" s="25">
        <v>45577</v>
      </c>
      <c r="B28" s="52">
        <v>9.5361999999999991</v>
      </c>
      <c r="C28" s="44">
        <v>0</v>
      </c>
      <c r="D28" s="44">
        <v>9.5361999999999991</v>
      </c>
      <c r="G28" s="1"/>
      <c r="H28" s="1"/>
      <c r="I28" s="1"/>
      <c r="J28" s="1"/>
      <c r="S28" s="22"/>
    </row>
    <row r="29" spans="1:19" ht="15.75" thickBot="1" x14ac:dyDescent="0.3">
      <c r="A29" s="25">
        <v>45669</v>
      </c>
      <c r="B29" s="52">
        <v>9.5623000000000005</v>
      </c>
      <c r="C29" s="44">
        <v>0</v>
      </c>
      <c r="D29" s="44">
        <v>9.5623000000000005</v>
      </c>
      <c r="S29" s="22"/>
    </row>
    <row r="30" spans="1:19" ht="15.75" thickBot="1" x14ac:dyDescent="0.3">
      <c r="A30" s="33">
        <v>45759</v>
      </c>
      <c r="B30" s="53">
        <v>9.3544999999999998</v>
      </c>
      <c r="C30" s="45">
        <v>100</v>
      </c>
      <c r="D30" s="45">
        <v>109.3545</v>
      </c>
      <c r="K30" s="1"/>
      <c r="L30" s="1"/>
      <c r="S30" s="22"/>
    </row>
    <row r="31" spans="1:19" x14ac:dyDescent="0.25">
      <c r="B31" s="16">
        <f>SUM(B15:B30)</f>
        <v>151.7499</v>
      </c>
      <c r="C31" s="16">
        <f>SUM(C15:C30)</f>
        <v>100</v>
      </c>
      <c r="D31" s="16">
        <f>SUM(D15:D30)</f>
        <v>251.7499</v>
      </c>
      <c r="K31" s="1"/>
      <c r="L31" s="1"/>
      <c r="N31" s="74"/>
      <c r="S31" s="22"/>
    </row>
    <row r="32" spans="1:19" x14ac:dyDescent="0.25">
      <c r="K32" s="1"/>
      <c r="L32" s="1"/>
      <c r="S32" s="22"/>
    </row>
    <row r="33" spans="1:23" x14ac:dyDescent="0.25">
      <c r="C33" t="s">
        <v>31</v>
      </c>
      <c r="D33" s="60" t="e">
        <f ca="1">XIRR(D14:D30,A14:A30)</f>
        <v>#NUM!</v>
      </c>
      <c r="S33" s="22"/>
    </row>
    <row r="34" spans="1:23" x14ac:dyDescent="0.25">
      <c r="C34" s="26" t="s">
        <v>36</v>
      </c>
      <c r="D34" s="1">
        <f>(D31-(-D14))</f>
        <v>166.7499</v>
      </c>
      <c r="E34" t="s">
        <v>34</v>
      </c>
      <c r="F34">
        <f ca="1">A30-A14</f>
        <v>959</v>
      </c>
    </row>
    <row r="35" spans="1:23" x14ac:dyDescent="0.25">
      <c r="C35" s="26" t="s">
        <v>37</v>
      </c>
      <c r="D35" s="1">
        <f>D34*100/-D14</f>
        <v>196.17635294117645</v>
      </c>
      <c r="E35" t="s">
        <v>35</v>
      </c>
      <c r="F35" s="1">
        <f ca="1">F34/30</f>
        <v>31.966666666666665</v>
      </c>
    </row>
    <row r="36" spans="1:23" x14ac:dyDescent="0.25">
      <c r="C36" s="26" t="s">
        <v>38</v>
      </c>
      <c r="D36">
        <f ca="1">D35/F35</f>
        <v>6.1369036373673556</v>
      </c>
    </row>
    <row r="41" spans="1:23" x14ac:dyDescent="0.25">
      <c r="F41" s="37"/>
      <c r="T41" s="22"/>
      <c r="U41" s="26"/>
      <c r="V41" s="26"/>
      <c r="W41" s="26"/>
    </row>
    <row r="42" spans="1:23" x14ac:dyDescent="0.25">
      <c r="T42" s="22"/>
      <c r="U42" s="26"/>
      <c r="V42" s="26"/>
      <c r="W42" s="26"/>
    </row>
    <row r="43" spans="1:23" x14ac:dyDescent="0.25">
      <c r="F43" s="60"/>
      <c r="T43" s="22"/>
      <c r="U43" s="26"/>
      <c r="V43" s="26"/>
      <c r="W43" s="26"/>
    </row>
    <row r="44" spans="1:23" x14ac:dyDescent="0.25">
      <c r="T44" s="22"/>
      <c r="U44" s="26"/>
      <c r="V44" s="26"/>
      <c r="W44" s="26"/>
    </row>
    <row r="45" spans="1:23" x14ac:dyDescent="0.25">
      <c r="T45" s="22"/>
      <c r="U45" s="26"/>
      <c r="V45" s="26"/>
      <c r="W45" s="26"/>
    </row>
    <row r="46" spans="1:23" x14ac:dyDescent="0.25">
      <c r="A46" s="22"/>
      <c r="B46" s="22"/>
      <c r="C46" s="26" t="s">
        <v>31</v>
      </c>
      <c r="D46" s="49">
        <f ca="1">XIRR(J15:J19,G15:G19)</f>
        <v>1.1609699130058291</v>
      </c>
      <c r="T46" s="22"/>
      <c r="U46" s="26"/>
      <c r="V46" s="26"/>
      <c r="W46" s="26"/>
    </row>
    <row r="47" spans="1:23" x14ac:dyDescent="0.25">
      <c r="T47" s="22"/>
      <c r="U47" s="26"/>
      <c r="V47" s="26"/>
      <c r="W47" s="26"/>
    </row>
    <row r="48" spans="1:23" x14ac:dyDescent="0.25">
      <c r="T48" s="22"/>
      <c r="U48" s="26"/>
      <c r="V48" s="26"/>
      <c r="W48" s="26"/>
    </row>
    <row r="49" spans="5:23" x14ac:dyDescent="0.25">
      <c r="T49" s="22"/>
      <c r="U49" s="26"/>
      <c r="V49" s="26"/>
      <c r="W49" s="26"/>
    </row>
    <row r="50" spans="5:23" x14ac:dyDescent="0.25">
      <c r="T50" s="22"/>
      <c r="U50" s="26"/>
      <c r="V50" s="26"/>
    </row>
    <row r="51" spans="5:23" x14ac:dyDescent="0.25">
      <c r="T51" s="22"/>
      <c r="U51" s="26"/>
      <c r="V51" s="26"/>
    </row>
    <row r="54" spans="5:23" x14ac:dyDescent="0.25">
      <c r="E54" s="26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53"/>
  <sheetViews>
    <sheetView zoomScaleNormal="100" workbookViewId="0">
      <selection activeCell="F6" sqref="F6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44456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75"/>
    </row>
    <row r="3" spans="1:15" x14ac:dyDescent="0.25">
      <c r="A3" s="7">
        <v>44455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75"/>
    </row>
    <row r="4" spans="1:15" x14ac:dyDescent="0.25">
      <c r="A4" s="7">
        <v>44454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75"/>
    </row>
    <row r="5" spans="1:15" x14ac:dyDescent="0.25">
      <c r="A5" s="7">
        <v>44453</v>
      </c>
      <c r="B5" s="8">
        <v>6761</v>
      </c>
      <c r="C5" s="8">
        <v>6561</v>
      </c>
      <c r="D5" s="8">
        <v>7455</v>
      </c>
      <c r="E5" s="8">
        <v>6840</v>
      </c>
      <c r="F5" s="8">
        <v>6850</v>
      </c>
      <c r="G5" s="8"/>
      <c r="H5" s="8"/>
      <c r="I5" s="8"/>
      <c r="J5" s="8"/>
      <c r="K5" s="8"/>
      <c r="L5" s="9"/>
      <c r="M5" s="75"/>
    </row>
    <row r="6" spans="1:15" x14ac:dyDescent="0.25">
      <c r="A6" s="7">
        <v>44452</v>
      </c>
      <c r="B6" s="8">
        <v>6821</v>
      </c>
      <c r="C6" s="8">
        <v>6573</v>
      </c>
      <c r="D6" s="8">
        <v>7525</v>
      </c>
      <c r="E6" s="8">
        <v>6865</v>
      </c>
      <c r="F6" s="8">
        <v>6875</v>
      </c>
      <c r="G6" s="8"/>
      <c r="H6" s="8"/>
      <c r="I6" s="8"/>
      <c r="J6" s="8"/>
      <c r="K6" s="8"/>
      <c r="L6" s="9"/>
      <c r="M6" s="75"/>
    </row>
    <row r="7" spans="1:15" x14ac:dyDescent="0.25">
      <c r="A7" s="7">
        <v>44449</v>
      </c>
      <c r="B7" s="8">
        <v>6680</v>
      </c>
      <c r="C7" s="8">
        <v>6430</v>
      </c>
      <c r="D7" s="8">
        <v>7390</v>
      </c>
      <c r="E7" s="8">
        <v>6870</v>
      </c>
      <c r="F7" s="8">
        <v>6800</v>
      </c>
      <c r="G7" s="8"/>
      <c r="H7" s="8"/>
      <c r="I7" s="8"/>
      <c r="J7" s="8"/>
      <c r="K7" s="8"/>
      <c r="L7" s="9"/>
      <c r="M7" s="75"/>
    </row>
    <row r="8" spans="1:15" x14ac:dyDescent="0.25">
      <c r="A8" s="7">
        <v>44448</v>
      </c>
      <c r="B8" s="8">
        <v>6681</v>
      </c>
      <c r="C8" s="8">
        <v>6441</v>
      </c>
      <c r="D8" s="8">
        <v>7380</v>
      </c>
      <c r="E8" s="8">
        <v>6820</v>
      </c>
      <c r="F8" s="8">
        <v>6775</v>
      </c>
      <c r="G8" s="8"/>
      <c r="H8" s="8"/>
      <c r="I8" s="8"/>
      <c r="J8" s="8"/>
      <c r="K8" s="8"/>
      <c r="L8" s="9"/>
      <c r="M8" s="75"/>
    </row>
    <row r="9" spans="1:15" x14ac:dyDescent="0.25">
      <c r="A9" s="7">
        <v>44447</v>
      </c>
      <c r="B9" s="8">
        <v>6675.5</v>
      </c>
      <c r="C9" s="8">
        <v>6450</v>
      </c>
      <c r="D9" s="8">
        <v>7375</v>
      </c>
      <c r="E9" s="8">
        <v>6769.5</v>
      </c>
      <c r="F9" s="8">
        <v>6688</v>
      </c>
      <c r="G9" s="8"/>
      <c r="H9" s="8"/>
      <c r="I9" s="8"/>
      <c r="J9" s="8"/>
      <c r="K9" s="8"/>
      <c r="L9" s="9"/>
      <c r="M9" s="75"/>
    </row>
    <row r="10" spans="1:15" x14ac:dyDescent="0.25">
      <c r="A10" s="7">
        <v>44446</v>
      </c>
      <c r="B10" s="8">
        <v>6705</v>
      </c>
      <c r="C10" s="8">
        <v>6480</v>
      </c>
      <c r="D10" s="8">
        <v>7439</v>
      </c>
      <c r="E10" s="8">
        <v>6815</v>
      </c>
      <c r="F10" s="8">
        <v>6741</v>
      </c>
      <c r="G10" s="8"/>
      <c r="H10" s="8"/>
      <c r="I10" s="8"/>
      <c r="J10" s="8"/>
      <c r="K10" s="8"/>
      <c r="L10" s="9"/>
      <c r="M10" s="75"/>
    </row>
    <row r="11" spans="1:15" x14ac:dyDescent="0.25">
      <c r="A11" s="7">
        <v>44445</v>
      </c>
      <c r="B11" s="8">
        <v>6625</v>
      </c>
      <c r="C11" s="8">
        <v>6450</v>
      </c>
      <c r="D11" s="8">
        <v>7410</v>
      </c>
      <c r="E11" s="8">
        <v>6798.5</v>
      </c>
      <c r="F11" s="8">
        <v>6797</v>
      </c>
      <c r="G11" s="8"/>
      <c r="H11" s="8"/>
      <c r="I11" s="8"/>
      <c r="J11" s="8"/>
      <c r="K11" s="8"/>
      <c r="L11" s="9"/>
      <c r="M11" s="75"/>
    </row>
    <row r="12" spans="1:15" x14ac:dyDescent="0.25">
      <c r="A12" s="7">
        <v>44442</v>
      </c>
      <c r="B12" s="8">
        <v>6605</v>
      </c>
      <c r="C12" s="8">
        <v>6400</v>
      </c>
      <c r="D12" s="8">
        <v>7400</v>
      </c>
      <c r="E12" s="8">
        <v>6770</v>
      </c>
      <c r="F12" s="8">
        <v>6770</v>
      </c>
      <c r="G12" s="8"/>
      <c r="H12" s="8"/>
      <c r="I12" s="8"/>
      <c r="J12" s="8"/>
      <c r="K12" s="8"/>
      <c r="L12" s="9"/>
      <c r="M12" s="75"/>
    </row>
    <row r="13" spans="1:15" x14ac:dyDescent="0.25">
      <c r="A13" s="7">
        <v>44441</v>
      </c>
      <c r="B13" s="8">
        <v>6600</v>
      </c>
      <c r="C13" s="8">
        <v>6390</v>
      </c>
      <c r="D13" s="8">
        <v>7500</v>
      </c>
      <c r="E13" s="8">
        <v>6755</v>
      </c>
      <c r="F13" s="8">
        <v>6710</v>
      </c>
      <c r="G13" s="8"/>
      <c r="H13" s="8"/>
      <c r="I13" s="8"/>
      <c r="J13" s="8"/>
      <c r="K13" s="8"/>
      <c r="L13" s="9"/>
      <c r="M13" s="75"/>
    </row>
    <row r="14" spans="1:15" x14ac:dyDescent="0.25">
      <c r="A14" s="7">
        <v>44440</v>
      </c>
      <c r="B14" s="8">
        <v>6520</v>
      </c>
      <c r="C14" s="8">
        <v>6285</v>
      </c>
      <c r="D14" s="8">
        <v>7300.5</v>
      </c>
      <c r="E14" s="8">
        <v>6630</v>
      </c>
      <c r="F14" s="8">
        <v>6565</v>
      </c>
      <c r="G14" s="8"/>
      <c r="H14" s="8"/>
      <c r="I14" s="8"/>
      <c r="J14" s="8"/>
      <c r="K14" s="8"/>
      <c r="L14" s="9"/>
      <c r="M14" s="75"/>
    </row>
    <row r="15" spans="1:15" x14ac:dyDescent="0.25">
      <c r="A15" s="7">
        <v>44439</v>
      </c>
      <c r="B15" s="8">
        <v>6440</v>
      </c>
      <c r="C15" s="8">
        <v>6182</v>
      </c>
      <c r="D15" s="8">
        <v>7220</v>
      </c>
      <c r="E15" s="8">
        <v>6550</v>
      </c>
      <c r="F15" s="8">
        <v>6534</v>
      </c>
      <c r="G15" s="8"/>
      <c r="H15" s="8"/>
      <c r="I15" s="8"/>
      <c r="J15" s="8"/>
      <c r="K15" s="8"/>
      <c r="L15" s="9"/>
      <c r="M15" s="75"/>
    </row>
    <row r="16" spans="1:15" x14ac:dyDescent="0.25">
      <c r="A16" s="7">
        <v>44438</v>
      </c>
      <c r="B16" s="8">
        <v>6368</v>
      </c>
      <c r="C16" s="8">
        <v>6121</v>
      </c>
      <c r="D16" s="8">
        <v>7176</v>
      </c>
      <c r="E16" s="8">
        <v>6527</v>
      </c>
      <c r="F16" s="8">
        <v>6569</v>
      </c>
      <c r="G16" s="8"/>
      <c r="H16" s="8"/>
      <c r="I16" s="8"/>
      <c r="J16" s="8"/>
      <c r="K16" s="8"/>
      <c r="L16" s="9"/>
      <c r="M16" s="75"/>
    </row>
    <row r="17" spans="1:13" x14ac:dyDescent="0.25">
      <c r="A17" s="7">
        <v>44435</v>
      </c>
      <c r="B17" s="8">
        <v>6309</v>
      </c>
      <c r="C17" s="8">
        <v>6056</v>
      </c>
      <c r="D17" s="8">
        <v>7279</v>
      </c>
      <c r="E17" s="8">
        <v>6480</v>
      </c>
      <c r="F17" s="8">
        <v>6410</v>
      </c>
      <c r="G17" s="8"/>
      <c r="H17" s="8"/>
      <c r="I17" s="8"/>
      <c r="J17" s="8"/>
      <c r="K17" s="8"/>
      <c r="L17" s="9"/>
      <c r="M17" s="75"/>
    </row>
    <row r="18" spans="1:13" x14ac:dyDescent="0.25">
      <c r="A18" s="7">
        <v>44434</v>
      </c>
      <c r="B18" s="8">
        <v>6260</v>
      </c>
      <c r="C18" s="8">
        <v>6020</v>
      </c>
      <c r="D18" s="8">
        <v>7000</v>
      </c>
      <c r="E18" s="8">
        <v>6430</v>
      </c>
      <c r="F18" s="8">
        <v>6379.5</v>
      </c>
      <c r="G18" s="8"/>
      <c r="H18" s="8"/>
      <c r="I18" s="8"/>
      <c r="J18" s="8"/>
      <c r="K18" s="8"/>
      <c r="L18" s="9"/>
      <c r="M18" s="75"/>
    </row>
    <row r="19" spans="1:13" x14ac:dyDescent="0.25">
      <c r="A19" s="7">
        <v>44433</v>
      </c>
      <c r="B19" s="8">
        <v>6255</v>
      </c>
      <c r="C19" s="8">
        <v>6001</v>
      </c>
      <c r="D19" s="8">
        <v>6990</v>
      </c>
      <c r="E19" s="8">
        <v>6435</v>
      </c>
      <c r="F19" s="8">
        <v>6399</v>
      </c>
      <c r="G19" s="8"/>
      <c r="H19" s="8"/>
      <c r="I19" s="8"/>
      <c r="J19" s="8"/>
      <c r="K19" s="8"/>
      <c r="L19" s="9"/>
      <c r="M19" s="75"/>
    </row>
    <row r="20" spans="1:13" x14ac:dyDescent="0.25">
      <c r="A20" s="7">
        <v>44432</v>
      </c>
      <c r="B20" s="8">
        <v>6250</v>
      </c>
      <c r="C20" s="8">
        <v>5996</v>
      </c>
      <c r="D20" s="8">
        <v>6931</v>
      </c>
      <c r="E20" s="8">
        <v>6380</v>
      </c>
      <c r="F20" s="8">
        <v>6399.5</v>
      </c>
      <c r="G20" s="8"/>
      <c r="H20" s="8"/>
      <c r="I20" s="8"/>
      <c r="J20" s="8"/>
      <c r="K20" s="8"/>
      <c r="L20" s="9"/>
      <c r="M20" s="75"/>
    </row>
    <row r="21" spans="1:13" x14ac:dyDescent="0.25">
      <c r="A21" s="7">
        <v>44431</v>
      </c>
      <c r="B21" s="8">
        <v>6200</v>
      </c>
      <c r="C21" s="8">
        <v>5975</v>
      </c>
      <c r="D21" s="8">
        <v>6926</v>
      </c>
      <c r="E21" s="8">
        <v>6345.5</v>
      </c>
      <c r="F21" s="8">
        <v>6297</v>
      </c>
      <c r="G21" s="8"/>
      <c r="H21" s="8"/>
      <c r="I21" s="8"/>
      <c r="J21" s="8"/>
      <c r="K21" s="8"/>
      <c r="L21" s="9"/>
      <c r="M21" s="75"/>
    </row>
    <row r="22" spans="1:13" x14ac:dyDescent="0.25">
      <c r="A22" s="7">
        <v>44428</v>
      </c>
      <c r="B22" s="8">
        <v>6190</v>
      </c>
      <c r="C22" s="8">
        <v>5972</v>
      </c>
      <c r="D22" s="8">
        <v>6840</v>
      </c>
      <c r="E22" s="8">
        <v>6355</v>
      </c>
      <c r="F22" s="8">
        <v>6228.5</v>
      </c>
      <c r="G22" s="8"/>
      <c r="H22" s="8"/>
      <c r="I22" s="8"/>
      <c r="J22" s="8"/>
      <c r="K22" s="8"/>
      <c r="L22" s="9"/>
      <c r="M22" s="75"/>
    </row>
    <row r="23" spans="1:13" x14ac:dyDescent="0.25">
      <c r="A23" s="7">
        <v>44427</v>
      </c>
      <c r="B23" s="8">
        <v>6215</v>
      </c>
      <c r="C23" s="8">
        <v>5980</v>
      </c>
      <c r="D23" s="8">
        <v>6780</v>
      </c>
      <c r="E23" s="8">
        <v>6360</v>
      </c>
      <c r="F23" s="8">
        <v>6270</v>
      </c>
      <c r="G23" s="8"/>
      <c r="H23" s="8"/>
      <c r="I23" s="8"/>
      <c r="J23" s="8"/>
      <c r="K23" s="8"/>
      <c r="L23" s="9"/>
      <c r="M23" s="75"/>
    </row>
    <row r="24" spans="1:13" x14ac:dyDescent="0.25">
      <c r="A24" s="7">
        <v>44426</v>
      </c>
      <c r="B24" s="8">
        <v>6224.5</v>
      </c>
      <c r="C24" s="8">
        <v>5981</v>
      </c>
      <c r="D24" s="8">
        <v>6875</v>
      </c>
      <c r="E24" s="8">
        <v>6385</v>
      </c>
      <c r="F24" s="8">
        <v>6270</v>
      </c>
      <c r="G24" s="8"/>
      <c r="H24" s="8"/>
      <c r="I24" s="8"/>
      <c r="J24" s="8"/>
      <c r="K24" s="8"/>
      <c r="L24" s="9"/>
      <c r="M24" s="75"/>
    </row>
    <row r="25" spans="1:13" x14ac:dyDescent="0.25">
      <c r="A25" s="7">
        <v>44425</v>
      </c>
      <c r="B25" s="8">
        <v>6185</v>
      </c>
      <c r="C25" s="8">
        <v>5975</v>
      </c>
      <c r="D25" s="8">
        <v>6930</v>
      </c>
      <c r="E25" s="8">
        <v>6370</v>
      </c>
      <c r="F25" s="8">
        <v>6290</v>
      </c>
      <c r="G25" s="8"/>
      <c r="H25" s="8"/>
      <c r="I25" s="8"/>
      <c r="J25" s="8"/>
      <c r="K25" s="8"/>
      <c r="L25" s="9"/>
      <c r="M25" s="75"/>
    </row>
    <row r="26" spans="1:13" x14ac:dyDescent="0.25">
      <c r="A26" s="7">
        <v>44421</v>
      </c>
      <c r="B26" s="8">
        <v>6250</v>
      </c>
      <c r="C26" s="8">
        <v>5951</v>
      </c>
      <c r="D26" s="8">
        <v>6970</v>
      </c>
      <c r="E26" s="8">
        <v>6375</v>
      </c>
      <c r="F26" s="8">
        <v>6340</v>
      </c>
      <c r="G26" s="8"/>
      <c r="H26" s="8"/>
      <c r="I26" s="8"/>
      <c r="J26" s="8"/>
      <c r="K26" s="8"/>
      <c r="L26" s="9"/>
      <c r="M26" s="75"/>
    </row>
    <row r="27" spans="1:13" x14ac:dyDescent="0.25">
      <c r="A27" s="7">
        <v>44420</v>
      </c>
      <c r="B27" s="8">
        <v>6281</v>
      </c>
      <c r="C27" s="8">
        <v>6052</v>
      </c>
      <c r="D27" s="8">
        <v>6910</v>
      </c>
      <c r="E27" s="8">
        <v>6492</v>
      </c>
      <c r="F27" s="8">
        <v>6394</v>
      </c>
      <c r="G27" s="8"/>
      <c r="H27" s="8"/>
      <c r="I27" s="8"/>
      <c r="J27" s="8"/>
      <c r="K27" s="8"/>
      <c r="L27" s="9"/>
      <c r="M27" s="75"/>
    </row>
    <row r="28" spans="1:13" x14ac:dyDescent="0.25">
      <c r="A28" s="7">
        <v>44419</v>
      </c>
      <c r="B28" s="8">
        <v>6250</v>
      </c>
      <c r="C28" s="8">
        <v>6041</v>
      </c>
      <c r="D28" s="8">
        <v>6900</v>
      </c>
      <c r="E28" s="8">
        <v>6440</v>
      </c>
      <c r="F28" s="8">
        <v>6405</v>
      </c>
      <c r="G28" s="8"/>
      <c r="H28" s="8"/>
      <c r="I28" s="8"/>
      <c r="J28" s="8"/>
      <c r="K28" s="8"/>
      <c r="L28" s="9"/>
      <c r="M28" s="75"/>
    </row>
    <row r="29" spans="1:13" x14ac:dyDescent="0.25">
      <c r="A29" s="7">
        <v>44418</v>
      </c>
      <c r="B29" s="8">
        <v>6195</v>
      </c>
      <c r="C29" s="8">
        <v>6005</v>
      </c>
      <c r="D29" s="8">
        <v>6880</v>
      </c>
      <c r="E29" s="8">
        <v>6400</v>
      </c>
      <c r="F29" s="8">
        <v>6360</v>
      </c>
      <c r="G29" s="8"/>
      <c r="H29" s="8"/>
      <c r="I29" s="8"/>
      <c r="J29" s="8"/>
      <c r="K29" s="8"/>
      <c r="L29" s="9"/>
      <c r="M29" s="75"/>
    </row>
    <row r="30" spans="1:13" x14ac:dyDescent="0.25">
      <c r="A30" s="7">
        <v>44417</v>
      </c>
      <c r="B30" s="8">
        <v>6140</v>
      </c>
      <c r="C30" s="8">
        <v>5965</v>
      </c>
      <c r="D30" s="8">
        <v>6860</v>
      </c>
      <c r="E30" s="8">
        <v>6335</v>
      </c>
      <c r="F30" s="8">
        <v>6274</v>
      </c>
      <c r="G30" s="8"/>
      <c r="H30" s="8"/>
      <c r="I30" s="8"/>
      <c r="J30" s="8"/>
      <c r="K30" s="8"/>
      <c r="L30" s="9"/>
      <c r="M30" s="75"/>
    </row>
    <row r="31" spans="1:13" x14ac:dyDescent="0.25">
      <c r="A31" s="7">
        <v>44414</v>
      </c>
      <c r="B31" s="8">
        <v>6200</v>
      </c>
      <c r="C31" s="8">
        <v>5948</v>
      </c>
      <c r="D31" s="8">
        <v>6845</v>
      </c>
      <c r="E31" s="8">
        <v>6385</v>
      </c>
      <c r="F31" s="8">
        <v>6305</v>
      </c>
      <c r="G31" s="8"/>
      <c r="H31" s="8"/>
      <c r="I31" s="8"/>
      <c r="J31" s="8"/>
      <c r="K31" s="8"/>
      <c r="L31" s="9"/>
      <c r="M31" s="75"/>
    </row>
    <row r="32" spans="1:13" x14ac:dyDescent="0.25">
      <c r="A32" s="7">
        <v>44413</v>
      </c>
      <c r="B32" s="8">
        <v>6180</v>
      </c>
      <c r="C32" s="8">
        <v>5980</v>
      </c>
      <c r="D32" s="8">
        <v>6950</v>
      </c>
      <c r="E32" s="8">
        <v>6445</v>
      </c>
      <c r="F32" s="8">
        <v>6329.5</v>
      </c>
      <c r="G32" s="8"/>
      <c r="H32" s="8"/>
      <c r="I32" s="8"/>
      <c r="J32" s="8"/>
      <c r="K32" s="8"/>
      <c r="L32" s="9"/>
      <c r="M32" s="75"/>
    </row>
    <row r="33" spans="1:15" x14ac:dyDescent="0.25">
      <c r="A33" s="7">
        <v>44412</v>
      </c>
      <c r="B33" s="8">
        <v>6229.5</v>
      </c>
      <c r="C33" s="8">
        <v>6010</v>
      </c>
      <c r="D33" s="8">
        <v>6900</v>
      </c>
      <c r="E33" s="8">
        <v>6487</v>
      </c>
      <c r="F33" s="8">
        <v>6380</v>
      </c>
      <c r="G33" s="8"/>
      <c r="H33" s="8"/>
      <c r="I33" s="8"/>
      <c r="J33" s="8"/>
      <c r="K33" s="8"/>
      <c r="L33" s="9"/>
      <c r="M33" s="75"/>
    </row>
    <row r="34" spans="1:15" x14ac:dyDescent="0.25">
      <c r="A34" s="7">
        <v>44411</v>
      </c>
      <c r="B34" s="8">
        <v>6230</v>
      </c>
      <c r="C34" s="8">
        <v>6035</v>
      </c>
      <c r="D34" s="8">
        <v>6900</v>
      </c>
      <c r="E34" s="8">
        <v>6486</v>
      </c>
      <c r="F34" s="8">
        <v>6425</v>
      </c>
      <c r="G34" s="8"/>
      <c r="H34" s="8"/>
      <c r="I34" s="8"/>
      <c r="J34" s="8"/>
      <c r="K34" s="8"/>
      <c r="L34" s="9"/>
      <c r="M34" s="75"/>
    </row>
    <row r="35" spans="1:15" x14ac:dyDescent="0.25">
      <c r="A35" s="7">
        <v>44410</v>
      </c>
      <c r="B35" s="8">
        <v>6245</v>
      </c>
      <c r="C35" s="8">
        <v>6035</v>
      </c>
      <c r="D35" s="8">
        <v>6925</v>
      </c>
      <c r="E35" s="8">
        <v>6511.5</v>
      </c>
      <c r="F35" s="8">
        <v>6430</v>
      </c>
      <c r="G35" s="8"/>
      <c r="H35" s="8"/>
      <c r="I35" s="8"/>
      <c r="J35" s="8"/>
      <c r="K35" s="8"/>
      <c r="L35" s="9"/>
      <c r="M35" s="75"/>
    </row>
    <row r="36" spans="1:15" x14ac:dyDescent="0.25">
      <c r="A36" s="7">
        <v>44407</v>
      </c>
      <c r="B36" s="8">
        <v>6232</v>
      </c>
      <c r="C36" s="8">
        <v>6033</v>
      </c>
      <c r="D36" s="8">
        <v>6901</v>
      </c>
      <c r="E36" s="8">
        <v>6500</v>
      </c>
      <c r="F36" s="8">
        <v>6480</v>
      </c>
      <c r="G36" s="8">
        <f t="shared" ref="G36:G50" si="0">B36-C36</f>
        <v>199</v>
      </c>
      <c r="H36" s="8">
        <f t="shared" ref="H36:H50" si="1">B36-E36</f>
        <v>-268</v>
      </c>
      <c r="I36" s="8">
        <f t="shared" ref="I36:I50" si="2">B36-F36</f>
        <v>-248</v>
      </c>
      <c r="J36" s="8">
        <f t="shared" ref="J36:J50" si="3">C36-E36</f>
        <v>-467</v>
      </c>
      <c r="K36" s="8">
        <f t="shared" ref="K36:K50" si="4">C36-F36</f>
        <v>-447</v>
      </c>
      <c r="L36" s="9">
        <f t="shared" ref="L36:L50" si="5">D36-B36</f>
        <v>669</v>
      </c>
      <c r="M36" s="8">
        <f t="shared" ref="M36:M50" si="6">D36-C36</f>
        <v>868</v>
      </c>
      <c r="N36">
        <f t="shared" ref="N36:N50" si="7">C36/E36</f>
        <v>0.92815384615384611</v>
      </c>
      <c r="O36">
        <f t="shared" ref="O36:O50" si="8">B36/F36</f>
        <v>0.96172839506172836</v>
      </c>
    </row>
    <row r="37" spans="1:15" x14ac:dyDescent="0.25">
      <c r="A37" s="7">
        <v>44406</v>
      </c>
      <c r="B37" s="8">
        <v>6243</v>
      </c>
      <c r="C37" s="8">
        <v>6044</v>
      </c>
      <c r="D37" s="8">
        <v>6920</v>
      </c>
      <c r="E37" s="8">
        <v>6520</v>
      </c>
      <c r="F37" s="8">
        <v>6445</v>
      </c>
      <c r="G37" s="8">
        <f t="shared" si="0"/>
        <v>199</v>
      </c>
      <c r="H37" s="8">
        <f t="shared" si="1"/>
        <v>-277</v>
      </c>
      <c r="I37" s="8">
        <f t="shared" si="2"/>
        <v>-202</v>
      </c>
      <c r="J37" s="8">
        <f t="shared" si="3"/>
        <v>-476</v>
      </c>
      <c r="K37" s="8">
        <f t="shared" si="4"/>
        <v>-401</v>
      </c>
      <c r="L37" s="9">
        <f t="shared" si="5"/>
        <v>677</v>
      </c>
      <c r="M37" s="8">
        <f t="shared" si="6"/>
        <v>876</v>
      </c>
      <c r="N37">
        <f t="shared" si="7"/>
        <v>0.92699386503067482</v>
      </c>
      <c r="O37">
        <f t="shared" si="8"/>
        <v>0.96865787432117922</v>
      </c>
    </row>
    <row r="38" spans="1:15" x14ac:dyDescent="0.25">
      <c r="A38" s="7">
        <v>44405</v>
      </c>
      <c r="B38" s="8">
        <v>6260</v>
      </c>
      <c r="C38" s="8">
        <v>6046</v>
      </c>
      <c r="D38" s="8">
        <v>6855</v>
      </c>
      <c r="E38" s="8">
        <v>6485</v>
      </c>
      <c r="F38" s="8">
        <v>6480</v>
      </c>
      <c r="G38" s="8">
        <f t="shared" si="0"/>
        <v>214</v>
      </c>
      <c r="H38" s="8">
        <f t="shared" si="1"/>
        <v>-225</v>
      </c>
      <c r="I38" s="8">
        <f t="shared" si="2"/>
        <v>-220</v>
      </c>
      <c r="J38" s="8">
        <f t="shared" si="3"/>
        <v>-439</v>
      </c>
      <c r="K38" s="8">
        <f t="shared" si="4"/>
        <v>-434</v>
      </c>
      <c r="L38" s="9">
        <f t="shared" si="5"/>
        <v>595</v>
      </c>
      <c r="M38" s="8">
        <f t="shared" si="6"/>
        <v>809</v>
      </c>
      <c r="N38">
        <f t="shared" si="7"/>
        <v>0.93230531996915955</v>
      </c>
      <c r="O38">
        <f t="shared" si="8"/>
        <v>0.96604938271604934</v>
      </c>
    </row>
    <row r="39" spans="1:15" x14ac:dyDescent="0.25">
      <c r="A39" s="7">
        <v>44404</v>
      </c>
      <c r="B39" s="8">
        <v>6298</v>
      </c>
      <c r="C39" s="8">
        <v>6045</v>
      </c>
      <c r="D39" s="8">
        <v>6900</v>
      </c>
      <c r="E39" s="8">
        <v>6540</v>
      </c>
      <c r="F39" s="8">
        <v>6530</v>
      </c>
      <c r="G39" s="8">
        <f t="shared" si="0"/>
        <v>253</v>
      </c>
      <c r="H39" s="8">
        <f t="shared" si="1"/>
        <v>-242</v>
      </c>
      <c r="I39" s="8">
        <f t="shared" si="2"/>
        <v>-232</v>
      </c>
      <c r="J39" s="8">
        <f t="shared" si="3"/>
        <v>-495</v>
      </c>
      <c r="K39" s="8">
        <f t="shared" si="4"/>
        <v>-485</v>
      </c>
      <c r="L39" s="9">
        <f t="shared" si="5"/>
        <v>602</v>
      </c>
      <c r="M39" s="8">
        <f t="shared" si="6"/>
        <v>855</v>
      </c>
      <c r="N39">
        <f t="shared" si="7"/>
        <v>0.92431192660550454</v>
      </c>
      <c r="O39">
        <f t="shared" si="8"/>
        <v>0.9644716692189893</v>
      </c>
    </row>
    <row r="40" spans="1:15" x14ac:dyDescent="0.25">
      <c r="A40" s="7">
        <v>44403</v>
      </c>
      <c r="B40" s="8">
        <v>6270</v>
      </c>
      <c r="C40" s="8">
        <v>6042</v>
      </c>
      <c r="D40" s="8">
        <v>6908</v>
      </c>
      <c r="E40" s="8">
        <v>6500</v>
      </c>
      <c r="F40" s="8">
        <v>6485</v>
      </c>
      <c r="G40" s="8">
        <f t="shared" si="0"/>
        <v>228</v>
      </c>
      <c r="H40" s="8">
        <f t="shared" si="1"/>
        <v>-230</v>
      </c>
      <c r="I40" s="8">
        <f t="shared" si="2"/>
        <v>-215</v>
      </c>
      <c r="J40" s="8">
        <f t="shared" si="3"/>
        <v>-458</v>
      </c>
      <c r="K40" s="8">
        <f t="shared" si="4"/>
        <v>-443</v>
      </c>
      <c r="L40" s="9">
        <f t="shared" si="5"/>
        <v>638</v>
      </c>
      <c r="M40" s="8">
        <f t="shared" si="6"/>
        <v>866</v>
      </c>
      <c r="N40">
        <f t="shared" si="7"/>
        <v>0.92953846153846154</v>
      </c>
      <c r="O40">
        <f t="shared" si="8"/>
        <v>0.96684656900539712</v>
      </c>
    </row>
    <row r="41" spans="1:15" x14ac:dyDescent="0.25">
      <c r="A41" s="7">
        <v>44400</v>
      </c>
      <c r="B41" s="8">
        <v>6252</v>
      </c>
      <c r="C41" s="8">
        <v>6040</v>
      </c>
      <c r="D41" s="8">
        <v>6900</v>
      </c>
      <c r="E41" s="8">
        <v>6498</v>
      </c>
      <c r="F41" s="8">
        <v>6542</v>
      </c>
      <c r="G41" s="8">
        <f t="shared" si="0"/>
        <v>212</v>
      </c>
      <c r="H41" s="8">
        <f t="shared" si="1"/>
        <v>-246</v>
      </c>
      <c r="I41" s="8">
        <f t="shared" si="2"/>
        <v>-290</v>
      </c>
      <c r="J41" s="8">
        <f t="shared" si="3"/>
        <v>-458</v>
      </c>
      <c r="K41" s="8">
        <f t="shared" si="4"/>
        <v>-502</v>
      </c>
      <c r="L41" s="9">
        <f t="shared" si="5"/>
        <v>648</v>
      </c>
      <c r="M41" s="8">
        <f t="shared" si="6"/>
        <v>860</v>
      </c>
      <c r="N41">
        <f t="shared" si="7"/>
        <v>0.92951677439212066</v>
      </c>
      <c r="O41">
        <f t="shared" si="8"/>
        <v>0.95567104860898811</v>
      </c>
    </row>
    <row r="42" spans="1:15" x14ac:dyDescent="0.25">
      <c r="A42" s="7">
        <v>44399</v>
      </c>
      <c r="B42" s="8">
        <v>6260</v>
      </c>
      <c r="C42" s="8">
        <v>6040</v>
      </c>
      <c r="D42" s="8">
        <v>6875</v>
      </c>
      <c r="E42" s="8">
        <v>6485</v>
      </c>
      <c r="F42" s="8">
        <v>6482</v>
      </c>
      <c r="G42" s="8">
        <f t="shared" si="0"/>
        <v>220</v>
      </c>
      <c r="H42" s="8">
        <f t="shared" si="1"/>
        <v>-225</v>
      </c>
      <c r="I42" s="8">
        <f t="shared" si="2"/>
        <v>-222</v>
      </c>
      <c r="J42" s="8">
        <f t="shared" si="3"/>
        <v>-445</v>
      </c>
      <c r="K42" s="8">
        <f t="shared" si="4"/>
        <v>-442</v>
      </c>
      <c r="L42" s="9">
        <f t="shared" si="5"/>
        <v>615</v>
      </c>
      <c r="M42" s="8">
        <f t="shared" si="6"/>
        <v>835</v>
      </c>
      <c r="N42">
        <f t="shared" si="7"/>
        <v>0.93138010794140325</v>
      </c>
      <c r="O42">
        <f t="shared" si="8"/>
        <v>0.96575131132366554</v>
      </c>
    </row>
    <row r="43" spans="1:15" x14ac:dyDescent="0.25">
      <c r="A43" s="7">
        <v>44398</v>
      </c>
      <c r="B43" s="8">
        <v>6264</v>
      </c>
      <c r="C43" s="8">
        <v>6040</v>
      </c>
      <c r="D43" s="8">
        <v>6830</v>
      </c>
      <c r="E43" s="8">
        <v>6435</v>
      </c>
      <c r="F43" s="8">
        <v>6380</v>
      </c>
      <c r="G43" s="8">
        <f t="shared" si="0"/>
        <v>224</v>
      </c>
      <c r="H43" s="8">
        <f t="shared" si="1"/>
        <v>-171</v>
      </c>
      <c r="I43" s="8">
        <f t="shared" si="2"/>
        <v>-116</v>
      </c>
      <c r="J43" s="8">
        <f t="shared" si="3"/>
        <v>-395</v>
      </c>
      <c r="K43" s="8">
        <f t="shared" si="4"/>
        <v>-340</v>
      </c>
      <c r="L43" s="9">
        <f t="shared" si="5"/>
        <v>566</v>
      </c>
      <c r="M43" s="8">
        <f t="shared" si="6"/>
        <v>790</v>
      </c>
      <c r="N43">
        <f t="shared" si="7"/>
        <v>0.93861693861693862</v>
      </c>
      <c r="O43">
        <f t="shared" si="8"/>
        <v>0.98181818181818181</v>
      </c>
    </row>
    <row r="44" spans="1:15" x14ac:dyDescent="0.25">
      <c r="A44" s="7">
        <v>44397</v>
      </c>
      <c r="B44" s="8">
        <v>6260</v>
      </c>
      <c r="C44" s="8">
        <v>6010</v>
      </c>
      <c r="D44" s="8">
        <v>6790</v>
      </c>
      <c r="E44" s="8">
        <v>6423</v>
      </c>
      <c r="F44" s="8">
        <v>6347.5</v>
      </c>
      <c r="G44" s="8">
        <f t="shared" si="0"/>
        <v>250</v>
      </c>
      <c r="H44" s="8">
        <f t="shared" si="1"/>
        <v>-163</v>
      </c>
      <c r="I44" s="8">
        <f t="shared" si="2"/>
        <v>-87.5</v>
      </c>
      <c r="J44" s="8">
        <f t="shared" si="3"/>
        <v>-413</v>
      </c>
      <c r="K44" s="8">
        <f t="shared" si="4"/>
        <v>-337.5</v>
      </c>
      <c r="L44" s="9">
        <f t="shared" si="5"/>
        <v>530</v>
      </c>
      <c r="M44" s="8">
        <f t="shared" si="6"/>
        <v>780</v>
      </c>
      <c r="N44">
        <f t="shared" si="7"/>
        <v>0.93569982874046398</v>
      </c>
      <c r="O44">
        <f t="shared" si="8"/>
        <v>0.98621504529342263</v>
      </c>
    </row>
    <row r="45" spans="1:15" x14ac:dyDescent="0.25">
      <c r="A45" s="7">
        <v>44396</v>
      </c>
      <c r="B45" s="8">
        <v>6138</v>
      </c>
      <c r="C45" s="8">
        <v>5942</v>
      </c>
      <c r="D45" s="8">
        <v>6705</v>
      </c>
      <c r="E45" s="8">
        <v>6307</v>
      </c>
      <c r="F45" s="8">
        <v>6210</v>
      </c>
      <c r="G45" s="8">
        <f t="shared" si="0"/>
        <v>196</v>
      </c>
      <c r="H45" s="8">
        <f t="shared" si="1"/>
        <v>-169</v>
      </c>
      <c r="I45" s="8">
        <f t="shared" si="2"/>
        <v>-72</v>
      </c>
      <c r="J45" s="8">
        <f t="shared" si="3"/>
        <v>-365</v>
      </c>
      <c r="K45" s="8">
        <f t="shared" si="4"/>
        <v>-268</v>
      </c>
      <c r="L45" s="9">
        <f t="shared" si="5"/>
        <v>567</v>
      </c>
      <c r="M45" s="8">
        <f t="shared" si="6"/>
        <v>763</v>
      </c>
      <c r="N45">
        <f t="shared" si="7"/>
        <v>0.94212779451403206</v>
      </c>
      <c r="O45">
        <f t="shared" si="8"/>
        <v>0.98840579710144927</v>
      </c>
    </row>
    <row r="46" spans="1:15" x14ac:dyDescent="0.25">
      <c r="A46" s="7">
        <v>44393</v>
      </c>
      <c r="B46" s="8">
        <v>6105</v>
      </c>
      <c r="C46" s="8">
        <v>5887</v>
      </c>
      <c r="D46" s="8">
        <v>6600</v>
      </c>
      <c r="E46" s="8">
        <v>6180</v>
      </c>
      <c r="F46" s="8">
        <v>6120</v>
      </c>
      <c r="G46" s="8">
        <f t="shared" si="0"/>
        <v>218</v>
      </c>
      <c r="H46" s="8">
        <f t="shared" si="1"/>
        <v>-75</v>
      </c>
      <c r="I46" s="8">
        <f t="shared" si="2"/>
        <v>-15</v>
      </c>
      <c r="J46" s="8">
        <f t="shared" si="3"/>
        <v>-293</v>
      </c>
      <c r="K46" s="8">
        <f t="shared" si="4"/>
        <v>-233</v>
      </c>
      <c r="L46" s="9">
        <f t="shared" si="5"/>
        <v>495</v>
      </c>
      <c r="M46" s="8">
        <f t="shared" si="6"/>
        <v>713</v>
      </c>
      <c r="N46">
        <f t="shared" si="7"/>
        <v>0.95258899676375408</v>
      </c>
      <c r="O46">
        <f t="shared" si="8"/>
        <v>0.99754901960784315</v>
      </c>
    </row>
    <row r="47" spans="1:15" x14ac:dyDescent="0.25">
      <c r="A47" s="7">
        <v>44392</v>
      </c>
      <c r="B47" s="8">
        <v>6037</v>
      </c>
      <c r="C47" s="8">
        <v>5832</v>
      </c>
      <c r="D47" s="8">
        <v>6575</v>
      </c>
      <c r="E47" s="8">
        <v>6188</v>
      </c>
      <c r="F47" s="8">
        <v>6056</v>
      </c>
      <c r="G47" s="8">
        <f t="shared" si="0"/>
        <v>205</v>
      </c>
      <c r="H47" s="8">
        <f t="shared" si="1"/>
        <v>-151</v>
      </c>
      <c r="I47" s="8">
        <f t="shared" si="2"/>
        <v>-19</v>
      </c>
      <c r="J47" s="8">
        <f t="shared" si="3"/>
        <v>-356</v>
      </c>
      <c r="K47" s="8">
        <f t="shared" si="4"/>
        <v>-224</v>
      </c>
      <c r="L47" s="9">
        <f t="shared" si="5"/>
        <v>538</v>
      </c>
      <c r="M47" s="8">
        <f t="shared" si="6"/>
        <v>743</v>
      </c>
      <c r="N47">
        <f t="shared" si="7"/>
        <v>0.94246929541047186</v>
      </c>
      <c r="O47">
        <f t="shared" si="8"/>
        <v>0.99686261558784672</v>
      </c>
    </row>
    <row r="48" spans="1:15" x14ac:dyDescent="0.25">
      <c r="A48" s="7">
        <v>44391</v>
      </c>
      <c r="B48" s="8">
        <v>6017</v>
      </c>
      <c r="C48" s="8">
        <v>5800</v>
      </c>
      <c r="D48" s="8">
        <v>6550</v>
      </c>
      <c r="E48" s="8">
        <v>6126</v>
      </c>
      <c r="F48" s="8">
        <v>5924.5</v>
      </c>
      <c r="G48" s="8">
        <f t="shared" si="0"/>
        <v>217</v>
      </c>
      <c r="H48" s="8">
        <f t="shared" si="1"/>
        <v>-109</v>
      </c>
      <c r="I48" s="8">
        <f t="shared" si="2"/>
        <v>92.5</v>
      </c>
      <c r="J48" s="8">
        <f t="shared" si="3"/>
        <v>-326</v>
      </c>
      <c r="K48" s="8">
        <f t="shared" si="4"/>
        <v>-124.5</v>
      </c>
      <c r="L48" s="9">
        <f t="shared" si="5"/>
        <v>533</v>
      </c>
      <c r="M48" s="8">
        <f t="shared" si="6"/>
        <v>750</v>
      </c>
      <c r="N48">
        <f t="shared" si="7"/>
        <v>0.94678419849820439</v>
      </c>
      <c r="O48">
        <f t="shared" si="8"/>
        <v>1.0156131319098658</v>
      </c>
    </row>
    <row r="49" spans="1:15" x14ac:dyDescent="0.25">
      <c r="A49" s="7">
        <v>44390</v>
      </c>
      <c r="B49" s="8">
        <v>5990</v>
      </c>
      <c r="C49" s="8">
        <v>5747</v>
      </c>
      <c r="D49" s="8">
        <v>6569</v>
      </c>
      <c r="E49" s="8">
        <v>6080</v>
      </c>
      <c r="F49" s="8">
        <v>5980</v>
      </c>
      <c r="G49" s="8">
        <f t="shared" si="0"/>
        <v>243</v>
      </c>
      <c r="H49" s="8">
        <f t="shared" si="1"/>
        <v>-90</v>
      </c>
      <c r="I49" s="8">
        <f t="shared" si="2"/>
        <v>10</v>
      </c>
      <c r="J49" s="8">
        <f t="shared" si="3"/>
        <v>-333</v>
      </c>
      <c r="K49" s="8">
        <f t="shared" si="4"/>
        <v>-233</v>
      </c>
      <c r="L49" s="9">
        <f t="shared" si="5"/>
        <v>579</v>
      </c>
      <c r="M49" s="8">
        <f t="shared" si="6"/>
        <v>822</v>
      </c>
      <c r="N49">
        <f t="shared" si="7"/>
        <v>0.94523026315789471</v>
      </c>
      <c r="O49">
        <f t="shared" si="8"/>
        <v>1.0016722408026757</v>
      </c>
    </row>
    <row r="50" spans="1:15" x14ac:dyDescent="0.25">
      <c r="A50" s="7">
        <v>44389</v>
      </c>
      <c r="B50" s="8">
        <v>5925</v>
      </c>
      <c r="C50" s="8">
        <v>5694</v>
      </c>
      <c r="D50" s="8">
        <v>6450</v>
      </c>
      <c r="E50" s="8">
        <v>5962</v>
      </c>
      <c r="F50" s="8">
        <v>5900</v>
      </c>
      <c r="G50" s="8">
        <f t="shared" si="0"/>
        <v>231</v>
      </c>
      <c r="H50" s="8">
        <f t="shared" si="1"/>
        <v>-37</v>
      </c>
      <c r="I50" s="8">
        <f t="shared" si="2"/>
        <v>25</v>
      </c>
      <c r="J50" s="8">
        <f t="shared" si="3"/>
        <v>-268</v>
      </c>
      <c r="K50" s="8">
        <f t="shared" si="4"/>
        <v>-206</v>
      </c>
      <c r="L50" s="9">
        <f t="shared" si="5"/>
        <v>525</v>
      </c>
      <c r="M50" s="8">
        <f t="shared" si="6"/>
        <v>756</v>
      </c>
      <c r="N50">
        <f t="shared" si="7"/>
        <v>0.95504864139550483</v>
      </c>
      <c r="O50">
        <f t="shared" si="8"/>
        <v>1.0042372881355932</v>
      </c>
    </row>
    <row r="51" spans="1:15" x14ac:dyDescent="0.25">
      <c r="A51" s="7">
        <v>44355</v>
      </c>
      <c r="B51" s="8">
        <v>5939.5</v>
      </c>
      <c r="C51" s="8">
        <v>5635</v>
      </c>
      <c r="D51" s="8">
        <v>6550</v>
      </c>
      <c r="E51" s="8">
        <v>5980</v>
      </c>
      <c r="F51" s="8">
        <v>5870</v>
      </c>
      <c r="G51" s="8">
        <f t="shared" ref="G51:G52" si="9">B51-C51</f>
        <v>304.5</v>
      </c>
      <c r="H51" s="8">
        <f t="shared" ref="H51:H52" si="10">B51-E51</f>
        <v>-40.5</v>
      </c>
      <c r="I51" s="8">
        <f t="shared" ref="I51:I52" si="11">B51-F51</f>
        <v>69.5</v>
      </c>
      <c r="J51" s="8">
        <f t="shared" ref="J51:J52" si="12">C51-E51</f>
        <v>-345</v>
      </c>
      <c r="K51" s="8">
        <f t="shared" ref="K51:K52" si="13">C51-F51</f>
        <v>-235</v>
      </c>
      <c r="L51" s="9">
        <f t="shared" ref="L51:L52" si="14">D51-B51</f>
        <v>610.5</v>
      </c>
      <c r="M51" s="8">
        <f t="shared" ref="M51:M52" si="15">D51-C51</f>
        <v>915</v>
      </c>
      <c r="N51">
        <f t="shared" ref="N51:N52" si="16">C51/E51</f>
        <v>0.94230769230769229</v>
      </c>
      <c r="O51">
        <f t="shared" ref="O51:O52" si="17">B51/F51</f>
        <v>1.0118398637137991</v>
      </c>
    </row>
    <row r="52" spans="1:15" x14ac:dyDescent="0.25">
      <c r="A52" s="7">
        <v>44354</v>
      </c>
      <c r="B52" s="8">
        <v>5962</v>
      </c>
      <c r="C52" s="8">
        <v>5611</v>
      </c>
      <c r="D52" s="8">
        <v>6600</v>
      </c>
      <c r="E52" s="8">
        <v>5956</v>
      </c>
      <c r="F52" s="8">
        <v>5860</v>
      </c>
      <c r="G52" s="8">
        <f t="shared" si="9"/>
        <v>351</v>
      </c>
      <c r="H52" s="8">
        <f t="shared" si="10"/>
        <v>6</v>
      </c>
      <c r="I52" s="8">
        <f t="shared" si="11"/>
        <v>102</v>
      </c>
      <c r="J52" s="8">
        <f t="shared" si="12"/>
        <v>-345</v>
      </c>
      <c r="K52" s="8">
        <f t="shared" si="13"/>
        <v>-249</v>
      </c>
      <c r="L52" s="9">
        <f t="shared" si="14"/>
        <v>638</v>
      </c>
      <c r="M52" s="8">
        <f t="shared" si="15"/>
        <v>989</v>
      </c>
      <c r="N52">
        <f t="shared" si="16"/>
        <v>0.94207521826729346</v>
      </c>
      <c r="O52">
        <f t="shared" si="17"/>
        <v>1.0174061433447099</v>
      </c>
    </row>
    <row r="53" spans="1:15" x14ac:dyDescent="0.25">
      <c r="A53" s="7">
        <v>44353</v>
      </c>
      <c r="B53" s="8">
        <v>6095</v>
      </c>
      <c r="C53" s="8">
        <v>5605</v>
      </c>
      <c r="D53" s="8">
        <v>6800</v>
      </c>
      <c r="E53" s="8">
        <v>5945</v>
      </c>
      <c r="F53" s="8">
        <v>5799</v>
      </c>
      <c r="G53" s="8">
        <f t="shared" ref="G53:G59" si="18">B53-C53</f>
        <v>490</v>
      </c>
      <c r="H53" s="8">
        <f t="shared" ref="H53:H59" si="19">B53-E53</f>
        <v>150</v>
      </c>
      <c r="I53" s="8">
        <f t="shared" ref="I53:I59" si="20">B53-F53</f>
        <v>296</v>
      </c>
      <c r="J53" s="8">
        <f t="shared" ref="J53:J59" si="21">C53-E53</f>
        <v>-340</v>
      </c>
      <c r="K53" s="8">
        <f t="shared" ref="K53:K59" si="22">C53-F53</f>
        <v>-194</v>
      </c>
      <c r="L53" s="9">
        <f t="shared" ref="L53:L59" si="23">D53-B53</f>
        <v>705</v>
      </c>
      <c r="M53" s="8">
        <f t="shared" ref="M53:M59" si="24">D53-C53</f>
        <v>1195</v>
      </c>
      <c r="N53">
        <f t="shared" ref="N53:N59" si="25">C53/E53</f>
        <v>0.94280908326324642</v>
      </c>
      <c r="O53">
        <f t="shared" ref="O53:O59" si="26">B53/F53</f>
        <v>1.0510432833247112</v>
      </c>
    </row>
    <row r="54" spans="1:15" x14ac:dyDescent="0.25">
      <c r="A54" s="7">
        <v>44352</v>
      </c>
      <c r="B54" s="8">
        <v>6090</v>
      </c>
      <c r="C54" s="8">
        <v>5626</v>
      </c>
      <c r="D54" s="8">
        <v>6625</v>
      </c>
      <c r="E54" s="8">
        <v>5970</v>
      </c>
      <c r="F54" s="8">
        <v>5820</v>
      </c>
      <c r="G54" s="8">
        <f t="shared" si="18"/>
        <v>464</v>
      </c>
      <c r="H54" s="8">
        <f t="shared" si="19"/>
        <v>120</v>
      </c>
      <c r="I54" s="8">
        <f t="shared" si="20"/>
        <v>270</v>
      </c>
      <c r="J54" s="8">
        <f t="shared" si="21"/>
        <v>-344</v>
      </c>
      <c r="K54" s="8">
        <f t="shared" si="22"/>
        <v>-194</v>
      </c>
      <c r="L54" s="9">
        <f t="shared" si="23"/>
        <v>535</v>
      </c>
      <c r="M54" s="8">
        <f t="shared" si="24"/>
        <v>999</v>
      </c>
      <c r="N54">
        <f t="shared" si="25"/>
        <v>0.94237855946398663</v>
      </c>
      <c r="O54">
        <f t="shared" si="26"/>
        <v>1.0463917525773196</v>
      </c>
    </row>
    <row r="55" spans="1:15" x14ac:dyDescent="0.25">
      <c r="A55" s="7">
        <v>44379</v>
      </c>
      <c r="B55" s="8">
        <v>6090</v>
      </c>
      <c r="C55" s="8">
        <v>5666</v>
      </c>
      <c r="D55" s="8">
        <v>6580</v>
      </c>
      <c r="E55" s="8">
        <v>5951</v>
      </c>
      <c r="F55" s="8">
        <v>5798.5</v>
      </c>
      <c r="G55" s="8">
        <f t="shared" si="18"/>
        <v>424</v>
      </c>
      <c r="H55" s="8">
        <f t="shared" si="19"/>
        <v>139</v>
      </c>
      <c r="I55" s="8">
        <f t="shared" si="20"/>
        <v>291.5</v>
      </c>
      <c r="J55" s="8">
        <f t="shared" si="21"/>
        <v>-285</v>
      </c>
      <c r="K55" s="8">
        <f t="shared" si="22"/>
        <v>-132.5</v>
      </c>
      <c r="L55" s="9">
        <f t="shared" si="23"/>
        <v>490</v>
      </c>
      <c r="M55" s="8">
        <f t="shared" si="24"/>
        <v>914</v>
      </c>
      <c r="N55">
        <f t="shared" si="25"/>
        <v>0.95210888926230886</v>
      </c>
      <c r="O55">
        <f t="shared" si="26"/>
        <v>1.0502716219711994</v>
      </c>
    </row>
    <row r="56" spans="1:15" x14ac:dyDescent="0.25">
      <c r="A56" s="7">
        <v>44378</v>
      </c>
      <c r="B56" s="8">
        <v>6010</v>
      </c>
      <c r="C56" s="8">
        <v>5603</v>
      </c>
      <c r="D56" s="8">
        <v>6570</v>
      </c>
      <c r="E56" s="8">
        <v>5834.5</v>
      </c>
      <c r="F56" s="8">
        <v>5700</v>
      </c>
      <c r="G56" s="8">
        <f t="shared" si="18"/>
        <v>407</v>
      </c>
      <c r="H56" s="8">
        <f t="shared" si="19"/>
        <v>175.5</v>
      </c>
      <c r="I56" s="8">
        <f t="shared" si="20"/>
        <v>310</v>
      </c>
      <c r="J56" s="8">
        <f t="shared" si="21"/>
        <v>-231.5</v>
      </c>
      <c r="K56" s="8">
        <f t="shared" si="22"/>
        <v>-97</v>
      </c>
      <c r="L56" s="9">
        <f t="shared" si="23"/>
        <v>560</v>
      </c>
      <c r="M56" s="8">
        <f t="shared" si="24"/>
        <v>967</v>
      </c>
      <c r="N56">
        <f t="shared" si="25"/>
        <v>0.96032222127003175</v>
      </c>
      <c r="O56">
        <f t="shared" si="26"/>
        <v>1.0543859649122806</v>
      </c>
    </row>
    <row r="57" spans="1:15" x14ac:dyDescent="0.25">
      <c r="A57" s="7">
        <v>44377</v>
      </c>
      <c r="B57" s="8">
        <v>5960</v>
      </c>
      <c r="C57" s="8">
        <v>5550</v>
      </c>
      <c r="D57" s="8">
        <v>5660</v>
      </c>
      <c r="E57" s="8">
        <v>5824.5</v>
      </c>
      <c r="F57" s="8">
        <v>5556</v>
      </c>
      <c r="G57" s="8">
        <f t="shared" si="18"/>
        <v>410</v>
      </c>
      <c r="H57" s="8">
        <f t="shared" si="19"/>
        <v>135.5</v>
      </c>
      <c r="I57" s="8">
        <f t="shared" si="20"/>
        <v>404</v>
      </c>
      <c r="J57" s="8">
        <f t="shared" si="21"/>
        <v>-274.5</v>
      </c>
      <c r="K57" s="8">
        <f t="shared" si="22"/>
        <v>-6</v>
      </c>
      <c r="L57" s="9">
        <f t="shared" si="23"/>
        <v>-300</v>
      </c>
      <c r="M57" s="8">
        <f t="shared" si="24"/>
        <v>110</v>
      </c>
      <c r="N57">
        <f t="shared" si="25"/>
        <v>0.95287149111511715</v>
      </c>
      <c r="O57">
        <f t="shared" si="26"/>
        <v>1.0727141828653708</v>
      </c>
    </row>
    <row r="58" spans="1:15" x14ac:dyDescent="0.25">
      <c r="A58" s="7">
        <v>44376</v>
      </c>
      <c r="B58" s="8">
        <v>6000</v>
      </c>
      <c r="C58" s="8">
        <v>5592</v>
      </c>
      <c r="D58" s="8">
        <v>6490</v>
      </c>
      <c r="E58" s="8">
        <v>5820</v>
      </c>
      <c r="F58" s="8">
        <v>5616</v>
      </c>
      <c r="G58" s="8">
        <f t="shared" si="18"/>
        <v>408</v>
      </c>
      <c r="H58" s="8">
        <f t="shared" si="19"/>
        <v>180</v>
      </c>
      <c r="I58" s="8">
        <f t="shared" si="20"/>
        <v>384</v>
      </c>
      <c r="J58" s="8">
        <f t="shared" si="21"/>
        <v>-228</v>
      </c>
      <c r="K58" s="8">
        <f t="shared" si="22"/>
        <v>-24</v>
      </c>
      <c r="L58" s="9">
        <f t="shared" si="23"/>
        <v>490</v>
      </c>
      <c r="M58" s="8">
        <f t="shared" si="24"/>
        <v>898</v>
      </c>
      <c r="N58">
        <f t="shared" si="25"/>
        <v>0.96082474226804127</v>
      </c>
      <c r="O58">
        <f t="shared" si="26"/>
        <v>1.0683760683760684</v>
      </c>
    </row>
    <row r="59" spans="1:15" x14ac:dyDescent="0.25">
      <c r="A59" s="7">
        <v>44375</v>
      </c>
      <c r="B59" s="8">
        <v>6090</v>
      </c>
      <c r="C59" s="8">
        <v>5673</v>
      </c>
      <c r="D59" s="8">
        <v>6620</v>
      </c>
      <c r="E59" s="8">
        <v>5900</v>
      </c>
      <c r="F59" s="8">
        <v>5705</v>
      </c>
      <c r="G59" s="8">
        <f t="shared" si="18"/>
        <v>417</v>
      </c>
      <c r="H59" s="8">
        <f t="shared" si="19"/>
        <v>190</v>
      </c>
      <c r="I59" s="8">
        <f t="shared" si="20"/>
        <v>385</v>
      </c>
      <c r="J59" s="8">
        <f t="shared" si="21"/>
        <v>-227</v>
      </c>
      <c r="K59" s="8">
        <f t="shared" si="22"/>
        <v>-32</v>
      </c>
      <c r="L59" s="9">
        <f t="shared" si="23"/>
        <v>530</v>
      </c>
      <c r="M59" s="8">
        <f t="shared" si="24"/>
        <v>947</v>
      </c>
      <c r="N59">
        <f t="shared" si="25"/>
        <v>0.96152542372881356</v>
      </c>
      <c r="O59">
        <f t="shared" si="26"/>
        <v>1.0674846625766872</v>
      </c>
    </row>
    <row r="60" spans="1:15" x14ac:dyDescent="0.25">
      <c r="A60" s="7">
        <v>44372</v>
      </c>
      <c r="B60" s="8">
        <v>6122</v>
      </c>
      <c r="C60" s="8">
        <v>5722</v>
      </c>
      <c r="D60" s="8">
        <v>6579.6</v>
      </c>
      <c r="E60" s="8">
        <v>5990</v>
      </c>
      <c r="F60" s="8">
        <v>5749</v>
      </c>
      <c r="G60" s="8">
        <f t="shared" ref="G60:G62" si="27">B60-C60</f>
        <v>400</v>
      </c>
      <c r="H60" s="8">
        <f t="shared" ref="H60:H62" si="28">B60-E60</f>
        <v>132</v>
      </c>
      <c r="I60" s="8">
        <f t="shared" ref="I60:I62" si="29">B60-F60</f>
        <v>373</v>
      </c>
      <c r="J60" s="8">
        <f t="shared" ref="J60:J62" si="30">C60-E60</f>
        <v>-268</v>
      </c>
      <c r="K60" s="8">
        <f t="shared" ref="K60:K62" si="31">C60-F60</f>
        <v>-27</v>
      </c>
      <c r="L60" s="9">
        <f t="shared" ref="L60:L62" si="32">D60-B60</f>
        <v>457.60000000000036</v>
      </c>
      <c r="M60" s="8">
        <f t="shared" ref="M60:M62" si="33">D60-C60</f>
        <v>857.60000000000036</v>
      </c>
      <c r="N60">
        <f t="shared" ref="N60:N62" si="34">C60/E60</f>
        <v>0.95525876460767944</v>
      </c>
      <c r="O60">
        <f t="shared" ref="O60:O62" si="35">B60/F60</f>
        <v>1.0648808488432771</v>
      </c>
    </row>
    <row r="61" spans="1:15" x14ac:dyDescent="0.25">
      <c r="A61" s="7">
        <v>44371</v>
      </c>
      <c r="B61" s="8">
        <v>6203</v>
      </c>
      <c r="C61" s="8">
        <v>5833</v>
      </c>
      <c r="D61" s="8">
        <v>6675</v>
      </c>
      <c r="E61" s="8">
        <v>6070</v>
      </c>
      <c r="F61" s="8">
        <v>5809.5</v>
      </c>
      <c r="G61" s="8">
        <f t="shared" si="27"/>
        <v>370</v>
      </c>
      <c r="H61" s="8">
        <f t="shared" si="28"/>
        <v>133</v>
      </c>
      <c r="I61" s="8">
        <f t="shared" si="29"/>
        <v>393.5</v>
      </c>
      <c r="J61" s="8">
        <f t="shared" si="30"/>
        <v>-237</v>
      </c>
      <c r="K61" s="8">
        <f t="shared" si="31"/>
        <v>23.5</v>
      </c>
      <c r="L61" s="9">
        <f t="shared" si="32"/>
        <v>472</v>
      </c>
      <c r="M61" s="8">
        <f t="shared" si="33"/>
        <v>842</v>
      </c>
      <c r="N61">
        <f t="shared" si="34"/>
        <v>0.96095551894563425</v>
      </c>
      <c r="O61">
        <f t="shared" si="35"/>
        <v>1.0677338841552628</v>
      </c>
    </row>
    <row r="62" spans="1:15" x14ac:dyDescent="0.25">
      <c r="A62" s="7">
        <v>44370</v>
      </c>
      <c r="B62" s="8">
        <v>6250</v>
      </c>
      <c r="C62" s="8">
        <v>5880</v>
      </c>
      <c r="D62" s="8">
        <v>6820</v>
      </c>
      <c r="E62" s="8">
        <v>6110</v>
      </c>
      <c r="F62" s="8">
        <v>5845</v>
      </c>
      <c r="G62" s="8">
        <f t="shared" si="27"/>
        <v>370</v>
      </c>
      <c r="H62" s="8">
        <f t="shared" si="28"/>
        <v>140</v>
      </c>
      <c r="I62" s="8">
        <f t="shared" si="29"/>
        <v>405</v>
      </c>
      <c r="J62" s="8">
        <f t="shared" si="30"/>
        <v>-230</v>
      </c>
      <c r="K62" s="8">
        <f t="shared" si="31"/>
        <v>35</v>
      </c>
      <c r="L62" s="9">
        <f t="shared" si="32"/>
        <v>570</v>
      </c>
      <c r="M62" s="8">
        <f t="shared" si="33"/>
        <v>940</v>
      </c>
      <c r="N62">
        <f t="shared" si="34"/>
        <v>0.96235679214402614</v>
      </c>
      <c r="O62">
        <f t="shared" si="35"/>
        <v>1.0692899914456802</v>
      </c>
    </row>
    <row r="63" spans="1:15" x14ac:dyDescent="0.25">
      <c r="A63" s="7">
        <v>44369</v>
      </c>
      <c r="B63" s="8">
        <v>6235</v>
      </c>
      <c r="C63" s="8">
        <v>5887</v>
      </c>
      <c r="D63" s="8">
        <v>6849</v>
      </c>
      <c r="E63" s="8">
        <v>6005</v>
      </c>
      <c r="F63" s="8">
        <v>5898</v>
      </c>
      <c r="G63" s="8">
        <f t="shared" ref="G63:G64" si="36">B63-C63</f>
        <v>348</v>
      </c>
      <c r="H63" s="8">
        <f t="shared" ref="H63:H64" si="37">B63-E63</f>
        <v>230</v>
      </c>
      <c r="I63" s="8">
        <f t="shared" ref="I63:I64" si="38">B63-F63</f>
        <v>337</v>
      </c>
      <c r="J63" s="8">
        <f t="shared" ref="J63:J64" si="39">C63-E63</f>
        <v>-118</v>
      </c>
      <c r="K63" s="8">
        <f t="shared" ref="K63:K64" si="40">C63-F63</f>
        <v>-11</v>
      </c>
      <c r="L63" s="9">
        <f t="shared" ref="L63:L64" si="41">D63-B63</f>
        <v>614</v>
      </c>
      <c r="M63" s="8">
        <f t="shared" ref="M63:M64" si="42">D63-C63</f>
        <v>962</v>
      </c>
      <c r="N63">
        <f t="shared" ref="N63:N64" si="43">C63/E63</f>
        <v>0.98034970857618653</v>
      </c>
      <c r="O63">
        <f t="shared" ref="O63:O64" si="44">B63/F63</f>
        <v>1.057138012885724</v>
      </c>
    </row>
    <row r="64" spans="1:15" x14ac:dyDescent="0.25">
      <c r="A64" s="7">
        <v>44365</v>
      </c>
      <c r="B64" s="8">
        <v>6300</v>
      </c>
      <c r="C64" s="8">
        <v>5962</v>
      </c>
      <c r="D64" s="8">
        <v>6930</v>
      </c>
      <c r="E64" s="8">
        <v>6050</v>
      </c>
      <c r="F64" s="8">
        <v>5920</v>
      </c>
      <c r="G64" s="8">
        <f t="shared" si="36"/>
        <v>338</v>
      </c>
      <c r="H64" s="8">
        <f t="shared" si="37"/>
        <v>250</v>
      </c>
      <c r="I64" s="8">
        <f t="shared" si="38"/>
        <v>380</v>
      </c>
      <c r="J64" s="8">
        <f t="shared" si="39"/>
        <v>-88</v>
      </c>
      <c r="K64" s="8">
        <f t="shared" si="40"/>
        <v>42</v>
      </c>
      <c r="L64" s="9">
        <f t="shared" si="41"/>
        <v>630</v>
      </c>
      <c r="M64" s="8">
        <f t="shared" si="42"/>
        <v>968</v>
      </c>
      <c r="N64">
        <f t="shared" si="43"/>
        <v>0.98545454545454547</v>
      </c>
      <c r="O64">
        <f t="shared" si="44"/>
        <v>1.0641891891891893</v>
      </c>
    </row>
    <row r="65" spans="1:15" x14ac:dyDescent="0.25">
      <c r="A65" s="7">
        <v>44364</v>
      </c>
      <c r="B65" s="8">
        <v>6290</v>
      </c>
      <c r="C65" s="8">
        <v>6020</v>
      </c>
      <c r="D65" s="8">
        <v>6985</v>
      </c>
      <c r="E65" s="8">
        <v>6123</v>
      </c>
      <c r="F65" s="8">
        <v>5939.5</v>
      </c>
      <c r="G65" s="8">
        <f t="shared" ref="G65" si="45">B65-C65</f>
        <v>270</v>
      </c>
      <c r="H65" s="8">
        <f t="shared" ref="H65" si="46">B65-E65</f>
        <v>167</v>
      </c>
      <c r="I65" s="8">
        <f t="shared" ref="I65" si="47">B65-F65</f>
        <v>350.5</v>
      </c>
      <c r="J65" s="8">
        <f t="shared" ref="J65" si="48">C65-E65</f>
        <v>-103</v>
      </c>
      <c r="K65" s="8">
        <f t="shared" ref="K65" si="49">C65-F65</f>
        <v>80.5</v>
      </c>
      <c r="L65" s="9">
        <f>D65-B65</f>
        <v>695</v>
      </c>
      <c r="M65" s="8">
        <f t="shared" ref="M65" si="50">D65-C65</f>
        <v>965</v>
      </c>
      <c r="N65">
        <f t="shared" ref="N65" si="51">C65/E65</f>
        <v>0.98317818063040996</v>
      </c>
      <c r="O65">
        <f t="shared" ref="O65" si="52">B65/F65</f>
        <v>1.05901170132166</v>
      </c>
    </row>
    <row r="66" spans="1:15" x14ac:dyDescent="0.25">
      <c r="A66" s="7">
        <v>44363</v>
      </c>
      <c r="B66" s="8">
        <v>6325</v>
      </c>
      <c r="C66" s="8">
        <v>6043</v>
      </c>
      <c r="D66" s="8">
        <v>6900</v>
      </c>
      <c r="E66" s="8">
        <v>6140</v>
      </c>
      <c r="F66" s="8">
        <v>5996</v>
      </c>
      <c r="G66" s="8">
        <f t="shared" ref="G66" si="53">B66-C66</f>
        <v>282</v>
      </c>
      <c r="H66" s="8">
        <f t="shared" ref="H66" si="54">B66-E66</f>
        <v>185</v>
      </c>
      <c r="I66" s="8">
        <f t="shared" ref="I66" si="55">B66-F66</f>
        <v>329</v>
      </c>
      <c r="J66" s="8">
        <f t="shared" ref="J66" si="56">C66-E66</f>
        <v>-97</v>
      </c>
      <c r="K66" s="8">
        <f t="shared" ref="K66" si="57">C66-F66</f>
        <v>47</v>
      </c>
      <c r="L66" s="9">
        <f>D66-B66</f>
        <v>575</v>
      </c>
      <c r="M66" s="8">
        <f t="shared" ref="M66" si="58">D66-C66</f>
        <v>857</v>
      </c>
      <c r="N66">
        <f t="shared" ref="N66" si="59">C66/E66</f>
        <v>0.98420195439739411</v>
      </c>
      <c r="O66">
        <f t="shared" ref="O66" si="60">B66/F66</f>
        <v>1.054869913275517</v>
      </c>
    </row>
    <row r="67" spans="1:15" x14ac:dyDescent="0.25">
      <c r="A67" s="7">
        <v>44362</v>
      </c>
      <c r="B67" s="8">
        <v>6287</v>
      </c>
      <c r="C67" s="8">
        <v>6041</v>
      </c>
      <c r="D67" s="8">
        <v>6940</v>
      </c>
      <c r="E67" s="8">
        <v>6070.5</v>
      </c>
      <c r="F67" s="8">
        <v>5925</v>
      </c>
      <c r="G67" s="8">
        <f t="shared" ref="G67" si="61">B67-C67</f>
        <v>246</v>
      </c>
      <c r="H67" s="8">
        <f t="shared" ref="H67" si="62">B67-E67</f>
        <v>216.5</v>
      </c>
      <c r="I67" s="8">
        <f t="shared" ref="I67" si="63">B67-F67</f>
        <v>362</v>
      </c>
      <c r="J67" s="8">
        <f t="shared" ref="J67" si="64">C67-E67</f>
        <v>-29.5</v>
      </c>
      <c r="K67" s="8">
        <f t="shared" ref="K67" si="65">C67-F67</f>
        <v>116</v>
      </c>
      <c r="L67" s="9">
        <f t="shared" ref="L67:L130" si="66">D67-B67</f>
        <v>653</v>
      </c>
      <c r="M67" s="8">
        <f t="shared" ref="M67" si="67">D67-C67</f>
        <v>899</v>
      </c>
      <c r="N67">
        <f t="shared" ref="N67" si="68">C67/E67</f>
        <v>0.99514043324273127</v>
      </c>
      <c r="O67">
        <f t="shared" ref="O67" si="69">B67/F67</f>
        <v>1.0610970464135021</v>
      </c>
    </row>
    <row r="68" spans="1:15" x14ac:dyDescent="0.25">
      <c r="A68" s="7">
        <v>44361</v>
      </c>
      <c r="B68" s="8">
        <v>6300</v>
      </c>
      <c r="C68" s="8">
        <v>6049.5</v>
      </c>
      <c r="D68" s="8">
        <v>6980</v>
      </c>
      <c r="E68" s="8">
        <v>6080</v>
      </c>
      <c r="F68" s="8">
        <v>5910</v>
      </c>
      <c r="G68" s="8">
        <f t="shared" ref="G68" si="70">B68-C68</f>
        <v>250.5</v>
      </c>
      <c r="H68" s="8">
        <f t="shared" ref="H68" si="71">B68-E68</f>
        <v>220</v>
      </c>
      <c r="I68" s="8">
        <f t="shared" ref="I68" si="72">B68-F68</f>
        <v>390</v>
      </c>
      <c r="J68" s="8">
        <f t="shared" ref="J68" si="73">C68-E68</f>
        <v>-30.5</v>
      </c>
      <c r="K68" s="8">
        <f t="shared" ref="K68" si="74">C68-F68</f>
        <v>139.5</v>
      </c>
      <c r="L68" s="9">
        <f t="shared" si="66"/>
        <v>680</v>
      </c>
      <c r="M68" s="8">
        <f t="shared" ref="M68" si="75">D68-C68</f>
        <v>930.5</v>
      </c>
      <c r="N68">
        <f t="shared" ref="N68" si="76">C68/E68</f>
        <v>0.99498355263157889</v>
      </c>
      <c r="O68">
        <f t="shared" ref="O68" si="77">B68/F68</f>
        <v>1.0659898477157361</v>
      </c>
    </row>
    <row r="69" spans="1:15" x14ac:dyDescent="0.25">
      <c r="A69" s="7">
        <v>44358</v>
      </c>
      <c r="B69" s="8">
        <v>6335</v>
      </c>
      <c r="C69" s="8">
        <v>6055</v>
      </c>
      <c r="D69" s="8">
        <v>7095</v>
      </c>
      <c r="E69" s="8">
        <v>6120</v>
      </c>
      <c r="F69" s="8">
        <v>5980</v>
      </c>
      <c r="G69" s="8">
        <f t="shared" ref="G69:G72" si="78">B69-C69</f>
        <v>280</v>
      </c>
      <c r="H69" s="8">
        <f t="shared" ref="H69:H72" si="79">B69-E69</f>
        <v>215</v>
      </c>
      <c r="I69" s="8">
        <f t="shared" ref="I69:I72" si="80">B69-F69</f>
        <v>355</v>
      </c>
      <c r="J69" s="8">
        <f t="shared" ref="J69:J72" si="81">C69-E69</f>
        <v>-65</v>
      </c>
      <c r="K69" s="8">
        <f t="shared" ref="K69:K72" si="82">C69-F69</f>
        <v>75</v>
      </c>
      <c r="L69" s="9">
        <f t="shared" si="66"/>
        <v>760</v>
      </c>
      <c r="M69" s="8">
        <f t="shared" ref="M69:M72" si="83">D69-C69</f>
        <v>1040</v>
      </c>
      <c r="N69">
        <f t="shared" ref="N69:N72" si="84">C69/E69</f>
        <v>0.9893790849673203</v>
      </c>
      <c r="O69">
        <f t="shared" ref="O69:O72" si="85">B69/F69</f>
        <v>1.0593645484949832</v>
      </c>
    </row>
    <row r="70" spans="1:15" x14ac:dyDescent="0.25">
      <c r="A70" s="7">
        <v>44357</v>
      </c>
      <c r="B70" s="8">
        <v>6290</v>
      </c>
      <c r="C70" s="8">
        <v>6040</v>
      </c>
      <c r="D70" s="8">
        <v>6990</v>
      </c>
      <c r="E70" s="8">
        <v>6079</v>
      </c>
      <c r="F70" s="8">
        <v>5900</v>
      </c>
      <c r="G70" s="8">
        <f t="shared" si="78"/>
        <v>250</v>
      </c>
      <c r="H70" s="8">
        <f t="shared" si="79"/>
        <v>211</v>
      </c>
      <c r="I70" s="8">
        <f t="shared" si="80"/>
        <v>390</v>
      </c>
      <c r="J70" s="8">
        <f t="shared" si="81"/>
        <v>-39</v>
      </c>
      <c r="K70" s="8">
        <f t="shared" si="82"/>
        <v>140</v>
      </c>
      <c r="L70" s="9">
        <f t="shared" si="66"/>
        <v>700</v>
      </c>
      <c r="M70" s="8">
        <f t="shared" si="83"/>
        <v>950</v>
      </c>
      <c r="N70">
        <f t="shared" si="84"/>
        <v>0.99358447113012005</v>
      </c>
      <c r="O70">
        <f t="shared" si="85"/>
        <v>1.0661016949152542</v>
      </c>
    </row>
    <row r="71" spans="1:15" x14ac:dyDescent="0.25">
      <c r="A71" s="7">
        <v>44356</v>
      </c>
      <c r="B71" s="8">
        <v>6328</v>
      </c>
      <c r="C71" s="8">
        <v>6012</v>
      </c>
      <c r="D71" s="8">
        <v>6950</v>
      </c>
      <c r="E71" s="8">
        <v>6080</v>
      </c>
      <c r="F71" s="8">
        <v>5849</v>
      </c>
      <c r="G71" s="8">
        <f t="shared" si="78"/>
        <v>316</v>
      </c>
      <c r="H71" s="8">
        <f t="shared" si="79"/>
        <v>248</v>
      </c>
      <c r="I71" s="8">
        <f t="shared" si="80"/>
        <v>479</v>
      </c>
      <c r="J71" s="8">
        <f t="shared" si="81"/>
        <v>-68</v>
      </c>
      <c r="K71" s="8">
        <f t="shared" si="82"/>
        <v>163</v>
      </c>
      <c r="L71" s="9">
        <f t="shared" si="66"/>
        <v>622</v>
      </c>
      <c r="M71" s="8">
        <f t="shared" si="83"/>
        <v>938</v>
      </c>
      <c r="N71">
        <f t="shared" si="84"/>
        <v>0.9888157894736842</v>
      </c>
      <c r="O71">
        <f t="shared" si="85"/>
        <v>1.0818943409129766</v>
      </c>
    </row>
    <row r="72" spans="1:15" x14ac:dyDescent="0.25">
      <c r="A72" s="7">
        <v>44355</v>
      </c>
      <c r="B72" s="8">
        <v>6212</v>
      </c>
      <c r="C72" s="8">
        <v>5941</v>
      </c>
      <c r="D72" s="8">
        <v>6785</v>
      </c>
      <c r="E72" s="8">
        <v>6033</v>
      </c>
      <c r="F72" s="8">
        <v>5750</v>
      </c>
      <c r="G72" s="8">
        <f t="shared" si="78"/>
        <v>271</v>
      </c>
      <c r="H72" s="8">
        <f t="shared" si="79"/>
        <v>179</v>
      </c>
      <c r="I72" s="8">
        <f t="shared" si="80"/>
        <v>462</v>
      </c>
      <c r="J72" s="8">
        <f t="shared" si="81"/>
        <v>-92</v>
      </c>
      <c r="K72" s="8">
        <f t="shared" si="82"/>
        <v>191</v>
      </c>
      <c r="L72" s="9">
        <f t="shared" si="66"/>
        <v>573</v>
      </c>
      <c r="M72" s="8">
        <f t="shared" si="83"/>
        <v>844</v>
      </c>
      <c r="N72">
        <f t="shared" si="84"/>
        <v>0.98475053870379581</v>
      </c>
      <c r="O72">
        <f t="shared" si="85"/>
        <v>1.0803478260869566</v>
      </c>
    </row>
    <row r="73" spans="1:15" x14ac:dyDescent="0.25">
      <c r="A73" s="7">
        <v>44354</v>
      </c>
      <c r="B73" s="8">
        <v>6150</v>
      </c>
      <c r="C73" s="8">
        <v>5860</v>
      </c>
      <c r="D73" s="8">
        <v>6800</v>
      </c>
      <c r="E73" s="8">
        <v>6020</v>
      </c>
      <c r="F73" s="8">
        <v>5405</v>
      </c>
      <c r="G73" s="8">
        <f>B73-C73</f>
        <v>290</v>
      </c>
      <c r="H73" s="8">
        <f t="shared" ref="H73" si="86">B73-E73</f>
        <v>130</v>
      </c>
      <c r="I73" s="8">
        <f t="shared" ref="I73" si="87">B73-F73</f>
        <v>745</v>
      </c>
      <c r="J73" s="8">
        <f t="shared" ref="J73" si="88">C73-E73</f>
        <v>-160</v>
      </c>
      <c r="K73" s="8">
        <f t="shared" ref="K73" si="89">C73-F73</f>
        <v>455</v>
      </c>
      <c r="L73" s="9">
        <f t="shared" si="66"/>
        <v>650</v>
      </c>
      <c r="M73" s="8">
        <f t="shared" ref="M73" si="90">D73-C73</f>
        <v>940</v>
      </c>
      <c r="N73">
        <f t="shared" ref="N73" si="91">C73/E73</f>
        <v>0.97342192691029905</v>
      </c>
      <c r="O73">
        <f t="shared" ref="O73" si="92">B73/F73</f>
        <v>1.1378353376503239</v>
      </c>
    </row>
    <row r="74" spans="1:15" x14ac:dyDescent="0.25">
      <c r="A74" s="7">
        <v>44351</v>
      </c>
      <c r="B74" s="8">
        <v>6090</v>
      </c>
      <c r="C74" s="8">
        <v>5767</v>
      </c>
      <c r="D74" s="8">
        <v>6775</v>
      </c>
      <c r="E74" s="8">
        <v>5950</v>
      </c>
      <c r="F74" s="8">
        <v>5406</v>
      </c>
      <c r="G74" s="8">
        <f>B74-C74</f>
        <v>323</v>
      </c>
      <c r="H74" s="8">
        <f t="shared" ref="H74:H105" si="93">B74-E74</f>
        <v>140</v>
      </c>
      <c r="I74" s="8">
        <f t="shared" ref="I74:I105" si="94">B74-F74</f>
        <v>684</v>
      </c>
      <c r="J74" s="8">
        <f t="shared" ref="J74:J105" si="95">C74-E74</f>
        <v>-183</v>
      </c>
      <c r="K74" s="8">
        <f t="shared" ref="K74:K105" si="96">C74-F74</f>
        <v>361</v>
      </c>
      <c r="L74" s="9">
        <f t="shared" si="66"/>
        <v>685</v>
      </c>
      <c r="M74" s="8">
        <f t="shared" ref="M74:M105" si="97">D74-C74</f>
        <v>1008</v>
      </c>
      <c r="N74">
        <f t="shared" ref="N74:N105" si="98">C74/E74</f>
        <v>0.96924369747899164</v>
      </c>
      <c r="O74">
        <f t="shared" ref="O74:O105" si="99">B74/F74</f>
        <v>1.1265260821309655</v>
      </c>
    </row>
    <row r="75" spans="1:15" x14ac:dyDescent="0.25">
      <c r="A75" s="7">
        <v>44350</v>
      </c>
      <c r="B75" s="8">
        <v>6170</v>
      </c>
      <c r="C75" s="8">
        <v>5816</v>
      </c>
      <c r="D75" s="8">
        <v>6700</v>
      </c>
      <c r="E75" s="8">
        <v>6000</v>
      </c>
      <c r="F75" s="8">
        <v>5706</v>
      </c>
      <c r="G75" s="8">
        <f t="shared" ref="G75:G116" si="100">B75-C75</f>
        <v>354</v>
      </c>
      <c r="H75" s="8">
        <f t="shared" si="93"/>
        <v>170</v>
      </c>
      <c r="I75" s="8">
        <f t="shared" si="94"/>
        <v>464</v>
      </c>
      <c r="J75" s="8">
        <f t="shared" si="95"/>
        <v>-184</v>
      </c>
      <c r="K75" s="8">
        <f t="shared" si="96"/>
        <v>110</v>
      </c>
      <c r="L75" s="9">
        <f t="shared" si="66"/>
        <v>530</v>
      </c>
      <c r="M75" s="8">
        <f t="shared" si="97"/>
        <v>884</v>
      </c>
      <c r="N75">
        <f t="shared" si="98"/>
        <v>0.96933333333333338</v>
      </c>
      <c r="O75">
        <f t="shared" si="99"/>
        <v>1.0813179109709079</v>
      </c>
    </row>
    <row r="76" spans="1:15" x14ac:dyDescent="0.25">
      <c r="A76" s="7">
        <v>44349</v>
      </c>
      <c r="B76" s="8">
        <v>6280</v>
      </c>
      <c r="C76" s="8">
        <v>5870</v>
      </c>
      <c r="D76" s="8">
        <v>6750</v>
      </c>
      <c r="E76" s="8">
        <v>5990</v>
      </c>
      <c r="F76" s="8">
        <v>5745</v>
      </c>
      <c r="G76" s="8">
        <f t="shared" si="100"/>
        <v>410</v>
      </c>
      <c r="H76" s="8">
        <f t="shared" si="93"/>
        <v>290</v>
      </c>
      <c r="I76" s="8">
        <f t="shared" si="94"/>
        <v>535</v>
      </c>
      <c r="J76" s="8">
        <f t="shared" si="95"/>
        <v>-120</v>
      </c>
      <c r="K76" s="8">
        <f t="shared" si="96"/>
        <v>125</v>
      </c>
      <c r="L76" s="9">
        <f t="shared" si="66"/>
        <v>470</v>
      </c>
      <c r="M76" s="8">
        <f t="shared" si="97"/>
        <v>880</v>
      </c>
      <c r="N76">
        <f t="shared" si="98"/>
        <v>0.97996661101836391</v>
      </c>
      <c r="O76">
        <f t="shared" si="99"/>
        <v>1.0931244560487381</v>
      </c>
    </row>
    <row r="77" spans="1:15" x14ac:dyDescent="0.25">
      <c r="A77" s="7">
        <v>44348</v>
      </c>
      <c r="B77" s="8">
        <v>6080</v>
      </c>
      <c r="C77" s="8">
        <v>5730</v>
      </c>
      <c r="D77" s="8">
        <v>6603</v>
      </c>
      <c r="E77" s="8">
        <v>5940</v>
      </c>
      <c r="F77" s="8">
        <v>5618</v>
      </c>
      <c r="G77" s="8">
        <f t="shared" si="100"/>
        <v>350</v>
      </c>
      <c r="H77" s="8">
        <f t="shared" si="93"/>
        <v>140</v>
      </c>
      <c r="I77" s="8">
        <f t="shared" si="94"/>
        <v>462</v>
      </c>
      <c r="J77" s="8">
        <f t="shared" si="95"/>
        <v>-210</v>
      </c>
      <c r="K77" s="8">
        <f t="shared" si="96"/>
        <v>112</v>
      </c>
      <c r="L77" s="9">
        <f t="shared" si="66"/>
        <v>523</v>
      </c>
      <c r="M77" s="8">
        <f t="shared" si="97"/>
        <v>873</v>
      </c>
      <c r="N77">
        <f t="shared" si="98"/>
        <v>0.96464646464646464</v>
      </c>
      <c r="O77">
        <f t="shared" si="99"/>
        <v>1.0822356710573158</v>
      </c>
    </row>
    <row r="78" spans="1:15" x14ac:dyDescent="0.25">
      <c r="A78" s="7">
        <v>44347</v>
      </c>
      <c r="B78" s="8">
        <v>6030</v>
      </c>
      <c r="C78" s="8">
        <v>5656</v>
      </c>
      <c r="D78" s="8">
        <v>6490</v>
      </c>
      <c r="E78" s="8">
        <v>5802</v>
      </c>
      <c r="F78" s="8">
        <v>5515</v>
      </c>
      <c r="G78" s="8">
        <f t="shared" si="100"/>
        <v>374</v>
      </c>
      <c r="H78" s="8">
        <f t="shared" si="93"/>
        <v>228</v>
      </c>
      <c r="I78" s="8">
        <f t="shared" si="94"/>
        <v>515</v>
      </c>
      <c r="J78" s="8">
        <f t="shared" si="95"/>
        <v>-146</v>
      </c>
      <c r="K78" s="8">
        <f t="shared" si="96"/>
        <v>141</v>
      </c>
      <c r="L78" s="9">
        <f t="shared" si="66"/>
        <v>460</v>
      </c>
      <c r="M78" s="8">
        <f t="shared" si="97"/>
        <v>834</v>
      </c>
      <c r="N78">
        <f t="shared" si="98"/>
        <v>0.97483626335746298</v>
      </c>
      <c r="O78">
        <f t="shared" si="99"/>
        <v>1.0933816863100634</v>
      </c>
    </row>
    <row r="79" spans="1:15" x14ac:dyDescent="0.25">
      <c r="A79" s="7">
        <v>44344</v>
      </c>
      <c r="B79" s="8">
        <v>6000</v>
      </c>
      <c r="C79" s="8">
        <v>5638</v>
      </c>
      <c r="D79" s="8">
        <v>6460</v>
      </c>
      <c r="E79" s="8">
        <v>5804</v>
      </c>
      <c r="F79" s="8">
        <v>5530</v>
      </c>
      <c r="G79" s="8">
        <f t="shared" si="100"/>
        <v>362</v>
      </c>
      <c r="H79" s="8">
        <f t="shared" si="93"/>
        <v>196</v>
      </c>
      <c r="I79" s="8">
        <f t="shared" si="94"/>
        <v>470</v>
      </c>
      <c r="J79" s="8">
        <f t="shared" si="95"/>
        <v>-166</v>
      </c>
      <c r="K79" s="8">
        <f t="shared" si="96"/>
        <v>108</v>
      </c>
      <c r="L79" s="9">
        <f t="shared" si="66"/>
        <v>460</v>
      </c>
      <c r="M79" s="8">
        <f t="shared" si="97"/>
        <v>822</v>
      </c>
      <c r="N79">
        <f t="shared" si="98"/>
        <v>0.97139903514817372</v>
      </c>
      <c r="O79">
        <f t="shared" si="99"/>
        <v>1.0849909584086799</v>
      </c>
    </row>
    <row r="80" spans="1:15" x14ac:dyDescent="0.25">
      <c r="A80" s="7">
        <v>44343</v>
      </c>
      <c r="B80" s="8">
        <v>6079.5</v>
      </c>
      <c r="C80" s="8">
        <v>5660</v>
      </c>
      <c r="D80" s="8">
        <v>6381</v>
      </c>
      <c r="E80" s="8">
        <v>5865</v>
      </c>
      <c r="F80" s="8">
        <v>5650</v>
      </c>
      <c r="G80" s="8">
        <f t="shared" si="100"/>
        <v>419.5</v>
      </c>
      <c r="H80" s="8">
        <f t="shared" si="93"/>
        <v>214.5</v>
      </c>
      <c r="I80" s="8">
        <f t="shared" si="94"/>
        <v>429.5</v>
      </c>
      <c r="J80" s="8">
        <f t="shared" si="95"/>
        <v>-205</v>
      </c>
      <c r="K80" s="8">
        <f t="shared" si="96"/>
        <v>10</v>
      </c>
      <c r="L80" s="9">
        <f t="shared" si="66"/>
        <v>301.5</v>
      </c>
      <c r="M80" s="8">
        <f t="shared" si="97"/>
        <v>721</v>
      </c>
      <c r="N80">
        <f t="shared" si="98"/>
        <v>0.96504688832054564</v>
      </c>
      <c r="O80">
        <f t="shared" si="99"/>
        <v>1.0760176991150443</v>
      </c>
    </row>
    <row r="81" spans="1:15" x14ac:dyDescent="0.25">
      <c r="A81" s="7">
        <v>44342</v>
      </c>
      <c r="B81" s="8">
        <v>6000</v>
      </c>
      <c r="C81" s="8">
        <v>5603</v>
      </c>
      <c r="D81" s="8">
        <v>6450</v>
      </c>
      <c r="E81" s="8">
        <v>5779</v>
      </c>
      <c r="F81" s="8">
        <v>5470</v>
      </c>
      <c r="G81" s="8">
        <f t="shared" si="100"/>
        <v>397</v>
      </c>
      <c r="H81" s="8">
        <f t="shared" si="93"/>
        <v>221</v>
      </c>
      <c r="I81" s="8">
        <f t="shared" si="94"/>
        <v>530</v>
      </c>
      <c r="J81" s="8">
        <f t="shared" si="95"/>
        <v>-176</v>
      </c>
      <c r="K81" s="8">
        <f t="shared" si="96"/>
        <v>133</v>
      </c>
      <c r="L81" s="9">
        <f t="shared" si="66"/>
        <v>450</v>
      </c>
      <c r="M81" s="8">
        <f t="shared" si="97"/>
        <v>847</v>
      </c>
      <c r="N81">
        <f t="shared" si="98"/>
        <v>0.96954490396262327</v>
      </c>
      <c r="O81">
        <f t="shared" si="99"/>
        <v>1.0968921389396709</v>
      </c>
    </row>
    <row r="82" spans="1:15" x14ac:dyDescent="0.25">
      <c r="A82" s="7">
        <v>44337</v>
      </c>
      <c r="B82" s="8">
        <v>5849</v>
      </c>
      <c r="C82" s="8">
        <v>5448</v>
      </c>
      <c r="D82" s="8">
        <v>6330</v>
      </c>
      <c r="E82" s="8">
        <v>5589</v>
      </c>
      <c r="F82" s="8">
        <v>5330</v>
      </c>
      <c r="G82" s="8">
        <f t="shared" si="100"/>
        <v>401</v>
      </c>
      <c r="H82" s="8">
        <f t="shared" si="93"/>
        <v>260</v>
      </c>
      <c r="I82" s="8">
        <f t="shared" si="94"/>
        <v>519</v>
      </c>
      <c r="J82" s="8">
        <f t="shared" si="95"/>
        <v>-141</v>
      </c>
      <c r="K82" s="8">
        <f t="shared" si="96"/>
        <v>118</v>
      </c>
      <c r="L82" s="9">
        <f t="shared" si="66"/>
        <v>481</v>
      </c>
      <c r="M82" s="8">
        <f t="shared" si="97"/>
        <v>882</v>
      </c>
      <c r="N82">
        <f t="shared" si="98"/>
        <v>0.97477187332259796</v>
      </c>
      <c r="O82">
        <f t="shared" si="99"/>
        <v>1.0973733583489682</v>
      </c>
    </row>
    <row r="83" spans="1:15" x14ac:dyDescent="0.25">
      <c r="A83" s="7">
        <v>44336</v>
      </c>
      <c r="B83" s="8">
        <v>5849</v>
      </c>
      <c r="C83" s="8">
        <v>5468</v>
      </c>
      <c r="D83" s="8">
        <v>6270</v>
      </c>
      <c r="E83" s="8">
        <v>5580</v>
      </c>
      <c r="F83" s="8">
        <v>5310</v>
      </c>
      <c r="G83" s="8">
        <f t="shared" si="100"/>
        <v>381</v>
      </c>
      <c r="H83" s="8">
        <f t="shared" si="93"/>
        <v>269</v>
      </c>
      <c r="I83" s="8">
        <f t="shared" si="94"/>
        <v>539</v>
      </c>
      <c r="J83" s="8">
        <f t="shared" si="95"/>
        <v>-112</v>
      </c>
      <c r="K83" s="8">
        <f t="shared" si="96"/>
        <v>158</v>
      </c>
      <c r="L83" s="9">
        <f t="shared" si="66"/>
        <v>421</v>
      </c>
      <c r="M83" s="8">
        <f t="shared" si="97"/>
        <v>802</v>
      </c>
      <c r="N83">
        <f t="shared" si="98"/>
        <v>0.97992831541218639</v>
      </c>
      <c r="O83">
        <f t="shared" si="99"/>
        <v>1.1015065913370998</v>
      </c>
    </row>
    <row r="84" spans="1:15" x14ac:dyDescent="0.25">
      <c r="A84" s="7">
        <v>44335</v>
      </c>
      <c r="B84" s="8">
        <v>5850</v>
      </c>
      <c r="C84" s="8">
        <v>5488</v>
      </c>
      <c r="D84" s="8">
        <v>6270</v>
      </c>
      <c r="E84" s="8">
        <v>5530</v>
      </c>
      <c r="F84" s="8">
        <v>5286</v>
      </c>
      <c r="G84" s="8">
        <f t="shared" si="100"/>
        <v>362</v>
      </c>
      <c r="H84" s="8">
        <f t="shared" si="93"/>
        <v>320</v>
      </c>
      <c r="I84" s="8">
        <f t="shared" si="94"/>
        <v>564</v>
      </c>
      <c r="J84" s="8">
        <f t="shared" si="95"/>
        <v>-42</v>
      </c>
      <c r="K84" s="8">
        <f t="shared" si="96"/>
        <v>202</v>
      </c>
      <c r="L84" s="9">
        <f t="shared" si="66"/>
        <v>420</v>
      </c>
      <c r="M84" s="8">
        <f t="shared" si="97"/>
        <v>782</v>
      </c>
      <c r="N84">
        <f t="shared" si="98"/>
        <v>0.9924050632911392</v>
      </c>
      <c r="O84">
        <f t="shared" si="99"/>
        <v>1.1066969353007945</v>
      </c>
    </row>
    <row r="85" spans="1:15" x14ac:dyDescent="0.25">
      <c r="A85" s="7">
        <v>44334</v>
      </c>
      <c r="B85" s="8">
        <v>5911</v>
      </c>
      <c r="C85" s="8">
        <v>5538</v>
      </c>
      <c r="D85" s="8">
        <v>6325</v>
      </c>
      <c r="E85" s="8">
        <v>5540</v>
      </c>
      <c r="F85" s="8">
        <v>5280</v>
      </c>
      <c r="G85" s="8">
        <f t="shared" si="100"/>
        <v>373</v>
      </c>
      <c r="H85" s="8">
        <f t="shared" si="93"/>
        <v>371</v>
      </c>
      <c r="I85" s="8">
        <f t="shared" si="94"/>
        <v>631</v>
      </c>
      <c r="J85" s="8">
        <f t="shared" si="95"/>
        <v>-2</v>
      </c>
      <c r="K85" s="8">
        <f t="shared" si="96"/>
        <v>258</v>
      </c>
      <c r="L85" s="9">
        <f t="shared" si="66"/>
        <v>414</v>
      </c>
      <c r="M85" s="8">
        <f t="shared" si="97"/>
        <v>787</v>
      </c>
      <c r="N85">
        <f t="shared" si="98"/>
        <v>0.99963898916967509</v>
      </c>
      <c r="O85">
        <f t="shared" si="99"/>
        <v>1.1195075757575759</v>
      </c>
    </row>
    <row r="86" spans="1:15" x14ac:dyDescent="0.25">
      <c r="A86" s="7">
        <v>44333</v>
      </c>
      <c r="B86" s="8">
        <v>5895</v>
      </c>
      <c r="C86" s="8">
        <v>5521</v>
      </c>
      <c r="D86" s="8">
        <v>6210</v>
      </c>
      <c r="E86" s="8">
        <v>5450</v>
      </c>
      <c r="F86" s="8">
        <v>5209</v>
      </c>
      <c r="G86" s="8">
        <f t="shared" si="100"/>
        <v>374</v>
      </c>
      <c r="H86" s="8">
        <f t="shared" si="93"/>
        <v>445</v>
      </c>
      <c r="I86" s="8">
        <f t="shared" si="94"/>
        <v>686</v>
      </c>
      <c r="J86" s="8">
        <f t="shared" si="95"/>
        <v>71</v>
      </c>
      <c r="K86" s="8">
        <f t="shared" si="96"/>
        <v>312</v>
      </c>
      <c r="L86" s="9">
        <f t="shared" si="66"/>
        <v>315</v>
      </c>
      <c r="M86" s="8">
        <f t="shared" si="97"/>
        <v>689</v>
      </c>
      <c r="N86">
        <f t="shared" si="98"/>
        <v>1.0130275229357799</v>
      </c>
      <c r="O86">
        <f t="shared" si="99"/>
        <v>1.1316951430216933</v>
      </c>
    </row>
    <row r="87" spans="1:15" x14ac:dyDescent="0.25">
      <c r="A87" s="7">
        <v>44330</v>
      </c>
      <c r="B87" s="8">
        <v>5760</v>
      </c>
      <c r="C87" s="8">
        <v>5410</v>
      </c>
      <c r="D87" s="8">
        <v>6150</v>
      </c>
      <c r="E87" s="8">
        <v>5319.5</v>
      </c>
      <c r="F87" s="8">
        <v>5098</v>
      </c>
      <c r="G87" s="8">
        <f t="shared" si="100"/>
        <v>350</v>
      </c>
      <c r="H87" s="8">
        <f t="shared" si="93"/>
        <v>440.5</v>
      </c>
      <c r="I87" s="8">
        <f t="shared" si="94"/>
        <v>662</v>
      </c>
      <c r="J87" s="8">
        <f t="shared" si="95"/>
        <v>90.5</v>
      </c>
      <c r="K87" s="8">
        <f t="shared" si="96"/>
        <v>312</v>
      </c>
      <c r="L87" s="9">
        <f t="shared" si="66"/>
        <v>390</v>
      </c>
      <c r="M87" s="8">
        <f t="shared" si="97"/>
        <v>740</v>
      </c>
      <c r="N87">
        <f t="shared" si="98"/>
        <v>1.0170128771501081</v>
      </c>
      <c r="O87">
        <f t="shared" si="99"/>
        <v>1.1298548450372696</v>
      </c>
    </row>
    <row r="88" spans="1:15" x14ac:dyDescent="0.25">
      <c r="A88" s="7">
        <v>44329</v>
      </c>
      <c r="B88" s="8">
        <v>5619</v>
      </c>
      <c r="C88" s="8">
        <v>5260</v>
      </c>
      <c r="D88" s="8">
        <v>5995</v>
      </c>
      <c r="E88" s="8">
        <v>5150</v>
      </c>
      <c r="F88" s="8">
        <v>4990</v>
      </c>
      <c r="G88" s="8">
        <f t="shared" si="100"/>
        <v>359</v>
      </c>
      <c r="H88" s="8">
        <f t="shared" si="93"/>
        <v>469</v>
      </c>
      <c r="I88" s="8">
        <f t="shared" si="94"/>
        <v>629</v>
      </c>
      <c r="J88" s="8">
        <f t="shared" si="95"/>
        <v>110</v>
      </c>
      <c r="K88" s="8">
        <f t="shared" si="96"/>
        <v>270</v>
      </c>
      <c r="L88" s="9">
        <f t="shared" si="66"/>
        <v>376</v>
      </c>
      <c r="M88" s="8">
        <f t="shared" si="97"/>
        <v>735</v>
      </c>
      <c r="N88">
        <f t="shared" si="98"/>
        <v>1.021359223300971</v>
      </c>
      <c r="O88">
        <f t="shared" si="99"/>
        <v>1.1260521042084168</v>
      </c>
    </row>
    <row r="89" spans="1:15" x14ac:dyDescent="0.25">
      <c r="A89" s="7">
        <v>44328</v>
      </c>
      <c r="B89" s="8">
        <v>5545</v>
      </c>
      <c r="C89" s="8">
        <v>5226</v>
      </c>
      <c r="D89" s="8">
        <v>5950</v>
      </c>
      <c r="E89" s="8">
        <v>5109</v>
      </c>
      <c r="F89" s="8">
        <v>4911</v>
      </c>
      <c r="G89" s="8">
        <f t="shared" si="100"/>
        <v>319</v>
      </c>
      <c r="H89" s="8">
        <f t="shared" si="93"/>
        <v>436</v>
      </c>
      <c r="I89" s="8">
        <f t="shared" si="94"/>
        <v>634</v>
      </c>
      <c r="J89" s="8">
        <f t="shared" si="95"/>
        <v>117</v>
      </c>
      <c r="K89" s="8">
        <f t="shared" si="96"/>
        <v>315</v>
      </c>
      <c r="L89" s="9">
        <f t="shared" si="66"/>
        <v>405</v>
      </c>
      <c r="M89" s="8">
        <f t="shared" si="97"/>
        <v>724</v>
      </c>
      <c r="N89">
        <f t="shared" si="98"/>
        <v>1.0229007633587786</v>
      </c>
      <c r="O89">
        <f t="shared" si="99"/>
        <v>1.1290979433923845</v>
      </c>
    </row>
    <row r="90" spans="1:15" x14ac:dyDescent="0.25">
      <c r="A90" s="7">
        <v>44327</v>
      </c>
      <c r="B90" s="8">
        <v>5475</v>
      </c>
      <c r="C90" s="8">
        <v>5180</v>
      </c>
      <c r="D90" s="8">
        <v>5950</v>
      </c>
      <c r="E90" s="8">
        <v>5071.5</v>
      </c>
      <c r="F90" s="8">
        <v>4939</v>
      </c>
      <c r="G90" s="8">
        <f t="shared" si="100"/>
        <v>295</v>
      </c>
      <c r="H90" s="8">
        <f t="shared" si="93"/>
        <v>403.5</v>
      </c>
      <c r="I90" s="8">
        <f t="shared" si="94"/>
        <v>536</v>
      </c>
      <c r="J90" s="8">
        <f t="shared" si="95"/>
        <v>108.5</v>
      </c>
      <c r="K90" s="8">
        <f t="shared" si="96"/>
        <v>241</v>
      </c>
      <c r="L90" s="9">
        <f t="shared" si="66"/>
        <v>475</v>
      </c>
      <c r="M90" s="8">
        <f t="shared" si="97"/>
        <v>770</v>
      </c>
      <c r="N90">
        <f t="shared" si="98"/>
        <v>1.0213940648723256</v>
      </c>
      <c r="O90">
        <f t="shared" si="99"/>
        <v>1.108523992711075</v>
      </c>
    </row>
    <row r="91" spans="1:15" x14ac:dyDescent="0.25">
      <c r="A91" s="7">
        <v>44326</v>
      </c>
      <c r="B91" s="8">
        <v>5584</v>
      </c>
      <c r="C91" s="8">
        <v>5296</v>
      </c>
      <c r="D91" s="8">
        <v>5978</v>
      </c>
      <c r="E91" s="8">
        <v>5115</v>
      </c>
      <c r="F91" s="8">
        <v>4967</v>
      </c>
      <c r="G91" s="8">
        <f t="shared" si="100"/>
        <v>288</v>
      </c>
      <c r="H91" s="8">
        <f t="shared" si="93"/>
        <v>469</v>
      </c>
      <c r="I91" s="8">
        <f t="shared" si="94"/>
        <v>617</v>
      </c>
      <c r="J91" s="8">
        <f t="shared" si="95"/>
        <v>181</v>
      </c>
      <c r="K91" s="8">
        <f t="shared" si="96"/>
        <v>329</v>
      </c>
      <c r="L91" s="9">
        <f t="shared" si="66"/>
        <v>394</v>
      </c>
      <c r="M91" s="8">
        <f t="shared" si="97"/>
        <v>682</v>
      </c>
      <c r="N91">
        <f t="shared" si="98"/>
        <v>1.035386119257087</v>
      </c>
      <c r="O91">
        <f t="shared" si="99"/>
        <v>1.1242198510167103</v>
      </c>
    </row>
    <row r="92" spans="1:15" x14ac:dyDescent="0.25">
      <c r="A92" s="7">
        <v>44323</v>
      </c>
      <c r="B92" s="8">
        <v>5597</v>
      </c>
      <c r="C92" s="8">
        <v>5296</v>
      </c>
      <c r="D92" s="8">
        <v>5980</v>
      </c>
      <c r="E92" s="8">
        <v>5155</v>
      </c>
      <c r="F92" s="8">
        <v>4984</v>
      </c>
      <c r="G92" s="8">
        <f t="shared" si="100"/>
        <v>301</v>
      </c>
      <c r="H92" s="8">
        <f t="shared" si="93"/>
        <v>442</v>
      </c>
      <c r="I92" s="8">
        <f t="shared" si="94"/>
        <v>613</v>
      </c>
      <c r="J92" s="8">
        <f t="shared" si="95"/>
        <v>141</v>
      </c>
      <c r="K92" s="8">
        <f t="shared" si="96"/>
        <v>312</v>
      </c>
      <c r="L92" s="9">
        <f t="shared" si="66"/>
        <v>383</v>
      </c>
      <c r="M92" s="8">
        <f t="shared" si="97"/>
        <v>684</v>
      </c>
      <c r="N92">
        <f t="shared" si="98"/>
        <v>1.0273520853540252</v>
      </c>
      <c r="O92">
        <f t="shared" si="99"/>
        <v>1.1229935794542536</v>
      </c>
    </row>
    <row r="93" spans="1:15" x14ac:dyDescent="0.25">
      <c r="A93" s="7">
        <v>44322</v>
      </c>
      <c r="B93" s="8">
        <v>5640</v>
      </c>
      <c r="C93" s="8">
        <v>5365</v>
      </c>
      <c r="D93" s="8">
        <v>6070</v>
      </c>
      <c r="E93" s="8">
        <v>5180</v>
      </c>
      <c r="F93" s="8">
        <v>5000</v>
      </c>
      <c r="G93" s="8">
        <f t="shared" si="100"/>
        <v>275</v>
      </c>
      <c r="H93" s="8">
        <f t="shared" si="93"/>
        <v>460</v>
      </c>
      <c r="I93" s="8">
        <f t="shared" si="94"/>
        <v>640</v>
      </c>
      <c r="J93" s="8">
        <f t="shared" si="95"/>
        <v>185</v>
      </c>
      <c r="K93" s="8">
        <f t="shared" si="96"/>
        <v>365</v>
      </c>
      <c r="L93" s="9">
        <f t="shared" si="66"/>
        <v>430</v>
      </c>
      <c r="M93" s="8">
        <f t="shared" si="97"/>
        <v>705</v>
      </c>
      <c r="N93">
        <f t="shared" si="98"/>
        <v>1.0357142857142858</v>
      </c>
      <c r="O93">
        <f t="shared" si="99"/>
        <v>1.1279999999999999</v>
      </c>
    </row>
    <row r="94" spans="1:15" x14ac:dyDescent="0.25">
      <c r="A94" s="7">
        <v>44321</v>
      </c>
      <c r="B94" s="8">
        <v>5675</v>
      </c>
      <c r="C94" s="8">
        <v>5390</v>
      </c>
      <c r="D94" s="8">
        <v>6100</v>
      </c>
      <c r="E94" s="8">
        <v>5210</v>
      </c>
      <c r="F94" s="8">
        <v>5052</v>
      </c>
      <c r="G94" s="8">
        <f t="shared" si="100"/>
        <v>285</v>
      </c>
      <c r="H94" s="8">
        <f t="shared" si="93"/>
        <v>465</v>
      </c>
      <c r="I94" s="8">
        <f t="shared" si="94"/>
        <v>623</v>
      </c>
      <c r="J94" s="8">
        <f t="shared" si="95"/>
        <v>180</v>
      </c>
      <c r="K94" s="8">
        <f t="shared" si="96"/>
        <v>338</v>
      </c>
      <c r="L94" s="9">
        <f t="shared" si="66"/>
        <v>425</v>
      </c>
      <c r="M94" s="8">
        <f t="shared" si="97"/>
        <v>710</v>
      </c>
      <c r="N94">
        <f t="shared" si="98"/>
        <v>1.034548944337812</v>
      </c>
      <c r="O94">
        <f t="shared" si="99"/>
        <v>1.123317498020586</v>
      </c>
    </row>
    <row r="95" spans="1:15" x14ac:dyDescent="0.25">
      <c r="A95" s="7">
        <v>44320</v>
      </c>
      <c r="B95" s="8">
        <v>5663</v>
      </c>
      <c r="C95" s="8">
        <v>5385</v>
      </c>
      <c r="D95" s="8">
        <v>6099</v>
      </c>
      <c r="E95" s="8">
        <v>5224</v>
      </c>
      <c r="F95" s="8">
        <v>5055</v>
      </c>
      <c r="G95" s="8">
        <f t="shared" si="100"/>
        <v>278</v>
      </c>
      <c r="H95" s="8">
        <f t="shared" si="93"/>
        <v>439</v>
      </c>
      <c r="I95" s="8">
        <f t="shared" si="94"/>
        <v>608</v>
      </c>
      <c r="J95" s="8">
        <f t="shared" si="95"/>
        <v>161</v>
      </c>
      <c r="K95" s="8">
        <f t="shared" si="96"/>
        <v>330</v>
      </c>
      <c r="L95" s="9">
        <f t="shared" si="66"/>
        <v>436</v>
      </c>
      <c r="M95" s="8">
        <f t="shared" si="97"/>
        <v>714</v>
      </c>
      <c r="N95">
        <f t="shared" si="98"/>
        <v>1.0308192955589586</v>
      </c>
      <c r="O95">
        <f t="shared" si="99"/>
        <v>1.1202769535113748</v>
      </c>
    </row>
    <row r="96" spans="1:15" x14ac:dyDescent="0.25">
      <c r="A96" s="7">
        <v>44319</v>
      </c>
      <c r="B96" s="8">
        <v>5670</v>
      </c>
      <c r="C96" s="8">
        <v>5381</v>
      </c>
      <c r="D96" s="8">
        <v>6041</v>
      </c>
      <c r="E96" s="8">
        <v>5190</v>
      </c>
      <c r="F96" s="8">
        <v>5040</v>
      </c>
      <c r="G96" s="8">
        <f t="shared" si="100"/>
        <v>289</v>
      </c>
      <c r="H96" s="8">
        <f t="shared" si="93"/>
        <v>480</v>
      </c>
      <c r="I96" s="8">
        <f t="shared" si="94"/>
        <v>630</v>
      </c>
      <c r="J96" s="8">
        <f t="shared" si="95"/>
        <v>191</v>
      </c>
      <c r="K96" s="8">
        <f t="shared" si="96"/>
        <v>341</v>
      </c>
      <c r="L96" s="9">
        <f t="shared" si="66"/>
        <v>371</v>
      </c>
      <c r="M96" s="8">
        <f t="shared" si="97"/>
        <v>660</v>
      </c>
      <c r="N96">
        <f t="shared" si="98"/>
        <v>1.0368015414258189</v>
      </c>
      <c r="O96">
        <f t="shared" si="99"/>
        <v>1.125</v>
      </c>
    </row>
    <row r="97" spans="1:15" x14ac:dyDescent="0.25">
      <c r="A97" s="7">
        <v>44316</v>
      </c>
      <c r="B97" s="8">
        <v>5632</v>
      </c>
      <c r="C97" s="8">
        <v>5351</v>
      </c>
      <c r="D97" s="8">
        <v>6065</v>
      </c>
      <c r="E97" s="8">
        <v>5225</v>
      </c>
      <c r="F97" s="8">
        <v>5049.5</v>
      </c>
      <c r="G97" s="8">
        <f t="shared" si="100"/>
        <v>281</v>
      </c>
      <c r="H97" s="8">
        <f t="shared" si="93"/>
        <v>407</v>
      </c>
      <c r="I97" s="8">
        <f t="shared" si="94"/>
        <v>582.5</v>
      </c>
      <c r="J97" s="8">
        <f t="shared" si="95"/>
        <v>126</v>
      </c>
      <c r="K97" s="8">
        <f t="shared" si="96"/>
        <v>301.5</v>
      </c>
      <c r="L97" s="9">
        <f t="shared" si="66"/>
        <v>433</v>
      </c>
      <c r="M97" s="8">
        <f t="shared" si="97"/>
        <v>714</v>
      </c>
      <c r="N97">
        <f t="shared" si="98"/>
        <v>1.0241148325358851</v>
      </c>
      <c r="O97">
        <f t="shared" si="99"/>
        <v>1.1153579562332905</v>
      </c>
    </row>
    <row r="98" spans="1:15" x14ac:dyDescent="0.25">
      <c r="A98" s="7">
        <v>44315</v>
      </c>
      <c r="B98" s="8">
        <v>5633</v>
      </c>
      <c r="C98" s="8">
        <v>5362</v>
      </c>
      <c r="D98" s="8">
        <v>6075</v>
      </c>
      <c r="E98" s="8">
        <v>5230</v>
      </c>
      <c r="F98" s="8">
        <v>5037</v>
      </c>
      <c r="G98" s="8">
        <f t="shared" si="100"/>
        <v>271</v>
      </c>
      <c r="H98" s="8">
        <f t="shared" si="93"/>
        <v>403</v>
      </c>
      <c r="I98" s="8">
        <f t="shared" si="94"/>
        <v>596</v>
      </c>
      <c r="J98" s="8">
        <f t="shared" si="95"/>
        <v>132</v>
      </c>
      <c r="K98" s="8">
        <f t="shared" si="96"/>
        <v>325</v>
      </c>
      <c r="L98" s="9">
        <f t="shared" si="66"/>
        <v>442</v>
      </c>
      <c r="M98" s="8">
        <f t="shared" si="97"/>
        <v>713</v>
      </c>
      <c r="N98">
        <f t="shared" si="98"/>
        <v>1.0252390057361376</v>
      </c>
      <c r="O98">
        <f t="shared" si="99"/>
        <v>1.1183243994441137</v>
      </c>
    </row>
    <row r="99" spans="1:15" x14ac:dyDescent="0.25">
      <c r="A99" s="7">
        <v>44314</v>
      </c>
      <c r="B99" s="8">
        <v>5660</v>
      </c>
      <c r="C99" s="8">
        <v>5366</v>
      </c>
      <c r="D99" s="8">
        <v>5997</v>
      </c>
      <c r="E99" s="8">
        <v>5215</v>
      </c>
      <c r="F99" s="8">
        <v>5037</v>
      </c>
      <c r="G99" s="8">
        <f t="shared" si="100"/>
        <v>294</v>
      </c>
      <c r="H99" s="8">
        <f t="shared" si="93"/>
        <v>445</v>
      </c>
      <c r="I99" s="8">
        <f t="shared" si="94"/>
        <v>623</v>
      </c>
      <c r="J99" s="8">
        <f t="shared" si="95"/>
        <v>151</v>
      </c>
      <c r="K99" s="8">
        <f t="shared" si="96"/>
        <v>329</v>
      </c>
      <c r="L99" s="9">
        <f t="shared" si="66"/>
        <v>337</v>
      </c>
      <c r="M99" s="8">
        <f t="shared" si="97"/>
        <v>631</v>
      </c>
      <c r="N99">
        <f t="shared" si="98"/>
        <v>1.02895493767977</v>
      </c>
      <c r="O99">
        <f t="shared" si="99"/>
        <v>1.1236847329759778</v>
      </c>
    </row>
    <row r="100" spans="1:15" x14ac:dyDescent="0.25">
      <c r="A100" s="7">
        <v>44313</v>
      </c>
      <c r="B100" s="8">
        <v>5590</v>
      </c>
      <c r="C100" s="8">
        <v>5340</v>
      </c>
      <c r="D100" s="8">
        <v>5995</v>
      </c>
      <c r="E100" s="8">
        <v>5120</v>
      </c>
      <c r="F100" s="8">
        <v>4939</v>
      </c>
      <c r="G100" s="8">
        <f t="shared" si="100"/>
        <v>250</v>
      </c>
      <c r="H100" s="8">
        <f t="shared" si="93"/>
        <v>470</v>
      </c>
      <c r="I100" s="8">
        <f t="shared" si="94"/>
        <v>651</v>
      </c>
      <c r="J100" s="8">
        <f t="shared" si="95"/>
        <v>220</v>
      </c>
      <c r="K100" s="8">
        <f t="shared" si="96"/>
        <v>401</v>
      </c>
      <c r="L100" s="9">
        <f t="shared" si="66"/>
        <v>405</v>
      </c>
      <c r="M100" s="8">
        <f t="shared" si="97"/>
        <v>655</v>
      </c>
      <c r="N100">
        <f t="shared" si="98"/>
        <v>1.04296875</v>
      </c>
      <c r="O100">
        <f t="shared" si="99"/>
        <v>1.131808058311399</v>
      </c>
    </row>
    <row r="101" spans="1:15" x14ac:dyDescent="0.25">
      <c r="A101" s="7">
        <v>44312</v>
      </c>
      <c r="B101" s="8">
        <v>5520</v>
      </c>
      <c r="C101" s="8">
        <v>5240</v>
      </c>
      <c r="D101" s="8">
        <v>5900</v>
      </c>
      <c r="E101" s="8">
        <v>5097.5</v>
      </c>
      <c r="F101" s="8">
        <v>4889</v>
      </c>
      <c r="G101" s="8">
        <f t="shared" si="100"/>
        <v>280</v>
      </c>
      <c r="H101" s="8">
        <f t="shared" si="93"/>
        <v>422.5</v>
      </c>
      <c r="I101" s="8">
        <f t="shared" si="94"/>
        <v>631</v>
      </c>
      <c r="J101" s="8">
        <f t="shared" si="95"/>
        <v>142.5</v>
      </c>
      <c r="K101" s="8">
        <f t="shared" si="96"/>
        <v>351</v>
      </c>
      <c r="L101" s="9">
        <f t="shared" si="66"/>
        <v>380</v>
      </c>
      <c r="M101" s="8">
        <f t="shared" si="97"/>
        <v>660</v>
      </c>
      <c r="N101">
        <f t="shared" si="98"/>
        <v>1.0279548798430602</v>
      </c>
      <c r="O101">
        <f t="shared" si="99"/>
        <v>1.1290652485170791</v>
      </c>
    </row>
    <row r="102" spans="1:15" x14ac:dyDescent="0.25">
      <c r="A102" s="7">
        <v>44309</v>
      </c>
      <c r="B102" s="8">
        <v>5400</v>
      </c>
      <c r="C102" s="8">
        <v>5077</v>
      </c>
      <c r="D102" s="8">
        <v>5800</v>
      </c>
      <c r="E102" s="8">
        <v>4988</v>
      </c>
      <c r="F102" s="8">
        <v>4819</v>
      </c>
      <c r="G102" s="8">
        <f t="shared" si="100"/>
        <v>323</v>
      </c>
      <c r="H102" s="8">
        <f t="shared" si="93"/>
        <v>412</v>
      </c>
      <c r="I102" s="8">
        <f t="shared" si="94"/>
        <v>581</v>
      </c>
      <c r="J102" s="8">
        <f t="shared" si="95"/>
        <v>89</v>
      </c>
      <c r="K102" s="8">
        <f t="shared" si="96"/>
        <v>258</v>
      </c>
      <c r="L102" s="9">
        <f t="shared" si="66"/>
        <v>400</v>
      </c>
      <c r="M102" s="8">
        <f t="shared" si="97"/>
        <v>723</v>
      </c>
      <c r="N102">
        <f t="shared" si="98"/>
        <v>1.0178428227746592</v>
      </c>
      <c r="O102">
        <f t="shared" si="99"/>
        <v>1.1205644324548663</v>
      </c>
    </row>
    <row r="103" spans="1:15" x14ac:dyDescent="0.25">
      <c r="A103" s="7">
        <v>44308</v>
      </c>
      <c r="B103" s="8">
        <v>5337</v>
      </c>
      <c r="C103" s="8">
        <v>5001</v>
      </c>
      <c r="D103" s="8">
        <v>5800</v>
      </c>
      <c r="E103" s="8">
        <v>4940</v>
      </c>
      <c r="F103" s="8">
        <v>4830</v>
      </c>
      <c r="G103" s="8">
        <f t="shared" si="100"/>
        <v>336</v>
      </c>
      <c r="H103" s="8">
        <f t="shared" si="93"/>
        <v>397</v>
      </c>
      <c r="I103" s="8">
        <f t="shared" si="94"/>
        <v>507</v>
      </c>
      <c r="J103" s="8">
        <f t="shared" si="95"/>
        <v>61</v>
      </c>
      <c r="K103" s="8">
        <f t="shared" si="96"/>
        <v>171</v>
      </c>
      <c r="L103" s="9">
        <f t="shared" si="66"/>
        <v>463</v>
      </c>
      <c r="M103" s="8">
        <f t="shared" si="97"/>
        <v>799</v>
      </c>
      <c r="N103">
        <f t="shared" si="98"/>
        <v>1.0123481781376518</v>
      </c>
      <c r="O103">
        <f t="shared" si="99"/>
        <v>1.1049689440993788</v>
      </c>
    </row>
    <row r="104" spans="1:15" x14ac:dyDescent="0.25">
      <c r="A104" s="7">
        <v>44307</v>
      </c>
      <c r="B104" s="8">
        <v>5290</v>
      </c>
      <c r="C104" s="8">
        <v>4996</v>
      </c>
      <c r="D104" s="8">
        <v>5730</v>
      </c>
      <c r="E104" s="8">
        <v>4900</v>
      </c>
      <c r="F104" s="8">
        <v>4775</v>
      </c>
      <c r="G104" s="8">
        <f t="shared" si="100"/>
        <v>294</v>
      </c>
      <c r="H104" s="8">
        <f t="shared" si="93"/>
        <v>390</v>
      </c>
      <c r="I104" s="8">
        <f t="shared" si="94"/>
        <v>515</v>
      </c>
      <c r="J104" s="8">
        <f t="shared" si="95"/>
        <v>96</v>
      </c>
      <c r="K104" s="8">
        <f t="shared" si="96"/>
        <v>221</v>
      </c>
      <c r="L104" s="9">
        <f t="shared" si="66"/>
        <v>440</v>
      </c>
      <c r="M104" s="8">
        <f t="shared" si="97"/>
        <v>734</v>
      </c>
      <c r="N104">
        <f t="shared" si="98"/>
        <v>1.0195918367346939</v>
      </c>
      <c r="O104">
        <f t="shared" si="99"/>
        <v>1.1078534031413612</v>
      </c>
    </row>
    <row r="105" spans="1:15" x14ac:dyDescent="0.25">
      <c r="A105" s="7">
        <v>44306</v>
      </c>
      <c r="B105" s="8">
        <v>5290</v>
      </c>
      <c r="C105" s="8">
        <v>4996</v>
      </c>
      <c r="D105" s="8">
        <v>5700</v>
      </c>
      <c r="E105" s="8">
        <v>4900</v>
      </c>
      <c r="F105" s="8">
        <v>4775</v>
      </c>
      <c r="G105" s="8">
        <f t="shared" si="100"/>
        <v>294</v>
      </c>
      <c r="H105" s="8">
        <f t="shared" si="93"/>
        <v>390</v>
      </c>
      <c r="I105" s="8">
        <f t="shared" si="94"/>
        <v>515</v>
      </c>
      <c r="J105" s="8">
        <f t="shared" si="95"/>
        <v>96</v>
      </c>
      <c r="K105" s="8">
        <f t="shared" si="96"/>
        <v>221</v>
      </c>
      <c r="L105" s="9">
        <f t="shared" si="66"/>
        <v>410</v>
      </c>
      <c r="M105" s="8">
        <f t="shared" si="97"/>
        <v>704</v>
      </c>
      <c r="N105">
        <f t="shared" si="98"/>
        <v>1.0195918367346939</v>
      </c>
      <c r="O105">
        <f t="shared" si="99"/>
        <v>1.1078534031413612</v>
      </c>
    </row>
    <row r="106" spans="1:15" x14ac:dyDescent="0.25">
      <c r="A106" s="7">
        <v>44305</v>
      </c>
      <c r="B106" s="8">
        <v>5210</v>
      </c>
      <c r="C106" s="8">
        <v>4962</v>
      </c>
      <c r="D106" s="8">
        <v>5650</v>
      </c>
      <c r="E106" s="8">
        <v>4840</v>
      </c>
      <c r="F106" s="8">
        <v>4740</v>
      </c>
      <c r="G106" s="8">
        <f t="shared" si="100"/>
        <v>248</v>
      </c>
      <c r="H106" s="8">
        <f t="shared" ref="H106:H137" si="101">B106-E106</f>
        <v>370</v>
      </c>
      <c r="I106" s="8">
        <f t="shared" ref="I106:I137" si="102">B106-F106</f>
        <v>470</v>
      </c>
      <c r="J106" s="8">
        <f t="shared" ref="J106:J137" si="103">C106-E106</f>
        <v>122</v>
      </c>
      <c r="K106" s="8">
        <f t="shared" ref="K106:K137" si="104">C106-F106</f>
        <v>222</v>
      </c>
      <c r="L106" s="9">
        <f t="shared" si="66"/>
        <v>440</v>
      </c>
      <c r="M106" s="8">
        <f t="shared" ref="M106:M137" si="105">D106-C106</f>
        <v>688</v>
      </c>
      <c r="N106">
        <f t="shared" ref="N106:N137" si="106">C106/E106</f>
        <v>1.0252066115702478</v>
      </c>
      <c r="O106">
        <f t="shared" ref="O106:O137" si="107">B106/F106</f>
        <v>1.0991561181434599</v>
      </c>
    </row>
    <row r="107" spans="1:15" x14ac:dyDescent="0.25">
      <c r="A107" s="7">
        <v>44302</v>
      </c>
      <c r="B107" s="8">
        <v>5204</v>
      </c>
      <c r="C107" s="8">
        <v>4915</v>
      </c>
      <c r="D107" s="8">
        <v>5640</v>
      </c>
      <c r="E107" s="8">
        <v>4800</v>
      </c>
      <c r="F107" s="8">
        <v>4727.5</v>
      </c>
      <c r="G107" s="8">
        <f t="shared" si="100"/>
        <v>289</v>
      </c>
      <c r="H107" s="8">
        <f t="shared" si="101"/>
        <v>404</v>
      </c>
      <c r="I107" s="8">
        <f t="shared" si="102"/>
        <v>476.5</v>
      </c>
      <c r="J107" s="8">
        <f t="shared" si="103"/>
        <v>115</v>
      </c>
      <c r="K107" s="8">
        <f t="shared" si="104"/>
        <v>187.5</v>
      </c>
      <c r="L107" s="9">
        <f t="shared" si="66"/>
        <v>436</v>
      </c>
      <c r="M107" s="8">
        <f t="shared" si="105"/>
        <v>725</v>
      </c>
      <c r="N107">
        <f t="shared" si="106"/>
        <v>1.0239583333333333</v>
      </c>
      <c r="O107">
        <f t="shared" si="107"/>
        <v>1.1007932310946589</v>
      </c>
    </row>
    <row r="108" spans="1:15" x14ac:dyDescent="0.25">
      <c r="A108" s="7">
        <v>44301</v>
      </c>
      <c r="B108" s="8">
        <v>5155</v>
      </c>
      <c r="C108" s="8">
        <v>4920</v>
      </c>
      <c r="D108" s="8">
        <v>5700</v>
      </c>
      <c r="E108" s="8">
        <v>4790</v>
      </c>
      <c r="F108" s="8">
        <v>4730</v>
      </c>
      <c r="G108" s="8">
        <f t="shared" si="100"/>
        <v>235</v>
      </c>
      <c r="H108" s="8">
        <f t="shared" si="101"/>
        <v>365</v>
      </c>
      <c r="I108" s="8">
        <f t="shared" si="102"/>
        <v>425</v>
      </c>
      <c r="J108" s="8">
        <f t="shared" si="103"/>
        <v>130</v>
      </c>
      <c r="K108" s="8">
        <f t="shared" si="104"/>
        <v>190</v>
      </c>
      <c r="L108" s="9">
        <f t="shared" si="66"/>
        <v>545</v>
      </c>
      <c r="M108" s="8">
        <f t="shared" si="105"/>
        <v>780</v>
      </c>
      <c r="N108">
        <f t="shared" si="106"/>
        <v>1.0271398747390397</v>
      </c>
      <c r="O108">
        <f t="shared" si="107"/>
        <v>1.0898520084566596</v>
      </c>
    </row>
    <row r="109" spans="1:15" x14ac:dyDescent="0.25">
      <c r="A109" s="7">
        <v>44300</v>
      </c>
      <c r="B109" s="8">
        <v>5189</v>
      </c>
      <c r="C109" s="8">
        <v>4971</v>
      </c>
      <c r="D109" s="8">
        <v>5640</v>
      </c>
      <c r="E109" s="8">
        <v>4829</v>
      </c>
      <c r="F109" s="8">
        <v>4794</v>
      </c>
      <c r="G109" s="8">
        <f t="shared" si="100"/>
        <v>218</v>
      </c>
      <c r="H109" s="8">
        <f t="shared" si="101"/>
        <v>360</v>
      </c>
      <c r="I109" s="8">
        <f t="shared" si="102"/>
        <v>395</v>
      </c>
      <c r="J109" s="8">
        <f t="shared" si="103"/>
        <v>142</v>
      </c>
      <c r="K109" s="8">
        <f t="shared" si="104"/>
        <v>177</v>
      </c>
      <c r="L109" s="9">
        <f t="shared" si="66"/>
        <v>451</v>
      </c>
      <c r="M109" s="8">
        <f t="shared" si="105"/>
        <v>669</v>
      </c>
      <c r="N109">
        <f t="shared" si="106"/>
        <v>1.029405674052599</v>
      </c>
      <c r="O109">
        <f t="shared" si="107"/>
        <v>1.0823946599916563</v>
      </c>
    </row>
    <row r="110" spans="1:15" x14ac:dyDescent="0.25">
      <c r="A110" s="7">
        <v>44299</v>
      </c>
      <c r="B110" s="8">
        <v>5166</v>
      </c>
      <c r="C110" s="8">
        <v>4972</v>
      </c>
      <c r="D110" s="8">
        <v>5597</v>
      </c>
      <c r="E110" s="8">
        <v>4826</v>
      </c>
      <c r="F110" s="8">
        <v>4780</v>
      </c>
      <c r="G110" s="8">
        <f t="shared" si="100"/>
        <v>194</v>
      </c>
      <c r="H110" s="8">
        <f t="shared" si="101"/>
        <v>340</v>
      </c>
      <c r="I110" s="8">
        <f t="shared" si="102"/>
        <v>386</v>
      </c>
      <c r="J110" s="8">
        <f t="shared" si="103"/>
        <v>146</v>
      </c>
      <c r="K110" s="8">
        <f t="shared" si="104"/>
        <v>192</v>
      </c>
      <c r="L110" s="9">
        <f t="shared" si="66"/>
        <v>431</v>
      </c>
      <c r="M110" s="8">
        <f t="shared" si="105"/>
        <v>625</v>
      </c>
      <c r="N110">
        <f t="shared" si="106"/>
        <v>1.0302527973477</v>
      </c>
      <c r="O110">
        <f t="shared" si="107"/>
        <v>1.0807531380753137</v>
      </c>
    </row>
    <row r="111" spans="1:15" x14ac:dyDescent="0.25">
      <c r="A111" s="7">
        <v>44298</v>
      </c>
      <c r="B111" s="8">
        <v>5161</v>
      </c>
      <c r="C111" s="8">
        <v>4955</v>
      </c>
      <c r="D111" s="8">
        <v>5620</v>
      </c>
      <c r="E111" s="8">
        <v>4800</v>
      </c>
      <c r="F111" s="8">
        <v>4800</v>
      </c>
      <c r="G111" s="8">
        <f t="shared" si="100"/>
        <v>206</v>
      </c>
      <c r="H111" s="8">
        <f t="shared" si="101"/>
        <v>361</v>
      </c>
      <c r="I111" s="8">
        <f t="shared" si="102"/>
        <v>361</v>
      </c>
      <c r="J111" s="8">
        <f t="shared" si="103"/>
        <v>155</v>
      </c>
      <c r="K111" s="8">
        <f t="shared" si="104"/>
        <v>155</v>
      </c>
      <c r="L111" s="9">
        <f t="shared" si="66"/>
        <v>459</v>
      </c>
      <c r="M111" s="8">
        <f t="shared" si="105"/>
        <v>665</v>
      </c>
      <c r="N111">
        <f t="shared" si="106"/>
        <v>1.0322916666666666</v>
      </c>
      <c r="O111">
        <f t="shared" si="107"/>
        <v>1.0752083333333333</v>
      </c>
    </row>
    <row r="112" spans="1:15" x14ac:dyDescent="0.25">
      <c r="A112" s="7">
        <v>44295</v>
      </c>
      <c r="B112" s="8">
        <v>5145</v>
      </c>
      <c r="C112" s="8">
        <v>4935</v>
      </c>
      <c r="D112" s="8">
        <v>5490</v>
      </c>
      <c r="E112" s="8">
        <v>4775</v>
      </c>
      <c r="F112" s="8">
        <v>4770</v>
      </c>
      <c r="G112" s="8">
        <f t="shared" si="100"/>
        <v>210</v>
      </c>
      <c r="H112" s="8">
        <f t="shared" si="101"/>
        <v>370</v>
      </c>
      <c r="I112" s="8">
        <f t="shared" si="102"/>
        <v>375</v>
      </c>
      <c r="J112" s="8">
        <f t="shared" si="103"/>
        <v>160</v>
      </c>
      <c r="K112" s="8">
        <f t="shared" si="104"/>
        <v>165</v>
      </c>
      <c r="L112" s="9">
        <f t="shared" si="66"/>
        <v>345</v>
      </c>
      <c r="M112" s="8">
        <f t="shared" si="105"/>
        <v>555</v>
      </c>
      <c r="N112">
        <f t="shared" si="106"/>
        <v>1.0335078534031414</v>
      </c>
      <c r="O112">
        <f t="shared" si="107"/>
        <v>1.078616352201258</v>
      </c>
    </row>
    <row r="113" spans="1:15" x14ac:dyDescent="0.25">
      <c r="A113" s="7">
        <v>44294</v>
      </c>
      <c r="B113" s="8">
        <v>5145</v>
      </c>
      <c r="C113" s="8">
        <v>4975</v>
      </c>
      <c r="D113" s="8">
        <v>5450</v>
      </c>
      <c r="E113" s="8">
        <v>4801.5</v>
      </c>
      <c r="F113" s="8">
        <v>4780</v>
      </c>
      <c r="G113" s="8">
        <f t="shared" si="100"/>
        <v>170</v>
      </c>
      <c r="H113" s="8">
        <f t="shared" si="101"/>
        <v>343.5</v>
      </c>
      <c r="I113" s="8">
        <f t="shared" si="102"/>
        <v>365</v>
      </c>
      <c r="J113" s="8">
        <f t="shared" si="103"/>
        <v>173.5</v>
      </c>
      <c r="K113" s="8">
        <f t="shared" si="104"/>
        <v>195</v>
      </c>
      <c r="L113" s="9">
        <f t="shared" si="66"/>
        <v>305</v>
      </c>
      <c r="M113" s="8">
        <f t="shared" si="105"/>
        <v>475</v>
      </c>
      <c r="N113">
        <f t="shared" si="106"/>
        <v>1.0361345412891805</v>
      </c>
      <c r="O113">
        <f t="shared" si="107"/>
        <v>1.0763598326359833</v>
      </c>
    </row>
    <row r="114" spans="1:15" x14ac:dyDescent="0.25">
      <c r="A114" s="7">
        <v>44293</v>
      </c>
      <c r="B114" s="8">
        <v>5148</v>
      </c>
      <c r="C114" s="8">
        <v>4970</v>
      </c>
      <c r="D114" s="8">
        <v>5480</v>
      </c>
      <c r="E114" s="8">
        <v>4829</v>
      </c>
      <c r="F114" s="8">
        <v>4800</v>
      </c>
      <c r="G114" s="8">
        <f t="shared" si="100"/>
        <v>178</v>
      </c>
      <c r="H114" s="8">
        <f t="shared" si="101"/>
        <v>319</v>
      </c>
      <c r="I114" s="8">
        <f t="shared" si="102"/>
        <v>348</v>
      </c>
      <c r="J114" s="8">
        <f t="shared" si="103"/>
        <v>141</v>
      </c>
      <c r="K114" s="8">
        <f t="shared" si="104"/>
        <v>170</v>
      </c>
      <c r="L114" s="9">
        <f t="shared" si="66"/>
        <v>332</v>
      </c>
      <c r="M114" s="8">
        <f t="shared" si="105"/>
        <v>510</v>
      </c>
      <c r="N114">
        <f t="shared" si="106"/>
        <v>1.029198591840961</v>
      </c>
      <c r="O114">
        <f t="shared" si="107"/>
        <v>1.0725</v>
      </c>
    </row>
    <row r="115" spans="1:15" x14ac:dyDescent="0.25">
      <c r="A115" s="7">
        <v>44292</v>
      </c>
      <c r="B115" s="8">
        <v>5164</v>
      </c>
      <c r="C115" s="8">
        <v>4975</v>
      </c>
      <c r="D115" s="8">
        <v>5599</v>
      </c>
      <c r="E115" s="8">
        <v>4840</v>
      </c>
      <c r="F115" s="8">
        <v>4790</v>
      </c>
      <c r="G115" s="8">
        <f t="shared" si="100"/>
        <v>189</v>
      </c>
      <c r="H115" s="8">
        <f t="shared" si="101"/>
        <v>324</v>
      </c>
      <c r="I115" s="8">
        <f t="shared" si="102"/>
        <v>374</v>
      </c>
      <c r="J115" s="8">
        <f t="shared" si="103"/>
        <v>135</v>
      </c>
      <c r="K115" s="8">
        <f t="shared" si="104"/>
        <v>185</v>
      </c>
      <c r="L115" s="9">
        <f t="shared" si="66"/>
        <v>435</v>
      </c>
      <c r="M115" s="8">
        <f t="shared" si="105"/>
        <v>624</v>
      </c>
      <c r="N115">
        <f t="shared" si="106"/>
        <v>1.0278925619834711</v>
      </c>
      <c r="O115">
        <f t="shared" si="107"/>
        <v>1.0780793319415449</v>
      </c>
    </row>
    <row r="116" spans="1:15" x14ac:dyDescent="0.25">
      <c r="A116" s="7">
        <v>44291</v>
      </c>
      <c r="B116" s="8">
        <v>5124</v>
      </c>
      <c r="C116" s="8">
        <v>4942</v>
      </c>
      <c r="D116" s="8">
        <v>5485</v>
      </c>
      <c r="E116" s="8">
        <v>4789</v>
      </c>
      <c r="F116" s="8">
        <v>4700</v>
      </c>
      <c r="G116" s="8">
        <f t="shared" si="100"/>
        <v>182</v>
      </c>
      <c r="H116" s="8">
        <f t="shared" si="101"/>
        <v>335</v>
      </c>
      <c r="I116" s="8">
        <f t="shared" si="102"/>
        <v>424</v>
      </c>
      <c r="J116" s="8">
        <f t="shared" si="103"/>
        <v>153</v>
      </c>
      <c r="K116" s="8">
        <f t="shared" si="104"/>
        <v>242</v>
      </c>
      <c r="L116" s="9">
        <f t="shared" si="66"/>
        <v>361</v>
      </c>
      <c r="M116" s="8">
        <f t="shared" si="105"/>
        <v>543</v>
      </c>
      <c r="N116">
        <f t="shared" si="106"/>
        <v>1.0319482146585925</v>
      </c>
      <c r="O116">
        <f t="shared" si="107"/>
        <v>1.0902127659574468</v>
      </c>
    </row>
    <row r="117" spans="1:15" x14ac:dyDescent="0.25">
      <c r="A117" s="7">
        <v>44286</v>
      </c>
      <c r="B117" s="8">
        <v>5063</v>
      </c>
      <c r="C117" s="8">
        <v>4841.5</v>
      </c>
      <c r="D117" s="8">
        <v>5500</v>
      </c>
      <c r="E117" s="8">
        <v>4820</v>
      </c>
      <c r="F117" s="8">
        <v>4740</v>
      </c>
      <c r="G117" s="8">
        <f t="shared" ref="G117:G119" si="108">B117-C117</f>
        <v>221.5</v>
      </c>
      <c r="H117" s="8">
        <f t="shared" si="101"/>
        <v>243</v>
      </c>
      <c r="I117" s="8">
        <f t="shared" si="102"/>
        <v>323</v>
      </c>
      <c r="J117" s="8">
        <f t="shared" si="103"/>
        <v>21.5</v>
      </c>
      <c r="K117" s="8">
        <f t="shared" si="104"/>
        <v>101.5</v>
      </c>
      <c r="L117" s="9">
        <f t="shared" si="66"/>
        <v>437</v>
      </c>
      <c r="M117" s="8">
        <f t="shared" si="105"/>
        <v>658.5</v>
      </c>
      <c r="N117">
        <f t="shared" si="106"/>
        <v>1.0044605809128631</v>
      </c>
      <c r="O117">
        <f t="shared" si="107"/>
        <v>1.0681434599156119</v>
      </c>
    </row>
    <row r="118" spans="1:15" x14ac:dyDescent="0.25">
      <c r="A118" s="7">
        <v>44285</v>
      </c>
      <c r="B118" s="8">
        <v>4960</v>
      </c>
      <c r="C118" s="8">
        <v>4814</v>
      </c>
      <c r="D118" s="8">
        <v>5340</v>
      </c>
      <c r="E118" s="8">
        <v>4739</v>
      </c>
      <c r="F118" s="8">
        <v>4680</v>
      </c>
      <c r="G118" s="8">
        <f t="shared" si="108"/>
        <v>146</v>
      </c>
      <c r="H118" s="8">
        <f t="shared" si="101"/>
        <v>221</v>
      </c>
      <c r="I118" s="8">
        <f t="shared" si="102"/>
        <v>280</v>
      </c>
      <c r="J118" s="8">
        <f t="shared" si="103"/>
        <v>75</v>
      </c>
      <c r="K118" s="8">
        <f t="shared" si="104"/>
        <v>134</v>
      </c>
      <c r="L118" s="9">
        <f t="shared" si="66"/>
        <v>380</v>
      </c>
      <c r="M118" s="8">
        <f t="shared" si="105"/>
        <v>526</v>
      </c>
      <c r="N118">
        <f t="shared" si="106"/>
        <v>1.0158261236547794</v>
      </c>
      <c r="O118">
        <f t="shared" si="107"/>
        <v>1.0598290598290598</v>
      </c>
    </row>
    <row r="119" spans="1:15" x14ac:dyDescent="0.25">
      <c r="A119" s="7">
        <v>44284</v>
      </c>
      <c r="B119" s="8">
        <v>5020</v>
      </c>
      <c r="C119" s="8">
        <v>4801</v>
      </c>
      <c r="D119" s="8">
        <v>5301</v>
      </c>
      <c r="E119" s="8">
        <v>4740</v>
      </c>
      <c r="F119" s="8">
        <v>4630</v>
      </c>
      <c r="G119" s="8">
        <f t="shared" si="108"/>
        <v>219</v>
      </c>
      <c r="H119" s="8">
        <f t="shared" si="101"/>
        <v>280</v>
      </c>
      <c r="I119" s="8">
        <f t="shared" si="102"/>
        <v>390</v>
      </c>
      <c r="J119" s="8">
        <f t="shared" si="103"/>
        <v>61</v>
      </c>
      <c r="K119" s="8">
        <f t="shared" si="104"/>
        <v>171</v>
      </c>
      <c r="L119" s="9">
        <f t="shared" si="66"/>
        <v>281</v>
      </c>
      <c r="M119" s="8">
        <f t="shared" si="105"/>
        <v>500</v>
      </c>
      <c r="N119">
        <f t="shared" si="106"/>
        <v>1.0128691983122362</v>
      </c>
      <c r="O119">
        <f t="shared" si="107"/>
        <v>1.0842332613390928</v>
      </c>
    </row>
    <row r="120" spans="1:15" x14ac:dyDescent="0.25">
      <c r="A120" s="7">
        <v>44281</v>
      </c>
      <c r="B120" s="8">
        <v>5063</v>
      </c>
      <c r="C120" s="8">
        <v>4890</v>
      </c>
      <c r="D120" s="8">
        <v>5380</v>
      </c>
      <c r="E120" s="8">
        <v>4830</v>
      </c>
      <c r="F120" s="8">
        <v>4774</v>
      </c>
      <c r="G120" s="8">
        <f t="shared" ref="G120:G121" si="109">B120-C120</f>
        <v>173</v>
      </c>
      <c r="H120" s="8">
        <f t="shared" si="101"/>
        <v>233</v>
      </c>
      <c r="I120" s="8">
        <f t="shared" si="102"/>
        <v>289</v>
      </c>
      <c r="J120" s="8">
        <f t="shared" si="103"/>
        <v>60</v>
      </c>
      <c r="K120" s="8">
        <f t="shared" si="104"/>
        <v>116</v>
      </c>
      <c r="L120" s="9">
        <f t="shared" si="66"/>
        <v>317</v>
      </c>
      <c r="M120" s="8">
        <f t="shared" si="105"/>
        <v>490</v>
      </c>
      <c r="N120">
        <f t="shared" si="106"/>
        <v>1.0124223602484472</v>
      </c>
      <c r="O120">
        <f t="shared" si="107"/>
        <v>1.0605362379555927</v>
      </c>
    </row>
    <row r="121" spans="1:15" x14ac:dyDescent="0.25">
      <c r="A121" s="7">
        <v>44280</v>
      </c>
      <c r="B121" s="8">
        <v>5139</v>
      </c>
      <c r="C121" s="8">
        <v>4992</v>
      </c>
      <c r="D121" s="8">
        <v>5450</v>
      </c>
      <c r="E121" s="8">
        <v>4900</v>
      </c>
      <c r="F121" s="8">
        <v>4859</v>
      </c>
      <c r="G121" s="8">
        <f t="shared" si="109"/>
        <v>147</v>
      </c>
      <c r="H121" s="8">
        <f t="shared" si="101"/>
        <v>239</v>
      </c>
      <c r="I121" s="8">
        <f t="shared" si="102"/>
        <v>280</v>
      </c>
      <c r="J121" s="8">
        <f t="shared" si="103"/>
        <v>92</v>
      </c>
      <c r="K121" s="8">
        <f t="shared" si="104"/>
        <v>133</v>
      </c>
      <c r="L121" s="9">
        <f t="shared" si="66"/>
        <v>311</v>
      </c>
      <c r="M121" s="8">
        <f t="shared" si="105"/>
        <v>458</v>
      </c>
      <c r="N121">
        <f t="shared" si="106"/>
        <v>1.0187755102040816</v>
      </c>
      <c r="O121">
        <f t="shared" si="107"/>
        <v>1.057625025725458</v>
      </c>
    </row>
    <row r="122" spans="1:15" x14ac:dyDescent="0.25">
      <c r="A122" s="7">
        <v>44278</v>
      </c>
      <c r="B122" s="8">
        <v>5328</v>
      </c>
      <c r="C122" s="8">
        <v>5140</v>
      </c>
      <c r="D122" s="8">
        <v>5700</v>
      </c>
      <c r="E122" s="8">
        <v>5089</v>
      </c>
      <c r="F122" s="8">
        <v>5007</v>
      </c>
      <c r="G122" s="8">
        <f t="shared" ref="G122:G123" si="110">B122-C122</f>
        <v>188</v>
      </c>
      <c r="H122" s="8">
        <f t="shared" si="101"/>
        <v>239</v>
      </c>
      <c r="I122" s="8">
        <f t="shared" si="102"/>
        <v>321</v>
      </c>
      <c r="J122" s="8">
        <f t="shared" si="103"/>
        <v>51</v>
      </c>
      <c r="K122" s="8">
        <f t="shared" si="104"/>
        <v>133</v>
      </c>
      <c r="L122" s="9">
        <f t="shared" si="66"/>
        <v>372</v>
      </c>
      <c r="M122" s="8">
        <f t="shared" si="105"/>
        <v>560</v>
      </c>
      <c r="N122">
        <f t="shared" si="106"/>
        <v>1.0100216152485753</v>
      </c>
      <c r="O122">
        <f t="shared" si="107"/>
        <v>1.0641102456560816</v>
      </c>
    </row>
    <row r="123" spans="1:15" x14ac:dyDescent="0.25">
      <c r="A123" s="7">
        <v>44277</v>
      </c>
      <c r="B123" s="8">
        <v>5360</v>
      </c>
      <c r="C123" s="8">
        <v>5212</v>
      </c>
      <c r="D123" s="8">
        <v>5750</v>
      </c>
      <c r="E123" s="8">
        <v>5014</v>
      </c>
      <c r="F123" s="8">
        <v>5050</v>
      </c>
      <c r="G123" s="8">
        <f t="shared" si="110"/>
        <v>148</v>
      </c>
      <c r="H123" s="8">
        <f t="shared" si="101"/>
        <v>346</v>
      </c>
      <c r="I123" s="8">
        <f t="shared" si="102"/>
        <v>310</v>
      </c>
      <c r="J123" s="8">
        <f t="shared" si="103"/>
        <v>198</v>
      </c>
      <c r="K123" s="8">
        <f t="shared" si="104"/>
        <v>162</v>
      </c>
      <c r="L123" s="9">
        <f t="shared" si="66"/>
        <v>390</v>
      </c>
      <c r="M123" s="8">
        <f t="shared" si="105"/>
        <v>538</v>
      </c>
      <c r="N123">
        <f t="shared" si="106"/>
        <v>1.039489429597128</v>
      </c>
      <c r="O123">
        <f t="shared" si="107"/>
        <v>1.0613861386138614</v>
      </c>
    </row>
    <row r="124" spans="1:15" x14ac:dyDescent="0.25">
      <c r="A124" s="7">
        <v>44274</v>
      </c>
      <c r="B124" s="8">
        <v>5340</v>
      </c>
      <c r="C124" s="8">
        <v>5172.5</v>
      </c>
      <c r="D124" s="8">
        <v>5750</v>
      </c>
      <c r="E124" s="8">
        <v>4955</v>
      </c>
      <c r="F124" s="8">
        <v>4935</v>
      </c>
      <c r="G124" s="8">
        <f t="shared" ref="G124:G128" si="111">B124-C124</f>
        <v>167.5</v>
      </c>
      <c r="H124" s="8">
        <f t="shared" si="101"/>
        <v>385</v>
      </c>
      <c r="I124" s="8">
        <f t="shared" si="102"/>
        <v>405</v>
      </c>
      <c r="J124" s="8">
        <f t="shared" si="103"/>
        <v>217.5</v>
      </c>
      <c r="K124" s="8">
        <f t="shared" si="104"/>
        <v>237.5</v>
      </c>
      <c r="L124" s="9">
        <f t="shared" si="66"/>
        <v>410</v>
      </c>
      <c r="M124" s="8">
        <f t="shared" si="105"/>
        <v>577.5</v>
      </c>
      <c r="N124">
        <f t="shared" si="106"/>
        <v>1.0438950554994955</v>
      </c>
      <c r="O124">
        <f t="shared" si="107"/>
        <v>1.0820668693009119</v>
      </c>
    </row>
    <row r="125" spans="1:15" x14ac:dyDescent="0.25">
      <c r="A125" s="7">
        <v>44273</v>
      </c>
      <c r="B125" s="8">
        <v>5296</v>
      </c>
      <c r="C125" s="8">
        <v>5183.5</v>
      </c>
      <c r="D125" s="8">
        <v>5799</v>
      </c>
      <c r="E125" s="8">
        <v>4920</v>
      </c>
      <c r="F125" s="8">
        <v>4910</v>
      </c>
      <c r="G125" s="8">
        <f t="shared" si="111"/>
        <v>112.5</v>
      </c>
      <c r="H125" s="8">
        <f t="shared" si="101"/>
        <v>376</v>
      </c>
      <c r="I125" s="8">
        <f t="shared" si="102"/>
        <v>386</v>
      </c>
      <c r="J125" s="8">
        <f t="shared" si="103"/>
        <v>263.5</v>
      </c>
      <c r="K125" s="8">
        <f t="shared" si="104"/>
        <v>273.5</v>
      </c>
      <c r="L125" s="9">
        <f t="shared" si="66"/>
        <v>503</v>
      </c>
      <c r="M125" s="8">
        <f t="shared" si="105"/>
        <v>615.5</v>
      </c>
      <c r="N125">
        <f t="shared" si="106"/>
        <v>1.0535569105691056</v>
      </c>
      <c r="O125">
        <f t="shared" si="107"/>
        <v>1.0786150712830957</v>
      </c>
    </row>
    <row r="126" spans="1:15" x14ac:dyDescent="0.25">
      <c r="A126" s="7">
        <v>44272</v>
      </c>
      <c r="B126" s="8">
        <v>5345</v>
      </c>
      <c r="C126" s="8">
        <v>5201</v>
      </c>
      <c r="D126" s="8">
        <v>5800</v>
      </c>
      <c r="E126" s="8">
        <v>4950</v>
      </c>
      <c r="F126" s="8">
        <v>4875</v>
      </c>
      <c r="G126" s="8">
        <f t="shared" si="111"/>
        <v>144</v>
      </c>
      <c r="H126" s="8">
        <f t="shared" si="101"/>
        <v>395</v>
      </c>
      <c r="I126" s="8">
        <f t="shared" si="102"/>
        <v>470</v>
      </c>
      <c r="J126" s="8">
        <f t="shared" si="103"/>
        <v>251</v>
      </c>
      <c r="K126" s="8">
        <f t="shared" si="104"/>
        <v>326</v>
      </c>
      <c r="L126" s="9">
        <f t="shared" si="66"/>
        <v>455</v>
      </c>
      <c r="M126" s="8">
        <f t="shared" si="105"/>
        <v>599</v>
      </c>
      <c r="N126">
        <f t="shared" si="106"/>
        <v>1.0507070707070707</v>
      </c>
      <c r="O126">
        <f t="shared" si="107"/>
        <v>1.0964102564102565</v>
      </c>
    </row>
    <row r="127" spans="1:15" x14ac:dyDescent="0.25">
      <c r="A127" s="7">
        <v>44271</v>
      </c>
      <c r="B127" s="8">
        <v>5300</v>
      </c>
      <c r="C127" s="8">
        <v>5119</v>
      </c>
      <c r="D127" s="8">
        <v>5750</v>
      </c>
      <c r="E127" s="8">
        <v>4910</v>
      </c>
      <c r="F127" s="8">
        <v>4883</v>
      </c>
      <c r="G127" s="8">
        <f t="shared" si="111"/>
        <v>181</v>
      </c>
      <c r="H127" s="8">
        <f t="shared" si="101"/>
        <v>390</v>
      </c>
      <c r="I127" s="8">
        <f t="shared" si="102"/>
        <v>417</v>
      </c>
      <c r="J127" s="8">
        <f t="shared" si="103"/>
        <v>209</v>
      </c>
      <c r="K127" s="8">
        <f t="shared" si="104"/>
        <v>236</v>
      </c>
      <c r="L127" s="9">
        <f t="shared" si="66"/>
        <v>450</v>
      </c>
      <c r="M127" s="8">
        <f t="shared" si="105"/>
        <v>631</v>
      </c>
      <c r="N127">
        <f t="shared" si="106"/>
        <v>1.0425661914460285</v>
      </c>
      <c r="O127">
        <f t="shared" si="107"/>
        <v>1.0853983207044851</v>
      </c>
    </row>
    <row r="128" spans="1:15" x14ac:dyDescent="0.25">
      <c r="A128" s="7">
        <v>44270</v>
      </c>
      <c r="B128" s="8">
        <v>5260</v>
      </c>
      <c r="C128" s="8">
        <v>5055</v>
      </c>
      <c r="D128" s="8">
        <v>5598</v>
      </c>
      <c r="E128" s="8">
        <v>4850</v>
      </c>
      <c r="F128" s="8">
        <v>4895</v>
      </c>
      <c r="G128" s="8">
        <f t="shared" si="111"/>
        <v>205</v>
      </c>
      <c r="H128" s="8">
        <f t="shared" si="101"/>
        <v>410</v>
      </c>
      <c r="I128" s="8">
        <f t="shared" si="102"/>
        <v>365</v>
      </c>
      <c r="J128" s="8">
        <f t="shared" si="103"/>
        <v>205</v>
      </c>
      <c r="K128" s="8">
        <f t="shared" si="104"/>
        <v>160</v>
      </c>
      <c r="L128" s="9">
        <f t="shared" si="66"/>
        <v>338</v>
      </c>
      <c r="M128" s="8">
        <f t="shared" si="105"/>
        <v>543</v>
      </c>
      <c r="N128">
        <f t="shared" si="106"/>
        <v>1.0422680412371135</v>
      </c>
      <c r="O128">
        <f t="shared" si="107"/>
        <v>1.0745658835546477</v>
      </c>
    </row>
    <row r="129" spans="1:15" x14ac:dyDescent="0.25">
      <c r="A129" s="7">
        <v>44267</v>
      </c>
      <c r="B129" s="8">
        <v>5139.5</v>
      </c>
      <c r="C129" s="8">
        <v>4981</v>
      </c>
      <c r="D129" s="8">
        <v>5400</v>
      </c>
      <c r="E129" s="8">
        <v>4715</v>
      </c>
      <c r="F129" s="8">
        <v>4700</v>
      </c>
      <c r="G129" s="8">
        <f t="shared" ref="G129" si="112">B129-C129</f>
        <v>158.5</v>
      </c>
      <c r="H129" s="8">
        <f t="shared" si="101"/>
        <v>424.5</v>
      </c>
      <c r="I129" s="8">
        <f t="shared" si="102"/>
        <v>439.5</v>
      </c>
      <c r="J129" s="8">
        <f t="shared" si="103"/>
        <v>266</v>
      </c>
      <c r="K129" s="8">
        <f t="shared" si="104"/>
        <v>281</v>
      </c>
      <c r="L129" s="9">
        <f t="shared" si="66"/>
        <v>260.5</v>
      </c>
      <c r="M129" s="8">
        <f t="shared" si="105"/>
        <v>419</v>
      </c>
      <c r="N129">
        <f t="shared" si="106"/>
        <v>1.0564156945917285</v>
      </c>
      <c r="O129">
        <f t="shared" si="107"/>
        <v>1.0935106382978723</v>
      </c>
    </row>
    <row r="130" spans="1:15" x14ac:dyDescent="0.25">
      <c r="A130" s="7">
        <v>44266</v>
      </c>
      <c r="B130" s="8">
        <v>5035</v>
      </c>
      <c r="C130" s="8">
        <v>4860</v>
      </c>
      <c r="D130" s="8">
        <v>5445</v>
      </c>
      <c r="E130" s="8">
        <v>4615</v>
      </c>
      <c r="F130" s="8">
        <v>4526</v>
      </c>
      <c r="G130" s="8">
        <f t="shared" ref="G130:G132" si="113">B130-C130</f>
        <v>175</v>
      </c>
      <c r="H130" s="8">
        <f t="shared" si="101"/>
        <v>420</v>
      </c>
      <c r="I130" s="8">
        <f t="shared" si="102"/>
        <v>509</v>
      </c>
      <c r="J130" s="8">
        <f t="shared" si="103"/>
        <v>245</v>
      </c>
      <c r="K130" s="8">
        <f t="shared" si="104"/>
        <v>334</v>
      </c>
      <c r="L130" s="9">
        <f t="shared" si="66"/>
        <v>410</v>
      </c>
      <c r="M130" s="8">
        <f t="shared" si="105"/>
        <v>585</v>
      </c>
      <c r="N130">
        <f t="shared" si="106"/>
        <v>1.0530877573131094</v>
      </c>
      <c r="O130">
        <f t="shared" si="107"/>
        <v>1.11246133451171</v>
      </c>
    </row>
    <row r="131" spans="1:15" x14ac:dyDescent="0.25">
      <c r="A131" s="7">
        <v>44265</v>
      </c>
      <c r="B131" s="8">
        <v>5027</v>
      </c>
      <c r="C131" s="8">
        <v>4840</v>
      </c>
      <c r="D131" s="8">
        <v>5376</v>
      </c>
      <c r="E131" s="8">
        <v>4579</v>
      </c>
      <c r="F131" s="8">
        <v>4420</v>
      </c>
      <c r="G131" s="8">
        <f t="shared" si="113"/>
        <v>187</v>
      </c>
      <c r="H131" s="8">
        <f t="shared" si="101"/>
        <v>448</v>
      </c>
      <c r="I131" s="8">
        <f t="shared" si="102"/>
        <v>607</v>
      </c>
      <c r="J131" s="8">
        <f t="shared" si="103"/>
        <v>261</v>
      </c>
      <c r="K131" s="8">
        <f t="shared" si="104"/>
        <v>420</v>
      </c>
      <c r="L131" s="9">
        <f t="shared" ref="L131:L194" si="114">D131-B131</f>
        <v>349</v>
      </c>
      <c r="M131" s="8">
        <f t="shared" si="105"/>
        <v>536</v>
      </c>
      <c r="N131">
        <f t="shared" si="106"/>
        <v>1.0569993448351169</v>
      </c>
      <c r="O131">
        <f t="shared" si="107"/>
        <v>1.1373303167420814</v>
      </c>
    </row>
    <row r="132" spans="1:15" x14ac:dyDescent="0.25">
      <c r="A132" s="7">
        <v>44264</v>
      </c>
      <c r="B132" s="8">
        <v>5263</v>
      </c>
      <c r="C132" s="8">
        <v>5109</v>
      </c>
      <c r="D132" s="8">
        <v>5452</v>
      </c>
      <c r="E132" s="8">
        <v>4769</v>
      </c>
      <c r="F132" s="8">
        <v>4610</v>
      </c>
      <c r="G132" s="8">
        <f t="shared" si="113"/>
        <v>154</v>
      </c>
      <c r="H132" s="8">
        <f t="shared" si="101"/>
        <v>494</v>
      </c>
      <c r="I132" s="8">
        <f t="shared" si="102"/>
        <v>653</v>
      </c>
      <c r="J132" s="8">
        <f t="shared" si="103"/>
        <v>340</v>
      </c>
      <c r="K132" s="8">
        <f t="shared" si="104"/>
        <v>499</v>
      </c>
      <c r="L132" s="9">
        <f t="shared" si="114"/>
        <v>189</v>
      </c>
      <c r="M132" s="8">
        <f t="shared" si="105"/>
        <v>343</v>
      </c>
      <c r="N132">
        <f t="shared" si="106"/>
        <v>1.0712937722793039</v>
      </c>
      <c r="O132">
        <f t="shared" si="107"/>
        <v>1.1416485900216919</v>
      </c>
    </row>
    <row r="133" spans="1:15" x14ac:dyDescent="0.25">
      <c r="A133" s="7">
        <v>44263</v>
      </c>
      <c r="B133" s="8">
        <v>5360</v>
      </c>
      <c r="C133" s="8">
        <v>5177</v>
      </c>
      <c r="D133" s="8">
        <v>5760</v>
      </c>
      <c r="E133" s="8">
        <v>4830</v>
      </c>
      <c r="F133" s="8">
        <v>4660</v>
      </c>
      <c r="G133" s="8">
        <f t="shared" ref="G133:G134" si="115">B133-C133</f>
        <v>183</v>
      </c>
      <c r="H133" s="8">
        <f t="shared" si="101"/>
        <v>530</v>
      </c>
      <c r="I133" s="8">
        <f t="shared" si="102"/>
        <v>700</v>
      </c>
      <c r="J133" s="8">
        <f t="shared" si="103"/>
        <v>347</v>
      </c>
      <c r="K133" s="8">
        <f t="shared" si="104"/>
        <v>517</v>
      </c>
      <c r="L133" s="9">
        <f t="shared" si="114"/>
        <v>400</v>
      </c>
      <c r="M133" s="8">
        <f t="shared" si="105"/>
        <v>583</v>
      </c>
      <c r="N133">
        <f t="shared" si="106"/>
        <v>1.0718426501035196</v>
      </c>
      <c r="O133">
        <f t="shared" si="107"/>
        <v>1.150214592274678</v>
      </c>
    </row>
    <row r="134" spans="1:15" x14ac:dyDescent="0.25">
      <c r="A134" s="7">
        <v>44260</v>
      </c>
      <c r="B134" s="8">
        <v>5465</v>
      </c>
      <c r="C134" s="8">
        <v>5215</v>
      </c>
      <c r="D134" s="8">
        <v>5749</v>
      </c>
      <c r="E134" s="8">
        <v>4860</v>
      </c>
      <c r="F134" s="8">
        <v>4645</v>
      </c>
      <c r="G134" s="8">
        <f t="shared" si="115"/>
        <v>250</v>
      </c>
      <c r="H134" s="8">
        <f t="shared" si="101"/>
        <v>605</v>
      </c>
      <c r="I134" s="8">
        <f t="shared" si="102"/>
        <v>820</v>
      </c>
      <c r="J134" s="8">
        <f t="shared" si="103"/>
        <v>355</v>
      </c>
      <c r="K134" s="8">
        <f t="shared" si="104"/>
        <v>570</v>
      </c>
      <c r="L134" s="9">
        <f t="shared" si="114"/>
        <v>284</v>
      </c>
      <c r="M134" s="8">
        <f t="shared" si="105"/>
        <v>534</v>
      </c>
      <c r="N134">
        <f t="shared" si="106"/>
        <v>1.073045267489712</v>
      </c>
      <c r="O134">
        <f t="shared" si="107"/>
        <v>1.1765339074273413</v>
      </c>
    </row>
    <row r="135" spans="1:15" x14ac:dyDescent="0.25">
      <c r="A135" s="7">
        <v>44259</v>
      </c>
      <c r="B135" s="8">
        <v>5470</v>
      </c>
      <c r="C135" s="8">
        <v>5279</v>
      </c>
      <c r="D135" s="8">
        <v>5900</v>
      </c>
      <c r="E135" s="8">
        <v>4939</v>
      </c>
      <c r="F135" s="8">
        <v>4724</v>
      </c>
      <c r="G135" s="8">
        <f t="shared" ref="G135" si="116">B135-C135</f>
        <v>191</v>
      </c>
      <c r="H135" s="8">
        <f t="shared" si="101"/>
        <v>531</v>
      </c>
      <c r="I135" s="8">
        <f t="shared" si="102"/>
        <v>746</v>
      </c>
      <c r="J135" s="8">
        <f t="shared" si="103"/>
        <v>340</v>
      </c>
      <c r="K135" s="8">
        <f t="shared" si="104"/>
        <v>555</v>
      </c>
      <c r="L135" s="9">
        <f t="shared" si="114"/>
        <v>430</v>
      </c>
      <c r="M135" s="8">
        <f t="shared" si="105"/>
        <v>621</v>
      </c>
      <c r="N135">
        <f t="shared" si="106"/>
        <v>1.0688398461226969</v>
      </c>
      <c r="O135">
        <f t="shared" si="107"/>
        <v>1.1579170194750212</v>
      </c>
    </row>
    <row r="136" spans="1:15" x14ac:dyDescent="0.25">
      <c r="A136" s="7">
        <v>44258</v>
      </c>
      <c r="B136" s="8">
        <v>5470</v>
      </c>
      <c r="C136" s="8">
        <v>5292</v>
      </c>
      <c r="D136" s="8">
        <v>6000</v>
      </c>
      <c r="E136" s="8">
        <v>4905</v>
      </c>
      <c r="F136" s="8">
        <v>4760</v>
      </c>
      <c r="G136" s="8">
        <f t="shared" ref="G136:G145" si="117">B136-C136</f>
        <v>178</v>
      </c>
      <c r="H136" s="8">
        <f t="shared" si="101"/>
        <v>565</v>
      </c>
      <c r="I136" s="8">
        <f t="shared" si="102"/>
        <v>710</v>
      </c>
      <c r="J136" s="8">
        <f t="shared" si="103"/>
        <v>387</v>
      </c>
      <c r="K136" s="8">
        <f t="shared" si="104"/>
        <v>532</v>
      </c>
      <c r="L136" s="9">
        <f t="shared" si="114"/>
        <v>530</v>
      </c>
      <c r="M136" s="8">
        <f t="shared" si="105"/>
        <v>708</v>
      </c>
      <c r="N136">
        <f t="shared" si="106"/>
        <v>1.0788990825688074</v>
      </c>
      <c r="O136">
        <f t="shared" si="107"/>
        <v>1.1491596638655461</v>
      </c>
    </row>
    <row r="137" spans="1:15" x14ac:dyDescent="0.25">
      <c r="A137" s="7">
        <v>44257</v>
      </c>
      <c r="B137" s="8">
        <v>5489</v>
      </c>
      <c r="C137" s="8">
        <v>5303</v>
      </c>
      <c r="D137" s="8">
        <v>5950</v>
      </c>
      <c r="E137" s="8">
        <v>4960</v>
      </c>
      <c r="F137" s="8">
        <v>4715</v>
      </c>
      <c r="G137" s="8">
        <f t="shared" si="117"/>
        <v>186</v>
      </c>
      <c r="H137" s="8">
        <f t="shared" si="101"/>
        <v>529</v>
      </c>
      <c r="I137" s="8">
        <f t="shared" si="102"/>
        <v>774</v>
      </c>
      <c r="J137" s="8">
        <f t="shared" si="103"/>
        <v>343</v>
      </c>
      <c r="K137" s="8">
        <f t="shared" si="104"/>
        <v>588</v>
      </c>
      <c r="L137" s="9">
        <f t="shared" si="114"/>
        <v>461</v>
      </c>
      <c r="M137" s="8">
        <f t="shared" si="105"/>
        <v>647</v>
      </c>
      <c r="N137">
        <f t="shared" si="106"/>
        <v>1.0691532258064516</v>
      </c>
      <c r="O137">
        <f t="shared" si="107"/>
        <v>1.1641569459172854</v>
      </c>
    </row>
    <row r="138" spans="1:15" x14ac:dyDescent="0.25">
      <c r="A138" s="7">
        <v>44256</v>
      </c>
      <c r="B138" s="8">
        <v>5481</v>
      </c>
      <c r="C138" s="8">
        <v>5289</v>
      </c>
      <c r="D138" s="8">
        <v>5960</v>
      </c>
      <c r="E138" s="8">
        <v>5057</v>
      </c>
      <c r="F138" s="8">
        <v>4757</v>
      </c>
      <c r="G138" s="8">
        <f t="shared" si="117"/>
        <v>192</v>
      </c>
      <c r="H138" s="8">
        <f t="shared" ref="H138:H169" si="118">B138-E138</f>
        <v>424</v>
      </c>
      <c r="I138" s="8">
        <f t="shared" ref="I138:I169" si="119">B138-F138</f>
        <v>724</v>
      </c>
      <c r="J138" s="8">
        <f t="shared" ref="J138:J169" si="120">C138-E138</f>
        <v>232</v>
      </c>
      <c r="K138" s="8">
        <f t="shared" ref="K138:K169" si="121">C138-F138</f>
        <v>532</v>
      </c>
      <c r="L138" s="9">
        <f t="shared" si="114"/>
        <v>479</v>
      </c>
      <c r="M138" s="8">
        <f t="shared" ref="M138:M169" si="122">D138-C138</f>
        <v>671</v>
      </c>
      <c r="N138">
        <f t="shared" ref="N138:N169" si="123">C138/E138</f>
        <v>1.0458770021752026</v>
      </c>
      <c r="O138">
        <f t="shared" ref="O138:O169" si="124">B138/F138</f>
        <v>1.1521967626655456</v>
      </c>
    </row>
    <row r="139" spans="1:15" x14ac:dyDescent="0.25">
      <c r="A139" s="7">
        <v>44253</v>
      </c>
      <c r="B139" s="8">
        <v>5442</v>
      </c>
      <c r="C139" s="8">
        <v>5220</v>
      </c>
      <c r="D139" s="8">
        <v>5980</v>
      </c>
      <c r="E139" s="8">
        <v>4970</v>
      </c>
      <c r="F139" s="8">
        <v>4749</v>
      </c>
      <c r="G139" s="8">
        <f t="shared" si="117"/>
        <v>222</v>
      </c>
      <c r="H139" s="8">
        <f t="shared" si="118"/>
        <v>472</v>
      </c>
      <c r="I139" s="8">
        <f t="shared" si="119"/>
        <v>693</v>
      </c>
      <c r="J139" s="8">
        <f t="shared" si="120"/>
        <v>250</v>
      </c>
      <c r="K139" s="8">
        <f t="shared" si="121"/>
        <v>471</v>
      </c>
      <c r="L139" s="9">
        <f t="shared" si="114"/>
        <v>538</v>
      </c>
      <c r="M139" s="8">
        <f t="shared" si="122"/>
        <v>760</v>
      </c>
      <c r="N139">
        <f t="shared" si="123"/>
        <v>1.0503018108651911</v>
      </c>
      <c r="O139">
        <f t="shared" si="124"/>
        <v>1.145925457991156</v>
      </c>
    </row>
    <row r="140" spans="1:15" x14ac:dyDescent="0.25">
      <c r="A140" s="7">
        <v>44252</v>
      </c>
      <c r="B140" s="8">
        <v>5395</v>
      </c>
      <c r="C140" s="8">
        <v>5176</v>
      </c>
      <c r="D140" s="8">
        <v>5970</v>
      </c>
      <c r="E140" s="8">
        <v>4920</v>
      </c>
      <c r="F140" s="8">
        <v>4749</v>
      </c>
      <c r="G140" s="8">
        <f t="shared" si="117"/>
        <v>219</v>
      </c>
      <c r="H140" s="8">
        <f t="shared" si="118"/>
        <v>475</v>
      </c>
      <c r="I140" s="8">
        <f t="shared" si="119"/>
        <v>646</v>
      </c>
      <c r="J140" s="8">
        <f t="shared" si="120"/>
        <v>256</v>
      </c>
      <c r="K140" s="8">
        <f t="shared" si="121"/>
        <v>427</v>
      </c>
      <c r="L140" s="9">
        <f t="shared" si="114"/>
        <v>575</v>
      </c>
      <c r="M140" s="8">
        <f t="shared" si="122"/>
        <v>794</v>
      </c>
      <c r="N140">
        <f t="shared" si="123"/>
        <v>1.0520325203252032</v>
      </c>
      <c r="O140">
        <f t="shared" si="124"/>
        <v>1.1360286376079174</v>
      </c>
    </row>
    <row r="141" spans="1:15" x14ac:dyDescent="0.25">
      <c r="A141" s="7">
        <v>44251</v>
      </c>
      <c r="B141" s="8">
        <v>5356</v>
      </c>
      <c r="C141" s="8">
        <v>5085</v>
      </c>
      <c r="D141" s="8">
        <v>5875</v>
      </c>
      <c r="E141" s="8">
        <v>4810</v>
      </c>
      <c r="F141" s="8">
        <v>4650</v>
      </c>
      <c r="G141" s="8">
        <f t="shared" si="117"/>
        <v>271</v>
      </c>
      <c r="H141" s="8">
        <f t="shared" si="118"/>
        <v>546</v>
      </c>
      <c r="I141" s="8">
        <f t="shared" si="119"/>
        <v>706</v>
      </c>
      <c r="J141" s="8">
        <f t="shared" si="120"/>
        <v>275</v>
      </c>
      <c r="K141" s="8">
        <f t="shared" si="121"/>
        <v>435</v>
      </c>
      <c r="L141" s="9">
        <f t="shared" si="114"/>
        <v>519</v>
      </c>
      <c r="M141" s="8">
        <f t="shared" si="122"/>
        <v>790</v>
      </c>
      <c r="N141">
        <f t="shared" si="123"/>
        <v>1.0571725571725572</v>
      </c>
      <c r="O141">
        <f t="shared" si="124"/>
        <v>1.1518279569892473</v>
      </c>
    </row>
    <row r="142" spans="1:15" x14ac:dyDescent="0.25">
      <c r="A142" s="7">
        <v>44250</v>
      </c>
      <c r="B142" s="8">
        <v>5215</v>
      </c>
      <c r="C142" s="8">
        <v>5000</v>
      </c>
      <c r="D142" s="8">
        <v>5800</v>
      </c>
      <c r="E142" s="8">
        <v>4708</v>
      </c>
      <c r="F142" s="8">
        <v>4529</v>
      </c>
      <c r="G142" s="8">
        <f t="shared" si="117"/>
        <v>215</v>
      </c>
      <c r="H142" s="8">
        <f t="shared" si="118"/>
        <v>507</v>
      </c>
      <c r="I142" s="8">
        <f t="shared" si="119"/>
        <v>686</v>
      </c>
      <c r="J142" s="8">
        <f t="shared" si="120"/>
        <v>292</v>
      </c>
      <c r="K142" s="8">
        <f t="shared" si="121"/>
        <v>471</v>
      </c>
      <c r="L142" s="9">
        <f t="shared" si="114"/>
        <v>585</v>
      </c>
      <c r="M142" s="8">
        <f t="shared" si="122"/>
        <v>800</v>
      </c>
      <c r="N142">
        <f t="shared" si="123"/>
        <v>1.0620220900594732</v>
      </c>
      <c r="O142">
        <f t="shared" si="124"/>
        <v>1.1514683153013909</v>
      </c>
    </row>
    <row r="143" spans="1:15" x14ac:dyDescent="0.25">
      <c r="A143" s="7">
        <v>44249</v>
      </c>
      <c r="B143" s="8">
        <v>5215</v>
      </c>
      <c r="C143" s="8">
        <v>5045</v>
      </c>
      <c r="D143" s="8">
        <v>5800</v>
      </c>
      <c r="E143" s="8">
        <v>4745</v>
      </c>
      <c r="F143" s="8">
        <v>4520</v>
      </c>
      <c r="G143" s="8">
        <f t="shared" si="117"/>
        <v>170</v>
      </c>
      <c r="H143" s="8">
        <f t="shared" si="118"/>
        <v>470</v>
      </c>
      <c r="I143" s="8">
        <f t="shared" si="119"/>
        <v>695</v>
      </c>
      <c r="J143" s="8">
        <f t="shared" si="120"/>
        <v>300</v>
      </c>
      <c r="K143" s="8">
        <f t="shared" si="121"/>
        <v>525</v>
      </c>
      <c r="L143" s="9">
        <f t="shared" si="114"/>
        <v>585</v>
      </c>
      <c r="M143" s="8">
        <f t="shared" si="122"/>
        <v>755</v>
      </c>
      <c r="N143">
        <f t="shared" si="123"/>
        <v>1.0632244467860905</v>
      </c>
      <c r="O143">
        <f t="shared" si="124"/>
        <v>1.1537610619469028</v>
      </c>
    </row>
    <row r="144" spans="1:15" x14ac:dyDescent="0.25">
      <c r="A144" s="7">
        <v>44246</v>
      </c>
      <c r="B144" s="8">
        <v>5390</v>
      </c>
      <c r="C144" s="8">
        <v>5090</v>
      </c>
      <c r="D144" s="8">
        <v>5950</v>
      </c>
      <c r="E144" s="8">
        <v>4825</v>
      </c>
      <c r="F144" s="8">
        <v>4599</v>
      </c>
      <c r="G144" s="8">
        <f t="shared" si="117"/>
        <v>300</v>
      </c>
      <c r="H144" s="8">
        <f t="shared" si="118"/>
        <v>565</v>
      </c>
      <c r="I144" s="8">
        <f t="shared" si="119"/>
        <v>791</v>
      </c>
      <c r="J144" s="8">
        <f t="shared" si="120"/>
        <v>265</v>
      </c>
      <c r="K144" s="8">
        <f t="shared" si="121"/>
        <v>491</v>
      </c>
      <c r="L144" s="9">
        <f t="shared" si="114"/>
        <v>560</v>
      </c>
      <c r="M144" s="8">
        <f t="shared" si="122"/>
        <v>860</v>
      </c>
      <c r="N144">
        <f t="shared" si="123"/>
        <v>1.0549222797927462</v>
      </c>
      <c r="O144">
        <f t="shared" si="124"/>
        <v>1.1719939117199392</v>
      </c>
    </row>
    <row r="145" spans="1:15" x14ac:dyDescent="0.25">
      <c r="A145" s="7">
        <v>44245</v>
      </c>
      <c r="B145" s="8">
        <v>5510</v>
      </c>
      <c r="C145" s="8">
        <v>5210</v>
      </c>
      <c r="D145" s="8">
        <v>5940</v>
      </c>
      <c r="E145" s="8">
        <v>4900</v>
      </c>
      <c r="F145" s="8">
        <v>4629.5</v>
      </c>
      <c r="G145" s="8">
        <f t="shared" si="117"/>
        <v>300</v>
      </c>
      <c r="H145" s="8">
        <f t="shared" si="118"/>
        <v>610</v>
      </c>
      <c r="I145" s="8">
        <f t="shared" si="119"/>
        <v>880.5</v>
      </c>
      <c r="J145" s="8">
        <f t="shared" si="120"/>
        <v>310</v>
      </c>
      <c r="K145" s="8">
        <f t="shared" si="121"/>
        <v>580.5</v>
      </c>
      <c r="L145" s="9">
        <f t="shared" si="114"/>
        <v>430</v>
      </c>
      <c r="M145" s="8">
        <f t="shared" si="122"/>
        <v>730</v>
      </c>
      <c r="N145">
        <f t="shared" si="123"/>
        <v>1.0632653061224491</v>
      </c>
      <c r="O145">
        <f t="shared" si="124"/>
        <v>1.1901933254131116</v>
      </c>
    </row>
    <row r="146" spans="1:15" x14ac:dyDescent="0.25">
      <c r="A146" s="7">
        <v>44244</v>
      </c>
      <c r="B146" s="8">
        <v>5500</v>
      </c>
      <c r="C146" s="8">
        <v>5185</v>
      </c>
      <c r="D146" s="8">
        <v>6086</v>
      </c>
      <c r="E146" s="8">
        <v>4955</v>
      </c>
      <c r="F146" s="8">
        <v>4700</v>
      </c>
      <c r="G146" s="8">
        <f t="shared" ref="G146" si="125">B146-C146</f>
        <v>315</v>
      </c>
      <c r="H146" s="8">
        <f t="shared" si="118"/>
        <v>545</v>
      </c>
      <c r="I146" s="8">
        <f t="shared" si="119"/>
        <v>800</v>
      </c>
      <c r="J146" s="8">
        <f t="shared" si="120"/>
        <v>230</v>
      </c>
      <c r="K146" s="8">
        <f t="shared" si="121"/>
        <v>485</v>
      </c>
      <c r="L146" s="9">
        <f t="shared" si="114"/>
        <v>586</v>
      </c>
      <c r="M146" s="8">
        <f t="shared" si="122"/>
        <v>901</v>
      </c>
      <c r="N146">
        <f t="shared" si="123"/>
        <v>1.0464177598385469</v>
      </c>
      <c r="O146">
        <f t="shared" si="124"/>
        <v>1.1702127659574468</v>
      </c>
    </row>
    <row r="147" spans="1:15" x14ac:dyDescent="0.25">
      <c r="A147" s="7">
        <v>44239</v>
      </c>
      <c r="B147" s="8">
        <v>5690</v>
      </c>
      <c r="C147" s="8">
        <v>5382</v>
      </c>
      <c r="D147" s="8">
        <v>6340</v>
      </c>
      <c r="E147" s="8">
        <v>5150</v>
      </c>
      <c r="F147" s="8">
        <v>4940</v>
      </c>
      <c r="G147" s="8">
        <f t="shared" ref="G147" si="126">B147-C147</f>
        <v>308</v>
      </c>
      <c r="H147" s="8">
        <f t="shared" si="118"/>
        <v>540</v>
      </c>
      <c r="I147" s="8">
        <f t="shared" si="119"/>
        <v>750</v>
      </c>
      <c r="J147" s="8">
        <f t="shared" si="120"/>
        <v>232</v>
      </c>
      <c r="K147" s="8">
        <f t="shared" si="121"/>
        <v>442</v>
      </c>
      <c r="L147" s="9">
        <f t="shared" si="114"/>
        <v>650</v>
      </c>
      <c r="M147" s="8">
        <f t="shared" si="122"/>
        <v>958</v>
      </c>
      <c r="N147">
        <f t="shared" si="123"/>
        <v>1.0450485436893204</v>
      </c>
      <c r="O147">
        <f t="shared" si="124"/>
        <v>1.1518218623481782</v>
      </c>
    </row>
    <row r="148" spans="1:15" x14ac:dyDescent="0.25">
      <c r="A148" s="7">
        <v>44238</v>
      </c>
      <c r="B148" s="8">
        <v>5780</v>
      </c>
      <c r="C148" s="8">
        <v>5490</v>
      </c>
      <c r="D148" s="8">
        <v>6340</v>
      </c>
      <c r="E148" s="8">
        <v>5220</v>
      </c>
      <c r="F148" s="8">
        <v>4959</v>
      </c>
      <c r="G148" s="8">
        <f t="shared" ref="G148" si="127">B148-C148</f>
        <v>290</v>
      </c>
      <c r="H148" s="8">
        <f t="shared" si="118"/>
        <v>560</v>
      </c>
      <c r="I148" s="8">
        <f t="shared" si="119"/>
        <v>821</v>
      </c>
      <c r="J148" s="8">
        <f t="shared" si="120"/>
        <v>270</v>
      </c>
      <c r="K148" s="8">
        <f t="shared" si="121"/>
        <v>531</v>
      </c>
      <c r="L148" s="9">
        <f t="shared" si="114"/>
        <v>560</v>
      </c>
      <c r="M148" s="8">
        <f t="shared" si="122"/>
        <v>850</v>
      </c>
      <c r="N148">
        <f t="shared" si="123"/>
        <v>1.0517241379310345</v>
      </c>
      <c r="O148">
        <f t="shared" si="124"/>
        <v>1.1655575720911473</v>
      </c>
    </row>
    <row r="149" spans="1:15" x14ac:dyDescent="0.25">
      <c r="A149" s="7">
        <v>44237</v>
      </c>
      <c r="B149" s="8">
        <v>5910</v>
      </c>
      <c r="C149" s="8">
        <v>5608</v>
      </c>
      <c r="D149" s="8">
        <v>6479</v>
      </c>
      <c r="E149" s="8">
        <v>5322</v>
      </c>
      <c r="F149" s="8">
        <v>5009.5</v>
      </c>
      <c r="G149" s="8">
        <f t="shared" ref="G149" si="128">B149-C149</f>
        <v>302</v>
      </c>
      <c r="H149" s="8">
        <f t="shared" si="118"/>
        <v>588</v>
      </c>
      <c r="I149" s="8">
        <f t="shared" si="119"/>
        <v>900.5</v>
      </c>
      <c r="J149" s="8">
        <f t="shared" si="120"/>
        <v>286</v>
      </c>
      <c r="K149" s="8">
        <f t="shared" si="121"/>
        <v>598.5</v>
      </c>
      <c r="L149" s="9">
        <f t="shared" si="114"/>
        <v>569</v>
      </c>
      <c r="M149" s="8">
        <f t="shared" si="122"/>
        <v>871</v>
      </c>
      <c r="N149">
        <f t="shared" si="123"/>
        <v>1.053739195791056</v>
      </c>
      <c r="O149">
        <f t="shared" si="124"/>
        <v>1.1797584589280368</v>
      </c>
    </row>
    <row r="150" spans="1:15" x14ac:dyDescent="0.25">
      <c r="A150" s="7">
        <v>44236</v>
      </c>
      <c r="B150" s="8">
        <v>5912</v>
      </c>
      <c r="C150" s="8">
        <v>5628</v>
      </c>
      <c r="D150" s="8">
        <v>6400</v>
      </c>
      <c r="E150" s="8">
        <v>5342</v>
      </c>
      <c r="F150" s="8">
        <v>5034</v>
      </c>
      <c r="G150" s="8">
        <f t="shared" ref="G150:G151" si="129">B150-C150</f>
        <v>284</v>
      </c>
      <c r="H150" s="8">
        <f t="shared" si="118"/>
        <v>570</v>
      </c>
      <c r="I150" s="8">
        <f t="shared" si="119"/>
        <v>878</v>
      </c>
      <c r="J150" s="8">
        <f t="shared" si="120"/>
        <v>286</v>
      </c>
      <c r="K150" s="8">
        <f t="shared" si="121"/>
        <v>594</v>
      </c>
      <c r="L150" s="9">
        <f t="shared" si="114"/>
        <v>488</v>
      </c>
      <c r="M150" s="8">
        <f t="shared" si="122"/>
        <v>772</v>
      </c>
      <c r="N150">
        <f t="shared" si="123"/>
        <v>1.0535380007487831</v>
      </c>
      <c r="O150">
        <f t="shared" si="124"/>
        <v>1.1744139849026618</v>
      </c>
    </row>
    <row r="151" spans="1:15" x14ac:dyDescent="0.25">
      <c r="A151" s="7">
        <v>44235</v>
      </c>
      <c r="B151" s="8">
        <v>5911</v>
      </c>
      <c r="C151" s="8">
        <v>5628</v>
      </c>
      <c r="D151" s="8">
        <v>6420</v>
      </c>
      <c r="E151" s="8">
        <v>5380</v>
      </c>
      <c r="F151" s="8">
        <v>5030</v>
      </c>
      <c r="G151" s="8">
        <f t="shared" si="129"/>
        <v>283</v>
      </c>
      <c r="H151" s="8">
        <f t="shared" si="118"/>
        <v>531</v>
      </c>
      <c r="I151" s="8">
        <f t="shared" si="119"/>
        <v>881</v>
      </c>
      <c r="J151" s="8">
        <f t="shared" si="120"/>
        <v>248</v>
      </c>
      <c r="K151" s="8">
        <f t="shared" si="121"/>
        <v>598</v>
      </c>
      <c r="L151" s="9">
        <f t="shared" si="114"/>
        <v>509</v>
      </c>
      <c r="M151" s="8">
        <f t="shared" si="122"/>
        <v>792</v>
      </c>
      <c r="N151">
        <f t="shared" si="123"/>
        <v>1.0460966542750929</v>
      </c>
      <c r="O151">
        <f t="shared" si="124"/>
        <v>1.1751491053677932</v>
      </c>
    </row>
    <row r="152" spans="1:15" x14ac:dyDescent="0.25">
      <c r="A152" s="7">
        <v>44232</v>
      </c>
      <c r="B152" s="8">
        <v>5945</v>
      </c>
      <c r="C152" s="8">
        <v>5628</v>
      </c>
      <c r="D152" s="8">
        <v>6600</v>
      </c>
      <c r="E152" s="8">
        <v>5394</v>
      </c>
      <c r="F152" s="8">
        <v>5050</v>
      </c>
      <c r="G152" s="8">
        <f t="shared" ref="G152" si="130">B152-C152</f>
        <v>317</v>
      </c>
      <c r="H152" s="8">
        <f t="shared" si="118"/>
        <v>551</v>
      </c>
      <c r="I152" s="8">
        <f t="shared" si="119"/>
        <v>895</v>
      </c>
      <c r="J152" s="8">
        <f t="shared" si="120"/>
        <v>234</v>
      </c>
      <c r="K152" s="8">
        <f t="shared" si="121"/>
        <v>578</v>
      </c>
      <c r="L152" s="9">
        <f t="shared" si="114"/>
        <v>655</v>
      </c>
      <c r="M152" s="8">
        <f t="shared" si="122"/>
        <v>972</v>
      </c>
      <c r="N152">
        <f t="shared" si="123"/>
        <v>1.0433815350389322</v>
      </c>
      <c r="O152">
        <f t="shared" si="124"/>
        <v>1.1772277227722772</v>
      </c>
    </row>
    <row r="153" spans="1:15" x14ac:dyDescent="0.25">
      <c r="A153" s="7">
        <v>44231</v>
      </c>
      <c r="B153" s="8">
        <v>5922</v>
      </c>
      <c r="C153" s="8">
        <v>5640</v>
      </c>
      <c r="D153" s="8">
        <v>6375</v>
      </c>
      <c r="E153" s="8">
        <v>5400</v>
      </c>
      <c r="F153" s="8">
        <v>5025</v>
      </c>
      <c r="G153" s="8">
        <f t="shared" ref="G153" si="131">B153-C153</f>
        <v>282</v>
      </c>
      <c r="H153" s="8">
        <f t="shared" si="118"/>
        <v>522</v>
      </c>
      <c r="I153" s="8">
        <f t="shared" si="119"/>
        <v>897</v>
      </c>
      <c r="J153" s="8">
        <f t="shared" si="120"/>
        <v>240</v>
      </c>
      <c r="K153" s="8">
        <f t="shared" si="121"/>
        <v>615</v>
      </c>
      <c r="L153" s="9">
        <f t="shared" si="114"/>
        <v>453</v>
      </c>
      <c r="M153" s="8">
        <f t="shared" si="122"/>
        <v>735</v>
      </c>
      <c r="N153">
        <f t="shared" si="123"/>
        <v>1.0444444444444445</v>
      </c>
      <c r="O153">
        <f t="shared" si="124"/>
        <v>1.1785074626865673</v>
      </c>
    </row>
    <row r="154" spans="1:15" x14ac:dyDescent="0.25">
      <c r="A154" s="7">
        <v>44230</v>
      </c>
      <c r="B154" s="8">
        <v>5899</v>
      </c>
      <c r="C154" s="8">
        <v>5642</v>
      </c>
      <c r="D154" s="8">
        <v>6400</v>
      </c>
      <c r="E154" s="8">
        <v>5415</v>
      </c>
      <c r="F154" s="8">
        <v>4990</v>
      </c>
      <c r="G154" s="8">
        <f t="shared" ref="G154" si="132">B154-C154</f>
        <v>257</v>
      </c>
      <c r="H154" s="8">
        <f t="shared" si="118"/>
        <v>484</v>
      </c>
      <c r="I154" s="8">
        <f t="shared" si="119"/>
        <v>909</v>
      </c>
      <c r="J154" s="8">
        <f t="shared" si="120"/>
        <v>227</v>
      </c>
      <c r="K154" s="8">
        <f t="shared" si="121"/>
        <v>652</v>
      </c>
      <c r="L154" s="9">
        <f t="shared" si="114"/>
        <v>501</v>
      </c>
      <c r="M154" s="8">
        <f t="shared" si="122"/>
        <v>758</v>
      </c>
      <c r="N154">
        <f t="shared" si="123"/>
        <v>1.0419205909510618</v>
      </c>
      <c r="O154">
        <f t="shared" si="124"/>
        <v>1.1821643286573147</v>
      </c>
    </row>
    <row r="155" spans="1:15" x14ac:dyDescent="0.25">
      <c r="A155" s="7">
        <v>44229</v>
      </c>
      <c r="B155" s="8">
        <v>5941</v>
      </c>
      <c r="C155" s="8">
        <v>5651</v>
      </c>
      <c r="D155" s="8">
        <v>6390</v>
      </c>
      <c r="E155" s="8">
        <v>5474.5</v>
      </c>
      <c r="F155" s="8">
        <v>4993</v>
      </c>
      <c r="G155" s="8">
        <f t="shared" ref="G155:G156" si="133">B155-C155</f>
        <v>290</v>
      </c>
      <c r="H155" s="8">
        <f t="shared" si="118"/>
        <v>466.5</v>
      </c>
      <c r="I155" s="8">
        <f t="shared" si="119"/>
        <v>948</v>
      </c>
      <c r="J155" s="8">
        <f t="shared" si="120"/>
        <v>176.5</v>
      </c>
      <c r="K155" s="8">
        <f t="shared" si="121"/>
        <v>658</v>
      </c>
      <c r="L155" s="9">
        <f t="shared" si="114"/>
        <v>449</v>
      </c>
      <c r="M155" s="8">
        <f t="shared" si="122"/>
        <v>739</v>
      </c>
      <c r="N155">
        <f t="shared" si="123"/>
        <v>1.0322403872499772</v>
      </c>
      <c r="O155">
        <f t="shared" si="124"/>
        <v>1.1898658121369918</v>
      </c>
    </row>
    <row r="156" spans="1:15" x14ac:dyDescent="0.25">
      <c r="A156" s="7">
        <v>44228</v>
      </c>
      <c r="B156" s="8">
        <v>5895</v>
      </c>
      <c r="C156" s="8">
        <v>5650</v>
      </c>
      <c r="D156" s="8">
        <v>6400</v>
      </c>
      <c r="E156" s="8">
        <v>5463</v>
      </c>
      <c r="F156" s="8">
        <v>4964</v>
      </c>
      <c r="G156" s="8">
        <f t="shared" si="133"/>
        <v>245</v>
      </c>
      <c r="H156" s="8">
        <f t="shared" si="118"/>
        <v>432</v>
      </c>
      <c r="I156" s="8">
        <f t="shared" si="119"/>
        <v>931</v>
      </c>
      <c r="J156" s="8">
        <f t="shared" si="120"/>
        <v>187</v>
      </c>
      <c r="K156" s="8">
        <f t="shared" si="121"/>
        <v>686</v>
      </c>
      <c r="L156" s="9">
        <f t="shared" si="114"/>
        <v>505</v>
      </c>
      <c r="M156" s="8">
        <f t="shared" si="122"/>
        <v>750</v>
      </c>
      <c r="N156">
        <f t="shared" si="123"/>
        <v>1.0342302764049058</v>
      </c>
      <c r="O156">
        <f t="shared" si="124"/>
        <v>1.1875503626107977</v>
      </c>
    </row>
    <row r="157" spans="1:15" x14ac:dyDescent="0.25">
      <c r="A157" s="7">
        <v>44225</v>
      </c>
      <c r="B157" s="8">
        <v>5877.5</v>
      </c>
      <c r="C157" s="8">
        <v>5640</v>
      </c>
      <c r="D157" s="8">
        <v>6351</v>
      </c>
      <c r="E157" s="8">
        <v>5451</v>
      </c>
      <c r="F157" s="8">
        <v>4950</v>
      </c>
      <c r="G157" s="8">
        <f t="shared" ref="G157" si="134">B157-C157</f>
        <v>237.5</v>
      </c>
      <c r="H157" s="8">
        <f t="shared" si="118"/>
        <v>426.5</v>
      </c>
      <c r="I157" s="8">
        <f t="shared" si="119"/>
        <v>927.5</v>
      </c>
      <c r="J157" s="8">
        <f t="shared" si="120"/>
        <v>189</v>
      </c>
      <c r="K157" s="8">
        <f t="shared" si="121"/>
        <v>690</v>
      </c>
      <c r="L157" s="9">
        <f t="shared" si="114"/>
        <v>473.5</v>
      </c>
      <c r="M157" s="8">
        <f t="shared" si="122"/>
        <v>711</v>
      </c>
      <c r="N157">
        <f t="shared" si="123"/>
        <v>1.034672537149147</v>
      </c>
      <c r="O157">
        <f t="shared" si="124"/>
        <v>1.1873737373737374</v>
      </c>
    </row>
    <row r="158" spans="1:15" x14ac:dyDescent="0.25">
      <c r="A158" s="7">
        <v>44224</v>
      </c>
      <c r="B158" s="8">
        <v>5855</v>
      </c>
      <c r="C158" s="8">
        <v>5660</v>
      </c>
      <c r="D158" s="8">
        <v>6400</v>
      </c>
      <c r="E158" s="8">
        <v>5475</v>
      </c>
      <c r="F158" s="8">
        <v>4995</v>
      </c>
      <c r="G158" s="8">
        <f t="shared" ref="G158" si="135">B158-C158</f>
        <v>195</v>
      </c>
      <c r="H158" s="8">
        <f t="shared" si="118"/>
        <v>380</v>
      </c>
      <c r="I158" s="8">
        <f t="shared" si="119"/>
        <v>860</v>
      </c>
      <c r="J158" s="8">
        <f t="shared" si="120"/>
        <v>185</v>
      </c>
      <c r="K158" s="8">
        <f t="shared" si="121"/>
        <v>665</v>
      </c>
      <c r="L158" s="9">
        <f t="shared" si="114"/>
        <v>545</v>
      </c>
      <c r="M158" s="8">
        <f t="shared" si="122"/>
        <v>740</v>
      </c>
      <c r="N158">
        <f t="shared" si="123"/>
        <v>1.0337899543378994</v>
      </c>
      <c r="O158">
        <f t="shared" si="124"/>
        <v>1.1721721721721721</v>
      </c>
    </row>
    <row r="159" spans="1:15" x14ac:dyDescent="0.25">
      <c r="A159" s="7">
        <v>44223</v>
      </c>
      <c r="B159" s="8">
        <v>5865</v>
      </c>
      <c r="C159" s="8">
        <v>5664</v>
      </c>
      <c r="D159" s="8">
        <v>6385</v>
      </c>
      <c r="E159" s="8">
        <v>5435</v>
      </c>
      <c r="F159" s="8">
        <v>4955</v>
      </c>
      <c r="G159" s="8">
        <f t="shared" ref="G159" si="136">B159-C159</f>
        <v>201</v>
      </c>
      <c r="H159" s="8">
        <f t="shared" si="118"/>
        <v>430</v>
      </c>
      <c r="I159" s="8">
        <f t="shared" si="119"/>
        <v>910</v>
      </c>
      <c r="J159" s="8">
        <f t="shared" si="120"/>
        <v>229</v>
      </c>
      <c r="K159" s="8">
        <f t="shared" si="121"/>
        <v>709</v>
      </c>
      <c r="L159" s="9">
        <f t="shared" si="114"/>
        <v>520</v>
      </c>
      <c r="M159" s="8">
        <f t="shared" si="122"/>
        <v>721</v>
      </c>
      <c r="N159">
        <f t="shared" si="123"/>
        <v>1.0421343146274149</v>
      </c>
      <c r="O159">
        <f t="shared" si="124"/>
        <v>1.1836528758829465</v>
      </c>
    </row>
    <row r="160" spans="1:15" x14ac:dyDescent="0.25">
      <c r="A160" s="7">
        <v>44222</v>
      </c>
      <c r="B160" s="8">
        <v>5890</v>
      </c>
      <c r="C160" s="8">
        <v>5667</v>
      </c>
      <c r="D160" s="8">
        <v>6375</v>
      </c>
      <c r="E160" s="8">
        <v>5405</v>
      </c>
      <c r="F160" s="8">
        <v>4970</v>
      </c>
      <c r="G160" s="8">
        <f t="shared" ref="G160" si="137">B160-C160</f>
        <v>223</v>
      </c>
      <c r="H160" s="8">
        <f t="shared" si="118"/>
        <v>485</v>
      </c>
      <c r="I160" s="8">
        <f t="shared" si="119"/>
        <v>920</v>
      </c>
      <c r="J160" s="8">
        <f t="shared" si="120"/>
        <v>262</v>
      </c>
      <c r="K160" s="8">
        <f t="shared" si="121"/>
        <v>697</v>
      </c>
      <c r="L160" s="9">
        <f t="shared" si="114"/>
        <v>485</v>
      </c>
      <c r="M160" s="8">
        <f t="shared" si="122"/>
        <v>708</v>
      </c>
      <c r="N160">
        <f t="shared" si="123"/>
        <v>1.0484736355226643</v>
      </c>
      <c r="O160">
        <f t="shared" si="124"/>
        <v>1.1851106639839035</v>
      </c>
    </row>
    <row r="161" spans="1:15" x14ac:dyDescent="0.25">
      <c r="A161" s="7">
        <v>44221</v>
      </c>
      <c r="B161" s="8">
        <v>5870</v>
      </c>
      <c r="C161" s="8">
        <v>5656</v>
      </c>
      <c r="D161" s="8">
        <v>6340</v>
      </c>
      <c r="E161" s="8">
        <v>5380</v>
      </c>
      <c r="F161" s="8">
        <v>4915</v>
      </c>
      <c r="G161" s="8">
        <f t="shared" ref="G161" si="138">B161-C161</f>
        <v>214</v>
      </c>
      <c r="H161" s="8">
        <f t="shared" si="118"/>
        <v>490</v>
      </c>
      <c r="I161" s="8">
        <f t="shared" si="119"/>
        <v>955</v>
      </c>
      <c r="J161" s="8">
        <f t="shared" si="120"/>
        <v>276</v>
      </c>
      <c r="K161" s="8">
        <f t="shared" si="121"/>
        <v>741</v>
      </c>
      <c r="L161" s="9">
        <f t="shared" si="114"/>
        <v>470</v>
      </c>
      <c r="M161" s="8">
        <f t="shared" si="122"/>
        <v>684</v>
      </c>
      <c r="N161">
        <f t="shared" si="123"/>
        <v>1.0513011152416356</v>
      </c>
      <c r="O161">
        <f t="shared" si="124"/>
        <v>1.1943031536113937</v>
      </c>
    </row>
    <row r="162" spans="1:15" x14ac:dyDescent="0.25">
      <c r="A162" s="7">
        <v>44218</v>
      </c>
      <c r="B162" s="8">
        <v>5835</v>
      </c>
      <c r="C162" s="8">
        <v>5644</v>
      </c>
      <c r="D162" s="8">
        <v>6360</v>
      </c>
      <c r="E162" s="8">
        <v>5326</v>
      </c>
      <c r="F162" s="8">
        <v>4929</v>
      </c>
      <c r="G162" s="8">
        <f t="shared" ref="G162" si="139">B162-C162</f>
        <v>191</v>
      </c>
      <c r="H162" s="8">
        <f t="shared" si="118"/>
        <v>509</v>
      </c>
      <c r="I162" s="8">
        <f t="shared" si="119"/>
        <v>906</v>
      </c>
      <c r="J162" s="8">
        <f t="shared" si="120"/>
        <v>318</v>
      </c>
      <c r="K162" s="8">
        <f t="shared" si="121"/>
        <v>715</v>
      </c>
      <c r="L162" s="9">
        <f t="shared" si="114"/>
        <v>525</v>
      </c>
      <c r="M162" s="8">
        <f t="shared" si="122"/>
        <v>716</v>
      </c>
      <c r="N162">
        <f t="shared" si="123"/>
        <v>1.0597070972587308</v>
      </c>
      <c r="O162">
        <f t="shared" si="124"/>
        <v>1.1838101034692636</v>
      </c>
    </row>
    <row r="163" spans="1:15" x14ac:dyDescent="0.25">
      <c r="A163" s="7">
        <v>44217</v>
      </c>
      <c r="B163" s="8">
        <v>5825</v>
      </c>
      <c r="C163" s="8">
        <v>5647</v>
      </c>
      <c r="D163" s="8">
        <v>6315</v>
      </c>
      <c r="E163" s="8">
        <v>5275</v>
      </c>
      <c r="F163" s="8">
        <v>4915</v>
      </c>
      <c r="G163" s="8">
        <f t="shared" ref="G163" si="140">B163-C163</f>
        <v>178</v>
      </c>
      <c r="H163" s="8">
        <f t="shared" si="118"/>
        <v>550</v>
      </c>
      <c r="I163" s="8">
        <f t="shared" si="119"/>
        <v>910</v>
      </c>
      <c r="J163" s="8">
        <f t="shared" si="120"/>
        <v>372</v>
      </c>
      <c r="K163" s="8">
        <f t="shared" si="121"/>
        <v>732</v>
      </c>
      <c r="L163" s="9">
        <f t="shared" si="114"/>
        <v>490</v>
      </c>
      <c r="M163" s="8">
        <f t="shared" si="122"/>
        <v>668</v>
      </c>
      <c r="N163">
        <f t="shared" si="123"/>
        <v>1.070521327014218</v>
      </c>
      <c r="O163">
        <f t="shared" si="124"/>
        <v>1.1851475076297049</v>
      </c>
    </row>
    <row r="164" spans="1:15" x14ac:dyDescent="0.25">
      <c r="A164" s="7">
        <v>44216</v>
      </c>
      <c r="B164" s="8">
        <v>5880</v>
      </c>
      <c r="C164" s="8">
        <v>5645</v>
      </c>
      <c r="D164" s="8">
        <v>6335</v>
      </c>
      <c r="E164" s="8">
        <v>5308.5</v>
      </c>
      <c r="F164" s="8">
        <v>4942.5</v>
      </c>
      <c r="G164" s="8">
        <f t="shared" ref="G164" si="141">B164-C164</f>
        <v>235</v>
      </c>
      <c r="H164" s="8">
        <f t="shared" si="118"/>
        <v>571.5</v>
      </c>
      <c r="I164" s="8">
        <f t="shared" si="119"/>
        <v>937.5</v>
      </c>
      <c r="J164" s="8">
        <f t="shared" si="120"/>
        <v>336.5</v>
      </c>
      <c r="K164" s="8">
        <f t="shared" si="121"/>
        <v>702.5</v>
      </c>
      <c r="L164" s="9">
        <f t="shared" si="114"/>
        <v>455</v>
      </c>
      <c r="M164" s="8">
        <f t="shared" si="122"/>
        <v>690</v>
      </c>
      <c r="N164">
        <f t="shared" si="123"/>
        <v>1.0633889045869831</v>
      </c>
      <c r="O164">
        <f t="shared" si="124"/>
        <v>1.1896813353566009</v>
      </c>
    </row>
    <row r="165" spans="1:15" x14ac:dyDescent="0.25">
      <c r="A165" s="7">
        <v>44215</v>
      </c>
      <c r="B165" s="8">
        <v>5889</v>
      </c>
      <c r="C165" s="8">
        <v>5643</v>
      </c>
      <c r="D165" s="8">
        <v>6285</v>
      </c>
      <c r="E165" s="8">
        <v>5275</v>
      </c>
      <c r="F165" s="8">
        <v>4962</v>
      </c>
      <c r="G165" s="8">
        <f t="shared" ref="G165" si="142">B165-C165</f>
        <v>246</v>
      </c>
      <c r="H165" s="8">
        <f t="shared" si="118"/>
        <v>614</v>
      </c>
      <c r="I165" s="8">
        <f t="shared" si="119"/>
        <v>927</v>
      </c>
      <c r="J165" s="8">
        <f t="shared" si="120"/>
        <v>368</v>
      </c>
      <c r="K165" s="8">
        <f t="shared" si="121"/>
        <v>681</v>
      </c>
      <c r="L165" s="9">
        <f t="shared" si="114"/>
        <v>396</v>
      </c>
      <c r="M165" s="8">
        <f t="shared" si="122"/>
        <v>642</v>
      </c>
      <c r="N165">
        <f t="shared" si="123"/>
        <v>1.0697630331753554</v>
      </c>
      <c r="O165">
        <f t="shared" si="124"/>
        <v>1.1868198307134219</v>
      </c>
    </row>
    <row r="166" spans="1:15" x14ac:dyDescent="0.25">
      <c r="A166" s="7">
        <v>44214</v>
      </c>
      <c r="B166" s="8">
        <v>5854</v>
      </c>
      <c r="C166" s="8">
        <v>5640</v>
      </c>
      <c r="D166" s="8">
        <v>6200</v>
      </c>
      <c r="E166" s="8">
        <v>5230</v>
      </c>
      <c r="F166" s="8">
        <v>4939</v>
      </c>
      <c r="G166" s="8">
        <f t="shared" ref="G166" si="143">B166-C166</f>
        <v>214</v>
      </c>
      <c r="H166" s="8">
        <f t="shared" si="118"/>
        <v>624</v>
      </c>
      <c r="I166" s="8">
        <f t="shared" si="119"/>
        <v>915</v>
      </c>
      <c r="J166" s="8">
        <f t="shared" si="120"/>
        <v>410</v>
      </c>
      <c r="K166" s="8">
        <f t="shared" si="121"/>
        <v>701</v>
      </c>
      <c r="L166" s="9">
        <f t="shared" si="114"/>
        <v>346</v>
      </c>
      <c r="M166" s="8">
        <f t="shared" si="122"/>
        <v>560</v>
      </c>
      <c r="N166">
        <f t="shared" si="123"/>
        <v>1.0783938814531548</v>
      </c>
      <c r="O166">
        <f t="shared" si="124"/>
        <v>1.1852601741243167</v>
      </c>
    </row>
    <row r="167" spans="1:15" x14ac:dyDescent="0.25">
      <c r="A167" s="7">
        <v>44211</v>
      </c>
      <c r="B167" s="8">
        <v>5890</v>
      </c>
      <c r="C167" s="8">
        <v>5625</v>
      </c>
      <c r="D167" s="8">
        <v>6200</v>
      </c>
      <c r="E167" s="8">
        <v>5220</v>
      </c>
      <c r="F167" s="8">
        <v>4940</v>
      </c>
      <c r="G167" s="8">
        <f t="shared" ref="G167" si="144">B167-C167</f>
        <v>265</v>
      </c>
      <c r="H167" s="8">
        <f t="shared" si="118"/>
        <v>670</v>
      </c>
      <c r="I167" s="8">
        <f t="shared" si="119"/>
        <v>950</v>
      </c>
      <c r="J167" s="8">
        <f t="shared" si="120"/>
        <v>405</v>
      </c>
      <c r="K167" s="8">
        <f t="shared" si="121"/>
        <v>685</v>
      </c>
      <c r="L167" s="9">
        <f t="shared" si="114"/>
        <v>310</v>
      </c>
      <c r="M167" s="8">
        <f t="shared" si="122"/>
        <v>575</v>
      </c>
      <c r="N167">
        <f t="shared" si="123"/>
        <v>1.0775862068965518</v>
      </c>
      <c r="O167">
        <f t="shared" si="124"/>
        <v>1.1923076923076923</v>
      </c>
    </row>
    <row r="168" spans="1:15" x14ac:dyDescent="0.25">
      <c r="A168" s="7">
        <v>44210</v>
      </c>
      <c r="B168" s="8">
        <v>5881</v>
      </c>
      <c r="C168" s="8">
        <v>5635</v>
      </c>
      <c r="D168" s="8">
        <v>6125</v>
      </c>
      <c r="E168" s="8">
        <v>5190</v>
      </c>
      <c r="F168" s="8">
        <v>4930</v>
      </c>
      <c r="G168" s="8">
        <f t="shared" ref="G168:G186" si="145">B168-C168</f>
        <v>246</v>
      </c>
      <c r="H168" s="8">
        <f t="shared" si="118"/>
        <v>691</v>
      </c>
      <c r="I168" s="8">
        <f t="shared" si="119"/>
        <v>951</v>
      </c>
      <c r="J168" s="8">
        <f t="shared" si="120"/>
        <v>445</v>
      </c>
      <c r="K168" s="8">
        <f t="shared" si="121"/>
        <v>705</v>
      </c>
      <c r="L168" s="9">
        <f t="shared" si="114"/>
        <v>244</v>
      </c>
      <c r="M168" s="8">
        <f t="shared" si="122"/>
        <v>490</v>
      </c>
      <c r="N168">
        <f t="shared" si="123"/>
        <v>1.0857418111753372</v>
      </c>
      <c r="O168">
        <f t="shared" si="124"/>
        <v>1.1929006085192697</v>
      </c>
    </row>
    <row r="169" spans="1:15" x14ac:dyDescent="0.25">
      <c r="A169" s="7">
        <v>44209</v>
      </c>
      <c r="B169" s="8">
        <v>5929</v>
      </c>
      <c r="C169" s="8">
        <v>5641</v>
      </c>
      <c r="D169" s="8">
        <v>6201</v>
      </c>
      <c r="E169" s="8">
        <v>5255</v>
      </c>
      <c r="F169" s="8">
        <v>4950</v>
      </c>
      <c r="G169" s="8">
        <f t="shared" si="145"/>
        <v>288</v>
      </c>
      <c r="H169" s="8">
        <f t="shared" si="118"/>
        <v>674</v>
      </c>
      <c r="I169" s="8">
        <f t="shared" si="119"/>
        <v>979</v>
      </c>
      <c r="J169" s="8">
        <f t="shared" si="120"/>
        <v>386</v>
      </c>
      <c r="K169" s="8">
        <f t="shared" si="121"/>
        <v>691</v>
      </c>
      <c r="L169" s="9">
        <f t="shared" si="114"/>
        <v>272</v>
      </c>
      <c r="M169" s="8">
        <f t="shared" si="122"/>
        <v>560</v>
      </c>
      <c r="N169">
        <f t="shared" si="123"/>
        <v>1.073453853472883</v>
      </c>
      <c r="O169">
        <f t="shared" si="124"/>
        <v>1.1977777777777778</v>
      </c>
    </row>
    <row r="170" spans="1:15" x14ac:dyDescent="0.25">
      <c r="A170" s="7">
        <v>44208</v>
      </c>
      <c r="B170" s="8">
        <v>5950</v>
      </c>
      <c r="C170" s="8">
        <v>5660</v>
      </c>
      <c r="D170" s="8">
        <v>6385</v>
      </c>
      <c r="E170" s="8">
        <v>5330</v>
      </c>
      <c r="F170" s="8">
        <v>5050</v>
      </c>
      <c r="G170" s="8">
        <f t="shared" si="145"/>
        <v>290</v>
      </c>
      <c r="H170" s="8">
        <f t="shared" ref="H170:H201" si="146">B170-E170</f>
        <v>620</v>
      </c>
      <c r="I170" s="8">
        <f t="shared" ref="I170:I201" si="147">B170-F170</f>
        <v>900</v>
      </c>
      <c r="J170" s="8">
        <f t="shared" ref="J170:J201" si="148">C170-E170</f>
        <v>330</v>
      </c>
      <c r="K170" s="8">
        <f t="shared" ref="K170:K201" si="149">C170-F170</f>
        <v>610</v>
      </c>
      <c r="L170" s="9">
        <f t="shared" si="114"/>
        <v>435</v>
      </c>
      <c r="M170" s="8">
        <f t="shared" ref="M170:M201" si="150">D170-C170</f>
        <v>725</v>
      </c>
      <c r="N170">
        <f t="shared" ref="N170:N201" si="151">C170/E170</f>
        <v>1.0619136960600375</v>
      </c>
      <c r="O170">
        <f t="shared" ref="O170:O201" si="152">B170/F170</f>
        <v>1.1782178217821782</v>
      </c>
    </row>
    <row r="171" spans="1:15" x14ac:dyDescent="0.25">
      <c r="A171" s="7">
        <v>44207</v>
      </c>
      <c r="B171" s="8">
        <v>5977</v>
      </c>
      <c r="C171" s="8">
        <v>5692</v>
      </c>
      <c r="D171" s="8">
        <v>6365</v>
      </c>
      <c r="E171" s="8">
        <v>5360</v>
      </c>
      <c r="F171" s="8">
        <v>5099.5</v>
      </c>
      <c r="G171" s="8">
        <f t="shared" si="145"/>
        <v>285</v>
      </c>
      <c r="H171" s="8">
        <f t="shared" si="146"/>
        <v>617</v>
      </c>
      <c r="I171" s="8">
        <f t="shared" si="147"/>
        <v>877.5</v>
      </c>
      <c r="J171" s="8">
        <f t="shared" si="148"/>
        <v>332</v>
      </c>
      <c r="K171" s="8">
        <f t="shared" si="149"/>
        <v>592.5</v>
      </c>
      <c r="L171" s="9">
        <f t="shared" si="114"/>
        <v>388</v>
      </c>
      <c r="M171" s="8">
        <f t="shared" si="150"/>
        <v>673</v>
      </c>
      <c r="N171">
        <f t="shared" si="151"/>
        <v>1.0619402985074626</v>
      </c>
      <c r="O171">
        <f t="shared" si="152"/>
        <v>1.1720756936954604</v>
      </c>
    </row>
    <row r="172" spans="1:15" x14ac:dyDescent="0.25">
      <c r="A172" s="7">
        <v>44204</v>
      </c>
      <c r="B172" s="8">
        <v>6000</v>
      </c>
      <c r="C172" s="8">
        <v>5730</v>
      </c>
      <c r="D172" s="8">
        <v>6350</v>
      </c>
      <c r="E172" s="8">
        <v>5430</v>
      </c>
      <c r="F172" s="8">
        <v>5145</v>
      </c>
      <c r="G172" s="8">
        <f t="shared" si="145"/>
        <v>270</v>
      </c>
      <c r="H172" s="8">
        <f t="shared" si="146"/>
        <v>570</v>
      </c>
      <c r="I172" s="8">
        <f t="shared" si="147"/>
        <v>855</v>
      </c>
      <c r="J172" s="8">
        <f t="shared" si="148"/>
        <v>300</v>
      </c>
      <c r="K172" s="8">
        <f t="shared" si="149"/>
        <v>585</v>
      </c>
      <c r="L172" s="9">
        <f t="shared" si="114"/>
        <v>350</v>
      </c>
      <c r="M172" s="8">
        <f t="shared" si="150"/>
        <v>620</v>
      </c>
      <c r="N172">
        <f t="shared" si="151"/>
        <v>1.0552486187845305</v>
      </c>
      <c r="O172">
        <f t="shared" si="152"/>
        <v>1.1661807580174928</v>
      </c>
    </row>
    <row r="173" spans="1:15" x14ac:dyDescent="0.25">
      <c r="A173" s="7">
        <v>44203</v>
      </c>
      <c r="B173" s="8">
        <v>6036</v>
      </c>
      <c r="C173" s="8">
        <v>5768</v>
      </c>
      <c r="D173" s="8">
        <v>6325</v>
      </c>
      <c r="E173" s="8">
        <v>5470</v>
      </c>
      <c r="F173" s="8">
        <v>5119</v>
      </c>
      <c r="G173" s="8">
        <f t="shared" si="145"/>
        <v>268</v>
      </c>
      <c r="H173" s="8">
        <f t="shared" si="146"/>
        <v>566</v>
      </c>
      <c r="I173" s="8">
        <f t="shared" si="147"/>
        <v>917</v>
      </c>
      <c r="J173" s="8">
        <f t="shared" si="148"/>
        <v>298</v>
      </c>
      <c r="K173" s="8">
        <f t="shared" si="149"/>
        <v>649</v>
      </c>
      <c r="L173" s="9">
        <f t="shared" si="114"/>
        <v>289</v>
      </c>
      <c r="M173" s="8">
        <f t="shared" si="150"/>
        <v>557</v>
      </c>
      <c r="N173">
        <f t="shared" si="151"/>
        <v>1.0544789762340037</v>
      </c>
      <c r="O173">
        <f t="shared" si="152"/>
        <v>1.1791365501074429</v>
      </c>
    </row>
    <row r="174" spans="1:15" x14ac:dyDescent="0.25">
      <c r="A174" s="7">
        <v>44202</v>
      </c>
      <c r="B174" s="8">
        <v>6036</v>
      </c>
      <c r="C174" s="8">
        <v>5790</v>
      </c>
      <c r="D174" s="8">
        <v>6300</v>
      </c>
      <c r="E174" s="8">
        <v>5435</v>
      </c>
      <c r="F174" s="8">
        <v>5020</v>
      </c>
      <c r="G174" s="8">
        <f t="shared" si="145"/>
        <v>246</v>
      </c>
      <c r="H174" s="8">
        <f t="shared" si="146"/>
        <v>601</v>
      </c>
      <c r="I174" s="8">
        <f t="shared" si="147"/>
        <v>1016</v>
      </c>
      <c r="J174" s="8">
        <f t="shared" si="148"/>
        <v>355</v>
      </c>
      <c r="K174" s="8">
        <f t="shared" si="149"/>
        <v>770</v>
      </c>
      <c r="L174" s="9">
        <f t="shared" si="114"/>
        <v>264</v>
      </c>
      <c r="M174" s="8">
        <f t="shared" si="150"/>
        <v>510</v>
      </c>
      <c r="N174">
        <f t="shared" si="151"/>
        <v>1.0653173873045079</v>
      </c>
      <c r="O174">
        <f t="shared" si="152"/>
        <v>1.2023904382470119</v>
      </c>
    </row>
    <row r="175" spans="1:15" x14ac:dyDescent="0.25">
      <c r="A175" s="7">
        <v>44201</v>
      </c>
      <c r="B175" s="8">
        <v>5984</v>
      </c>
      <c r="C175" s="8">
        <v>5778</v>
      </c>
      <c r="D175" s="8">
        <v>6200</v>
      </c>
      <c r="E175" s="8">
        <v>5390</v>
      </c>
      <c r="F175" s="8">
        <v>5000</v>
      </c>
      <c r="G175" s="8">
        <f t="shared" si="145"/>
        <v>206</v>
      </c>
      <c r="H175" s="8">
        <f t="shared" si="146"/>
        <v>594</v>
      </c>
      <c r="I175" s="8">
        <f t="shared" si="147"/>
        <v>984</v>
      </c>
      <c r="J175" s="8">
        <f t="shared" si="148"/>
        <v>388</v>
      </c>
      <c r="K175" s="8">
        <f t="shared" si="149"/>
        <v>778</v>
      </c>
      <c r="L175" s="9">
        <f t="shared" si="114"/>
        <v>216</v>
      </c>
      <c r="M175" s="8">
        <f t="shared" si="150"/>
        <v>422</v>
      </c>
      <c r="N175">
        <f t="shared" si="151"/>
        <v>1.0719851576994435</v>
      </c>
      <c r="O175">
        <f t="shared" si="152"/>
        <v>1.1968000000000001</v>
      </c>
    </row>
    <row r="176" spans="1:15" x14ac:dyDescent="0.25">
      <c r="A176" s="7">
        <v>44200</v>
      </c>
      <c r="B176" s="8">
        <v>5970</v>
      </c>
      <c r="C176" s="8">
        <v>5771</v>
      </c>
      <c r="D176" s="8">
        <v>6150</v>
      </c>
      <c r="E176" s="8">
        <v>5357</v>
      </c>
      <c r="F176" s="8">
        <v>4970</v>
      </c>
      <c r="G176" s="8">
        <f t="shared" si="145"/>
        <v>199</v>
      </c>
      <c r="H176" s="8">
        <f t="shared" si="146"/>
        <v>613</v>
      </c>
      <c r="I176" s="8">
        <f t="shared" si="147"/>
        <v>1000</v>
      </c>
      <c r="J176" s="8">
        <f t="shared" si="148"/>
        <v>414</v>
      </c>
      <c r="K176" s="8">
        <f t="shared" si="149"/>
        <v>801</v>
      </c>
      <c r="L176" s="9">
        <f t="shared" si="114"/>
        <v>180</v>
      </c>
      <c r="M176" s="8">
        <f t="shared" si="150"/>
        <v>379</v>
      </c>
      <c r="N176">
        <f t="shared" si="151"/>
        <v>1.077282060854956</v>
      </c>
      <c r="O176">
        <f t="shared" si="152"/>
        <v>1.2012072434607646</v>
      </c>
    </row>
    <row r="177" spans="1:15" x14ac:dyDescent="0.25">
      <c r="A177" s="7">
        <v>44195</v>
      </c>
      <c r="B177" s="8">
        <v>5990</v>
      </c>
      <c r="C177" s="8">
        <v>5731</v>
      </c>
      <c r="D177" s="8">
        <v>6220</v>
      </c>
      <c r="E177" s="8">
        <v>5385</v>
      </c>
      <c r="F177" s="8">
        <v>5100</v>
      </c>
      <c r="G177" s="8">
        <f t="shared" si="145"/>
        <v>259</v>
      </c>
      <c r="H177" s="8">
        <f t="shared" si="146"/>
        <v>605</v>
      </c>
      <c r="I177" s="8">
        <f t="shared" si="147"/>
        <v>890</v>
      </c>
      <c r="J177" s="8">
        <f t="shared" si="148"/>
        <v>346</v>
      </c>
      <c r="K177" s="8">
        <f t="shared" si="149"/>
        <v>631</v>
      </c>
      <c r="L177" s="9">
        <f t="shared" si="114"/>
        <v>230</v>
      </c>
      <c r="M177" s="8">
        <f t="shared" si="150"/>
        <v>489</v>
      </c>
      <c r="N177">
        <f t="shared" si="151"/>
        <v>1.0642525533890437</v>
      </c>
      <c r="O177">
        <f t="shared" si="152"/>
        <v>1.1745098039215687</v>
      </c>
    </row>
    <row r="178" spans="1:15" x14ac:dyDescent="0.25">
      <c r="A178" s="7">
        <v>44194</v>
      </c>
      <c r="B178" s="8">
        <v>6015</v>
      </c>
      <c r="C178" s="8">
        <v>5732</v>
      </c>
      <c r="D178" s="8">
        <v>6360</v>
      </c>
      <c r="E178" s="8">
        <v>5470</v>
      </c>
      <c r="F178" s="8">
        <v>5109.5</v>
      </c>
      <c r="G178" s="8">
        <f t="shared" si="145"/>
        <v>283</v>
      </c>
      <c r="H178" s="8">
        <f t="shared" si="146"/>
        <v>545</v>
      </c>
      <c r="I178" s="8">
        <f t="shared" si="147"/>
        <v>905.5</v>
      </c>
      <c r="J178" s="8">
        <f t="shared" si="148"/>
        <v>262</v>
      </c>
      <c r="K178" s="8">
        <f t="shared" si="149"/>
        <v>622.5</v>
      </c>
      <c r="L178" s="9">
        <f t="shared" si="114"/>
        <v>345</v>
      </c>
      <c r="M178" s="8">
        <f t="shared" si="150"/>
        <v>628</v>
      </c>
      <c r="N178">
        <f t="shared" si="151"/>
        <v>1.0478976234003656</v>
      </c>
      <c r="O178">
        <f t="shared" si="152"/>
        <v>1.1772189059594873</v>
      </c>
    </row>
    <row r="179" spans="1:15" x14ac:dyDescent="0.25">
      <c r="A179" s="7">
        <v>44193</v>
      </c>
      <c r="B179" s="8">
        <v>5990</v>
      </c>
      <c r="C179" s="8">
        <v>5726</v>
      </c>
      <c r="D179" s="8">
        <v>6290</v>
      </c>
      <c r="E179" s="8">
        <v>5530</v>
      </c>
      <c r="F179" s="8">
        <v>5090</v>
      </c>
      <c r="G179" s="8">
        <f t="shared" si="145"/>
        <v>264</v>
      </c>
      <c r="H179" s="8">
        <f t="shared" si="146"/>
        <v>460</v>
      </c>
      <c r="I179" s="8">
        <f t="shared" si="147"/>
        <v>900</v>
      </c>
      <c r="J179" s="8">
        <f t="shared" si="148"/>
        <v>196</v>
      </c>
      <c r="K179" s="8">
        <f t="shared" si="149"/>
        <v>636</v>
      </c>
      <c r="L179" s="9">
        <f t="shared" si="114"/>
        <v>300</v>
      </c>
      <c r="M179" s="8">
        <f t="shared" si="150"/>
        <v>564</v>
      </c>
      <c r="N179">
        <f t="shared" si="151"/>
        <v>1.0354430379746835</v>
      </c>
      <c r="O179">
        <f t="shared" si="152"/>
        <v>1.1768172888015718</v>
      </c>
    </row>
    <row r="180" spans="1:15" x14ac:dyDescent="0.25">
      <c r="A180" s="7">
        <v>44188</v>
      </c>
      <c r="B180" s="8">
        <v>5950</v>
      </c>
      <c r="C180" s="8">
        <v>5701</v>
      </c>
      <c r="D180" s="8">
        <v>6240</v>
      </c>
      <c r="E180" s="8">
        <v>5455</v>
      </c>
      <c r="F180" s="8">
        <v>5000</v>
      </c>
      <c r="G180" s="8">
        <f t="shared" si="145"/>
        <v>249</v>
      </c>
      <c r="H180" s="8">
        <f t="shared" si="146"/>
        <v>495</v>
      </c>
      <c r="I180" s="8">
        <f t="shared" si="147"/>
        <v>950</v>
      </c>
      <c r="J180" s="8">
        <f t="shared" si="148"/>
        <v>246</v>
      </c>
      <c r="K180" s="8">
        <f t="shared" si="149"/>
        <v>701</v>
      </c>
      <c r="L180" s="9">
        <f t="shared" si="114"/>
        <v>290</v>
      </c>
      <c r="M180" s="8">
        <f t="shared" si="150"/>
        <v>539</v>
      </c>
      <c r="N180">
        <f t="shared" si="151"/>
        <v>1.0450962419798351</v>
      </c>
      <c r="O180">
        <f t="shared" si="152"/>
        <v>1.19</v>
      </c>
    </row>
    <row r="181" spans="1:15" x14ac:dyDescent="0.25">
      <c r="A181" s="7">
        <v>44187</v>
      </c>
      <c r="B181" s="8">
        <v>5911</v>
      </c>
      <c r="C181" s="8">
        <v>5701</v>
      </c>
      <c r="D181" s="8">
        <v>6150</v>
      </c>
      <c r="E181" s="8">
        <v>5400</v>
      </c>
      <c r="F181" s="8">
        <v>5029</v>
      </c>
      <c r="G181" s="8">
        <f t="shared" si="145"/>
        <v>210</v>
      </c>
      <c r="H181" s="8">
        <f t="shared" si="146"/>
        <v>511</v>
      </c>
      <c r="I181" s="8">
        <f t="shared" si="147"/>
        <v>882</v>
      </c>
      <c r="J181" s="8">
        <f t="shared" si="148"/>
        <v>301</v>
      </c>
      <c r="K181" s="8">
        <f t="shared" si="149"/>
        <v>672</v>
      </c>
      <c r="L181" s="9">
        <f t="shared" si="114"/>
        <v>239</v>
      </c>
      <c r="M181" s="8">
        <f t="shared" si="150"/>
        <v>449</v>
      </c>
      <c r="N181">
        <f t="shared" si="151"/>
        <v>1.0557407407407406</v>
      </c>
      <c r="O181">
        <f t="shared" si="152"/>
        <v>1.1753827798767151</v>
      </c>
    </row>
    <row r="182" spans="1:15" x14ac:dyDescent="0.25">
      <c r="A182" s="7">
        <v>44186</v>
      </c>
      <c r="B182" s="8">
        <v>5870</v>
      </c>
      <c r="C182" s="8">
        <v>5655</v>
      </c>
      <c r="D182" s="8">
        <v>6200</v>
      </c>
      <c r="E182" s="8">
        <v>5365</v>
      </c>
      <c r="F182" s="8">
        <v>4928</v>
      </c>
      <c r="G182" s="8">
        <f t="shared" si="145"/>
        <v>215</v>
      </c>
      <c r="H182" s="8">
        <f t="shared" si="146"/>
        <v>505</v>
      </c>
      <c r="I182" s="8">
        <f t="shared" si="147"/>
        <v>942</v>
      </c>
      <c r="J182" s="8">
        <f t="shared" si="148"/>
        <v>290</v>
      </c>
      <c r="K182" s="8">
        <f t="shared" si="149"/>
        <v>727</v>
      </c>
      <c r="L182" s="9">
        <f t="shared" si="114"/>
        <v>330</v>
      </c>
      <c r="M182" s="8">
        <f t="shared" si="150"/>
        <v>545</v>
      </c>
      <c r="N182">
        <f t="shared" si="151"/>
        <v>1.0540540540540539</v>
      </c>
      <c r="O182">
        <f t="shared" si="152"/>
        <v>1.1911525974025974</v>
      </c>
    </row>
    <row r="183" spans="1:15" x14ac:dyDescent="0.25">
      <c r="A183" s="7">
        <v>44183</v>
      </c>
      <c r="B183" s="8">
        <v>5857</v>
      </c>
      <c r="C183" s="8">
        <v>5660</v>
      </c>
      <c r="D183" s="8">
        <v>6349</v>
      </c>
      <c r="E183" s="8">
        <v>5450</v>
      </c>
      <c r="F183" s="8">
        <v>5000</v>
      </c>
      <c r="G183" s="8">
        <f t="shared" si="145"/>
        <v>197</v>
      </c>
      <c r="H183" s="8">
        <f t="shared" si="146"/>
        <v>407</v>
      </c>
      <c r="I183" s="8">
        <f t="shared" si="147"/>
        <v>857</v>
      </c>
      <c r="J183" s="8">
        <f t="shared" si="148"/>
        <v>210</v>
      </c>
      <c r="K183" s="8">
        <f t="shared" si="149"/>
        <v>660</v>
      </c>
      <c r="L183" s="9">
        <f t="shared" si="114"/>
        <v>492</v>
      </c>
      <c r="M183" s="8">
        <f t="shared" si="150"/>
        <v>689</v>
      </c>
      <c r="N183">
        <f t="shared" si="151"/>
        <v>1.0385321100917431</v>
      </c>
      <c r="O183">
        <f t="shared" si="152"/>
        <v>1.1714</v>
      </c>
    </row>
    <row r="184" spans="1:15" x14ac:dyDescent="0.25">
      <c r="A184" s="7">
        <v>44182</v>
      </c>
      <c r="B184" s="8">
        <v>5820</v>
      </c>
      <c r="C184" s="8">
        <v>5609</v>
      </c>
      <c r="D184" s="8">
        <v>6110</v>
      </c>
      <c r="E184" s="8">
        <v>5350</v>
      </c>
      <c r="F184" s="8">
        <v>4915</v>
      </c>
      <c r="G184" s="8">
        <f t="shared" si="145"/>
        <v>211</v>
      </c>
      <c r="H184" s="8">
        <f t="shared" si="146"/>
        <v>470</v>
      </c>
      <c r="I184" s="8">
        <f t="shared" si="147"/>
        <v>905</v>
      </c>
      <c r="J184" s="8">
        <f t="shared" si="148"/>
        <v>259</v>
      </c>
      <c r="K184" s="8">
        <f t="shared" si="149"/>
        <v>694</v>
      </c>
      <c r="L184" s="9">
        <f t="shared" si="114"/>
        <v>290</v>
      </c>
      <c r="M184" s="8">
        <f t="shared" si="150"/>
        <v>501</v>
      </c>
      <c r="N184">
        <f t="shared" si="151"/>
        <v>1.0484112149532709</v>
      </c>
      <c r="O184">
        <f t="shared" si="152"/>
        <v>1.1841302136317395</v>
      </c>
    </row>
    <row r="185" spans="1:15" x14ac:dyDescent="0.25">
      <c r="A185" s="7">
        <v>44181</v>
      </c>
      <c r="B185" s="8">
        <v>5835</v>
      </c>
      <c r="C185" s="8">
        <v>5619</v>
      </c>
      <c r="D185" s="8">
        <v>6150</v>
      </c>
      <c r="E185" s="8">
        <v>5270</v>
      </c>
      <c r="F185" s="8">
        <v>4910</v>
      </c>
      <c r="G185" s="8">
        <f t="shared" si="145"/>
        <v>216</v>
      </c>
      <c r="H185" s="8">
        <f t="shared" si="146"/>
        <v>565</v>
      </c>
      <c r="I185" s="8">
        <f t="shared" si="147"/>
        <v>925</v>
      </c>
      <c r="J185" s="8">
        <f t="shared" si="148"/>
        <v>349</v>
      </c>
      <c r="K185" s="8">
        <f t="shared" si="149"/>
        <v>709</v>
      </c>
      <c r="L185" s="9">
        <f t="shared" si="114"/>
        <v>315</v>
      </c>
      <c r="M185" s="8">
        <f t="shared" si="150"/>
        <v>531</v>
      </c>
      <c r="N185">
        <f t="shared" si="151"/>
        <v>1.066223908918406</v>
      </c>
      <c r="O185">
        <f t="shared" si="152"/>
        <v>1.1883910386965377</v>
      </c>
    </row>
    <row r="186" spans="1:15" x14ac:dyDescent="0.25">
      <c r="A186" s="7">
        <v>44180</v>
      </c>
      <c r="B186" s="8">
        <v>5880</v>
      </c>
      <c r="C186" s="8">
        <v>5677</v>
      </c>
      <c r="D186" s="8">
        <v>6220</v>
      </c>
      <c r="E186" s="8">
        <v>5276</v>
      </c>
      <c r="F186" s="8">
        <v>4925</v>
      </c>
      <c r="G186" s="8">
        <f t="shared" si="145"/>
        <v>203</v>
      </c>
      <c r="H186" s="8">
        <f t="shared" si="146"/>
        <v>604</v>
      </c>
      <c r="I186" s="8">
        <f t="shared" si="147"/>
        <v>955</v>
      </c>
      <c r="J186" s="8">
        <f t="shared" si="148"/>
        <v>401</v>
      </c>
      <c r="K186" s="8">
        <f t="shared" si="149"/>
        <v>752</v>
      </c>
      <c r="L186" s="9">
        <f t="shared" si="114"/>
        <v>340</v>
      </c>
      <c r="M186" s="8">
        <f t="shared" si="150"/>
        <v>543</v>
      </c>
      <c r="N186">
        <f t="shared" si="151"/>
        <v>1.0760045489006824</v>
      </c>
      <c r="O186">
        <f t="shared" si="152"/>
        <v>1.1939086294416243</v>
      </c>
    </row>
    <row r="187" spans="1:15" x14ac:dyDescent="0.25">
      <c r="A187" s="7">
        <v>44179</v>
      </c>
      <c r="B187" s="8">
        <v>5860</v>
      </c>
      <c r="C187" s="8">
        <v>5658</v>
      </c>
      <c r="D187" s="8">
        <v>6210</v>
      </c>
      <c r="E187" s="8">
        <v>5250</v>
      </c>
      <c r="F187" s="8">
        <v>4871</v>
      </c>
      <c r="G187" s="8">
        <f t="shared" ref="G187:G218" si="153">B187-C187</f>
        <v>202</v>
      </c>
      <c r="H187" s="8">
        <f t="shared" si="146"/>
        <v>610</v>
      </c>
      <c r="I187" s="8">
        <f t="shared" si="147"/>
        <v>989</v>
      </c>
      <c r="J187" s="8">
        <f t="shared" si="148"/>
        <v>408</v>
      </c>
      <c r="K187" s="8">
        <f t="shared" si="149"/>
        <v>787</v>
      </c>
      <c r="L187" s="9">
        <f t="shared" si="114"/>
        <v>350</v>
      </c>
      <c r="M187" s="8">
        <f t="shared" si="150"/>
        <v>552</v>
      </c>
      <c r="N187">
        <f t="shared" si="151"/>
        <v>1.0777142857142856</v>
      </c>
      <c r="O187">
        <f t="shared" si="152"/>
        <v>1.2030383904742352</v>
      </c>
    </row>
    <row r="188" spans="1:15" x14ac:dyDescent="0.25">
      <c r="A188" s="7">
        <v>44176</v>
      </c>
      <c r="B188" s="8">
        <v>5890</v>
      </c>
      <c r="C188" s="8">
        <v>5570</v>
      </c>
      <c r="D188" s="8">
        <v>6150</v>
      </c>
      <c r="E188" s="8">
        <v>5210</v>
      </c>
      <c r="F188" s="8">
        <v>4880</v>
      </c>
      <c r="G188" s="8">
        <f t="shared" si="153"/>
        <v>320</v>
      </c>
      <c r="H188" s="8">
        <f t="shared" si="146"/>
        <v>680</v>
      </c>
      <c r="I188" s="8">
        <f t="shared" si="147"/>
        <v>1010</v>
      </c>
      <c r="J188" s="8">
        <f t="shared" si="148"/>
        <v>360</v>
      </c>
      <c r="K188" s="8">
        <f t="shared" si="149"/>
        <v>690</v>
      </c>
      <c r="L188" s="9">
        <f t="shared" si="114"/>
        <v>260</v>
      </c>
      <c r="M188" s="8">
        <f t="shared" si="150"/>
        <v>580</v>
      </c>
      <c r="N188">
        <f t="shared" si="151"/>
        <v>1.0690978886756237</v>
      </c>
      <c r="O188">
        <f t="shared" si="152"/>
        <v>1.2069672131147542</v>
      </c>
    </row>
    <row r="189" spans="1:15" x14ac:dyDescent="0.25">
      <c r="A189" s="7">
        <v>44175</v>
      </c>
      <c r="B189" s="8">
        <v>5825</v>
      </c>
      <c r="C189" s="8">
        <v>5483</v>
      </c>
      <c r="D189" s="8">
        <v>6000</v>
      </c>
      <c r="E189" s="8">
        <v>5160</v>
      </c>
      <c r="F189" s="8">
        <v>4774</v>
      </c>
      <c r="G189" s="8">
        <f t="shared" si="153"/>
        <v>342</v>
      </c>
      <c r="H189" s="8">
        <f t="shared" si="146"/>
        <v>665</v>
      </c>
      <c r="I189" s="8">
        <f t="shared" si="147"/>
        <v>1051</v>
      </c>
      <c r="J189" s="8">
        <f t="shared" si="148"/>
        <v>323</v>
      </c>
      <c r="K189" s="8">
        <f t="shared" si="149"/>
        <v>709</v>
      </c>
      <c r="L189" s="9">
        <f t="shared" si="114"/>
        <v>175</v>
      </c>
      <c r="M189" s="8">
        <f t="shared" si="150"/>
        <v>517</v>
      </c>
      <c r="N189">
        <f t="shared" si="151"/>
        <v>1.0625968992248063</v>
      </c>
      <c r="O189">
        <f t="shared" si="152"/>
        <v>1.2201508169250104</v>
      </c>
    </row>
    <row r="190" spans="1:15" x14ac:dyDescent="0.25">
      <c r="A190" s="7">
        <v>44174</v>
      </c>
      <c r="B190" s="8">
        <v>5845</v>
      </c>
      <c r="C190" s="8">
        <v>5457</v>
      </c>
      <c r="D190" s="8">
        <v>6022</v>
      </c>
      <c r="E190" s="8">
        <v>5180</v>
      </c>
      <c r="F190" s="8">
        <v>4809</v>
      </c>
      <c r="G190" s="8">
        <f t="shared" si="153"/>
        <v>388</v>
      </c>
      <c r="H190" s="8">
        <f t="shared" si="146"/>
        <v>665</v>
      </c>
      <c r="I190" s="8">
        <f t="shared" si="147"/>
        <v>1036</v>
      </c>
      <c r="J190" s="8">
        <f t="shared" si="148"/>
        <v>277</v>
      </c>
      <c r="K190" s="8">
        <f t="shared" si="149"/>
        <v>648</v>
      </c>
      <c r="L190" s="9">
        <f t="shared" si="114"/>
        <v>177</v>
      </c>
      <c r="M190" s="8">
        <f t="shared" si="150"/>
        <v>565</v>
      </c>
      <c r="N190">
        <f t="shared" si="151"/>
        <v>1.0534749034749036</v>
      </c>
      <c r="O190">
        <f t="shared" si="152"/>
        <v>1.215429403202329</v>
      </c>
    </row>
    <row r="191" spans="1:15" x14ac:dyDescent="0.25">
      <c r="A191" s="7">
        <v>44169</v>
      </c>
      <c r="B191" s="8">
        <v>5920</v>
      </c>
      <c r="C191" s="8">
        <v>5483</v>
      </c>
      <c r="D191" s="8">
        <v>6150</v>
      </c>
      <c r="E191" s="8">
        <v>5235</v>
      </c>
      <c r="F191" s="8">
        <v>4868</v>
      </c>
      <c r="G191" s="8">
        <f t="shared" si="153"/>
        <v>437</v>
      </c>
      <c r="H191" s="8">
        <f t="shared" si="146"/>
        <v>685</v>
      </c>
      <c r="I191" s="8">
        <f t="shared" si="147"/>
        <v>1052</v>
      </c>
      <c r="J191" s="8">
        <f t="shared" si="148"/>
        <v>248</v>
      </c>
      <c r="K191" s="8">
        <f t="shared" si="149"/>
        <v>615</v>
      </c>
      <c r="L191" s="9">
        <f t="shared" si="114"/>
        <v>230</v>
      </c>
      <c r="M191" s="8">
        <f t="shared" si="150"/>
        <v>667</v>
      </c>
      <c r="N191">
        <f t="shared" si="151"/>
        <v>1.0473734479465138</v>
      </c>
      <c r="O191">
        <f t="shared" si="152"/>
        <v>1.2161051766639277</v>
      </c>
    </row>
    <row r="192" spans="1:15" x14ac:dyDescent="0.25">
      <c r="A192" s="7">
        <v>44168</v>
      </c>
      <c r="B192" s="8">
        <v>5860</v>
      </c>
      <c r="C192" s="8">
        <v>5470</v>
      </c>
      <c r="D192" s="8">
        <v>6250</v>
      </c>
      <c r="E192" s="8">
        <v>5265</v>
      </c>
      <c r="F192" s="8">
        <v>4909</v>
      </c>
      <c r="G192" s="8">
        <f t="shared" si="153"/>
        <v>390</v>
      </c>
      <c r="H192" s="8">
        <f t="shared" si="146"/>
        <v>595</v>
      </c>
      <c r="I192" s="8">
        <f t="shared" si="147"/>
        <v>951</v>
      </c>
      <c r="J192" s="8">
        <f t="shared" si="148"/>
        <v>205</v>
      </c>
      <c r="K192" s="8">
        <f t="shared" si="149"/>
        <v>561</v>
      </c>
      <c r="L192" s="9">
        <f t="shared" si="114"/>
        <v>390</v>
      </c>
      <c r="M192" s="8">
        <f t="shared" si="150"/>
        <v>780</v>
      </c>
      <c r="N192">
        <f t="shared" si="151"/>
        <v>1.0389363722697056</v>
      </c>
      <c r="O192">
        <f t="shared" si="152"/>
        <v>1.1937258097372174</v>
      </c>
    </row>
    <row r="193" spans="1:30" x14ac:dyDescent="0.25">
      <c r="A193" s="7">
        <v>44167</v>
      </c>
      <c r="B193" s="8">
        <v>6006</v>
      </c>
      <c r="C193" s="8">
        <v>5579.5</v>
      </c>
      <c r="D193" s="8">
        <v>6310</v>
      </c>
      <c r="E193" s="8">
        <v>5385</v>
      </c>
      <c r="F193" s="8">
        <v>5000</v>
      </c>
      <c r="G193" s="8">
        <f t="shared" si="153"/>
        <v>426.5</v>
      </c>
      <c r="H193" s="8">
        <f t="shared" si="146"/>
        <v>621</v>
      </c>
      <c r="I193" s="8">
        <f t="shared" si="147"/>
        <v>1006</v>
      </c>
      <c r="J193" s="8">
        <f t="shared" si="148"/>
        <v>194.5</v>
      </c>
      <c r="K193" s="8">
        <f t="shared" si="149"/>
        <v>579.5</v>
      </c>
      <c r="L193" s="9">
        <f t="shared" si="114"/>
        <v>304</v>
      </c>
      <c r="M193" s="8">
        <f t="shared" si="150"/>
        <v>730.5</v>
      </c>
      <c r="N193">
        <f t="shared" si="151"/>
        <v>1.0361188486536677</v>
      </c>
      <c r="O193">
        <f t="shared" si="152"/>
        <v>1.2012</v>
      </c>
    </row>
    <row r="194" spans="1:30" x14ac:dyDescent="0.25">
      <c r="A194" s="7">
        <v>44166</v>
      </c>
      <c r="B194" s="8">
        <v>6100</v>
      </c>
      <c r="C194" s="8">
        <v>5568</v>
      </c>
      <c r="D194" s="8">
        <v>6386</v>
      </c>
      <c r="E194" s="8">
        <v>5400</v>
      </c>
      <c r="F194" s="8">
        <v>5029</v>
      </c>
      <c r="G194" s="8">
        <f t="shared" si="153"/>
        <v>532</v>
      </c>
      <c r="H194" s="8">
        <f t="shared" si="146"/>
        <v>700</v>
      </c>
      <c r="I194" s="8">
        <f t="shared" si="147"/>
        <v>1071</v>
      </c>
      <c r="J194" s="8">
        <f t="shared" si="148"/>
        <v>168</v>
      </c>
      <c r="K194" s="8">
        <f t="shared" si="149"/>
        <v>539</v>
      </c>
      <c r="L194" s="9">
        <f t="shared" si="114"/>
        <v>286</v>
      </c>
      <c r="M194" s="8">
        <f t="shared" si="150"/>
        <v>818</v>
      </c>
      <c r="N194">
        <f t="shared" si="151"/>
        <v>1.0311111111111111</v>
      </c>
      <c r="O194">
        <f t="shared" si="152"/>
        <v>1.212964804136011</v>
      </c>
    </row>
    <row r="195" spans="1:30" x14ac:dyDescent="0.25">
      <c r="A195" s="10">
        <v>44165</v>
      </c>
      <c r="B195" s="11">
        <v>6181</v>
      </c>
      <c r="C195" s="11">
        <v>5581</v>
      </c>
      <c r="D195" s="11">
        <v>6500</v>
      </c>
      <c r="E195" s="11">
        <v>5370.5</v>
      </c>
      <c r="F195" s="11">
        <v>5050</v>
      </c>
      <c r="G195" s="11">
        <f t="shared" si="153"/>
        <v>600</v>
      </c>
      <c r="H195" s="11">
        <f t="shared" si="146"/>
        <v>810.5</v>
      </c>
      <c r="I195" s="11">
        <f t="shared" si="147"/>
        <v>1131</v>
      </c>
      <c r="J195" s="11">
        <f t="shared" si="148"/>
        <v>210.5</v>
      </c>
      <c r="K195" s="11">
        <f t="shared" si="149"/>
        <v>531</v>
      </c>
      <c r="L195" s="9">
        <f t="shared" ref="L195:L253" si="154">D195-B195</f>
        <v>319</v>
      </c>
      <c r="M195" s="8">
        <f t="shared" si="150"/>
        <v>919</v>
      </c>
      <c r="N195">
        <f t="shared" si="151"/>
        <v>1.0391956056233125</v>
      </c>
      <c r="O195">
        <f t="shared" si="152"/>
        <v>1.2239603960396039</v>
      </c>
    </row>
    <row r="196" spans="1:30" x14ac:dyDescent="0.25">
      <c r="A196" s="7">
        <v>44162</v>
      </c>
      <c r="B196" s="8">
        <v>6250</v>
      </c>
      <c r="C196" s="8">
        <v>5674</v>
      </c>
      <c r="D196" s="8">
        <v>6630</v>
      </c>
      <c r="E196" s="8">
        <v>5475</v>
      </c>
      <c r="F196" s="8">
        <v>5139</v>
      </c>
      <c r="G196" s="8">
        <f t="shared" si="153"/>
        <v>576</v>
      </c>
      <c r="H196" s="8">
        <f t="shared" si="146"/>
        <v>775</v>
      </c>
      <c r="I196" s="8">
        <f t="shared" si="147"/>
        <v>1111</v>
      </c>
      <c r="J196" s="8">
        <f t="shared" si="148"/>
        <v>199</v>
      </c>
      <c r="K196" s="8">
        <f t="shared" si="149"/>
        <v>535</v>
      </c>
      <c r="L196" s="9">
        <f t="shared" si="154"/>
        <v>380</v>
      </c>
      <c r="M196" s="8">
        <f t="shared" si="150"/>
        <v>956</v>
      </c>
      <c r="N196">
        <f t="shared" si="151"/>
        <v>1.0363470319634702</v>
      </c>
      <c r="O196">
        <f t="shared" si="152"/>
        <v>1.2161899202179411</v>
      </c>
    </row>
    <row r="197" spans="1:30" x14ac:dyDescent="0.25">
      <c r="A197" s="10">
        <v>44161</v>
      </c>
      <c r="B197" s="11">
        <v>6332</v>
      </c>
      <c r="C197" s="11">
        <v>5717</v>
      </c>
      <c r="D197" s="11">
        <v>6589</v>
      </c>
      <c r="E197" s="11">
        <v>5530</v>
      </c>
      <c r="F197" s="11">
        <v>5139</v>
      </c>
      <c r="G197" s="11">
        <f t="shared" si="153"/>
        <v>615</v>
      </c>
      <c r="H197" s="11">
        <f t="shared" si="146"/>
        <v>802</v>
      </c>
      <c r="I197" s="11">
        <f t="shared" si="147"/>
        <v>1193</v>
      </c>
      <c r="J197" s="11">
        <f t="shared" si="148"/>
        <v>187</v>
      </c>
      <c r="K197" s="11">
        <f t="shared" si="149"/>
        <v>578</v>
      </c>
      <c r="L197" s="9">
        <f t="shared" si="154"/>
        <v>257</v>
      </c>
      <c r="M197" s="8">
        <f t="shared" si="150"/>
        <v>872</v>
      </c>
      <c r="N197">
        <f t="shared" si="151"/>
        <v>1.0338155515370706</v>
      </c>
      <c r="O197">
        <f t="shared" si="152"/>
        <v>1.2321463319712007</v>
      </c>
    </row>
    <row r="198" spans="1:30" x14ac:dyDescent="0.25">
      <c r="A198" s="7">
        <v>44160</v>
      </c>
      <c r="B198" s="8">
        <v>6325</v>
      </c>
      <c r="C198" s="8">
        <v>5750</v>
      </c>
      <c r="D198" s="8">
        <v>6560</v>
      </c>
      <c r="E198" s="8">
        <v>5502</v>
      </c>
      <c r="F198" s="8">
        <v>5189</v>
      </c>
      <c r="G198" s="8">
        <f t="shared" si="153"/>
        <v>575</v>
      </c>
      <c r="H198" s="8">
        <f t="shared" si="146"/>
        <v>823</v>
      </c>
      <c r="I198" s="8">
        <f t="shared" si="147"/>
        <v>1136</v>
      </c>
      <c r="J198" s="8">
        <f t="shared" si="148"/>
        <v>248</v>
      </c>
      <c r="K198" s="8">
        <f t="shared" si="149"/>
        <v>561</v>
      </c>
      <c r="L198" s="9">
        <f t="shared" si="154"/>
        <v>235</v>
      </c>
      <c r="M198" s="8">
        <f t="shared" si="150"/>
        <v>810</v>
      </c>
      <c r="N198">
        <f t="shared" si="151"/>
        <v>1.0450745183569612</v>
      </c>
      <c r="O198">
        <f t="shared" si="152"/>
        <v>1.2189246482944691</v>
      </c>
    </row>
    <row r="199" spans="1:30" x14ac:dyDescent="0.25">
      <c r="A199" s="10">
        <v>44159</v>
      </c>
      <c r="B199" s="11">
        <v>6309.5</v>
      </c>
      <c r="C199" s="11">
        <v>5745</v>
      </c>
      <c r="D199" s="11">
        <v>6629</v>
      </c>
      <c r="E199" s="11">
        <v>5590</v>
      </c>
      <c r="F199" s="11">
        <v>5200</v>
      </c>
      <c r="G199" s="11">
        <f t="shared" si="153"/>
        <v>564.5</v>
      </c>
      <c r="H199" s="11">
        <f t="shared" si="146"/>
        <v>719.5</v>
      </c>
      <c r="I199" s="11">
        <f t="shared" si="147"/>
        <v>1109.5</v>
      </c>
      <c r="J199" s="11">
        <f t="shared" si="148"/>
        <v>155</v>
      </c>
      <c r="K199" s="11">
        <f t="shared" si="149"/>
        <v>545</v>
      </c>
      <c r="L199" s="9">
        <f t="shared" si="154"/>
        <v>319.5</v>
      </c>
      <c r="M199" s="8">
        <f t="shared" si="150"/>
        <v>884</v>
      </c>
      <c r="N199">
        <f t="shared" si="151"/>
        <v>1.0277280858676208</v>
      </c>
      <c r="O199">
        <f t="shared" si="152"/>
        <v>1.2133653846153847</v>
      </c>
    </row>
    <row r="200" spans="1:30" x14ac:dyDescent="0.25">
      <c r="A200" s="7">
        <v>44155</v>
      </c>
      <c r="B200" s="8">
        <v>6285.5</v>
      </c>
      <c r="C200" s="8">
        <v>5747</v>
      </c>
      <c r="D200" s="8">
        <v>6520</v>
      </c>
      <c r="E200" s="8">
        <v>5690</v>
      </c>
      <c r="F200" s="8">
        <v>5229.5</v>
      </c>
      <c r="G200" s="8">
        <f t="shared" si="153"/>
        <v>538.5</v>
      </c>
      <c r="H200" s="8">
        <f t="shared" si="146"/>
        <v>595.5</v>
      </c>
      <c r="I200" s="8">
        <f t="shared" si="147"/>
        <v>1056</v>
      </c>
      <c r="J200" s="8">
        <f t="shared" si="148"/>
        <v>57</v>
      </c>
      <c r="K200" s="8">
        <f t="shared" si="149"/>
        <v>517.5</v>
      </c>
      <c r="L200" s="9">
        <f t="shared" si="154"/>
        <v>234.5</v>
      </c>
      <c r="M200" s="8">
        <f t="shared" si="150"/>
        <v>773</v>
      </c>
      <c r="N200">
        <f t="shared" si="151"/>
        <v>1.0100175746924429</v>
      </c>
      <c r="O200">
        <f t="shared" si="152"/>
        <v>1.2019313509895784</v>
      </c>
    </row>
    <row r="201" spans="1:30" x14ac:dyDescent="0.25">
      <c r="A201" s="10">
        <v>44154</v>
      </c>
      <c r="B201" s="11">
        <v>6290</v>
      </c>
      <c r="C201" s="11">
        <v>5777.5</v>
      </c>
      <c r="D201" s="11">
        <v>6550</v>
      </c>
      <c r="E201" s="11">
        <v>5744</v>
      </c>
      <c r="F201" s="11">
        <v>5218.5</v>
      </c>
      <c r="G201" s="11">
        <f t="shared" si="153"/>
        <v>512.5</v>
      </c>
      <c r="H201" s="11">
        <f t="shared" si="146"/>
        <v>546</v>
      </c>
      <c r="I201" s="11">
        <f t="shared" si="147"/>
        <v>1071.5</v>
      </c>
      <c r="J201" s="11">
        <f t="shared" si="148"/>
        <v>33.5</v>
      </c>
      <c r="K201" s="11">
        <f t="shared" si="149"/>
        <v>559</v>
      </c>
      <c r="L201" s="9">
        <f t="shared" si="154"/>
        <v>260</v>
      </c>
      <c r="M201" s="8">
        <f t="shared" si="150"/>
        <v>772.5</v>
      </c>
      <c r="N201">
        <f t="shared" si="151"/>
        <v>1.0058321727019499</v>
      </c>
      <c r="O201">
        <f t="shared" si="152"/>
        <v>1.2053272013030565</v>
      </c>
    </row>
    <row r="202" spans="1:30" x14ac:dyDescent="0.25">
      <c r="A202" s="7">
        <v>44153</v>
      </c>
      <c r="B202" s="8">
        <v>6394</v>
      </c>
      <c r="C202" s="8">
        <v>5800</v>
      </c>
      <c r="D202" s="8">
        <v>6600</v>
      </c>
      <c r="E202" s="8">
        <v>5780</v>
      </c>
      <c r="F202" s="8">
        <v>5250</v>
      </c>
      <c r="G202" s="8">
        <f t="shared" si="153"/>
        <v>594</v>
      </c>
      <c r="H202" s="8">
        <f t="shared" ref="H202:H233" si="155">B202-E202</f>
        <v>614</v>
      </c>
      <c r="I202" s="8">
        <f t="shared" ref="I202:I233" si="156">B202-F202</f>
        <v>1144</v>
      </c>
      <c r="J202" s="8">
        <f t="shared" ref="J202:J233" si="157">C202-E202</f>
        <v>20</v>
      </c>
      <c r="K202" s="8">
        <f t="shared" ref="K202:K233" si="158">C202-F202</f>
        <v>550</v>
      </c>
      <c r="L202" s="9">
        <f t="shared" si="154"/>
        <v>206</v>
      </c>
      <c r="M202" s="8">
        <f t="shared" ref="M202:M233" si="159">D202-C202</f>
        <v>800</v>
      </c>
      <c r="N202">
        <f t="shared" ref="N202:N233" si="160">C202/E202</f>
        <v>1.0034602076124568</v>
      </c>
      <c r="O202">
        <f t="shared" ref="O202:O233" si="161">B202/F202</f>
        <v>1.2179047619047618</v>
      </c>
    </row>
    <row r="203" spans="1:30" x14ac:dyDescent="0.25">
      <c r="A203" s="10">
        <v>44152</v>
      </c>
      <c r="B203" s="11">
        <v>6329.5</v>
      </c>
      <c r="C203" s="11">
        <v>5790</v>
      </c>
      <c r="D203" s="11">
        <v>6580</v>
      </c>
      <c r="E203" s="11">
        <v>5729</v>
      </c>
      <c r="F203" s="11">
        <v>5144.5</v>
      </c>
      <c r="G203" s="11">
        <f t="shared" si="153"/>
        <v>539.5</v>
      </c>
      <c r="H203" s="11">
        <f t="shared" si="155"/>
        <v>600.5</v>
      </c>
      <c r="I203" s="11">
        <f t="shared" si="156"/>
        <v>1185</v>
      </c>
      <c r="J203" s="11">
        <f t="shared" si="157"/>
        <v>61</v>
      </c>
      <c r="K203" s="11">
        <f t="shared" si="158"/>
        <v>645.5</v>
      </c>
      <c r="L203" s="9">
        <f t="shared" si="154"/>
        <v>250.5</v>
      </c>
      <c r="M203" s="8">
        <f t="shared" si="159"/>
        <v>790</v>
      </c>
      <c r="N203">
        <f t="shared" si="160"/>
        <v>1.0106475824751266</v>
      </c>
      <c r="O203">
        <f t="shared" si="161"/>
        <v>1.2303430848478958</v>
      </c>
    </row>
    <row r="204" spans="1:30" x14ac:dyDescent="0.25">
      <c r="A204" s="7">
        <v>44151</v>
      </c>
      <c r="B204" s="8">
        <v>6405</v>
      </c>
      <c r="C204" s="8">
        <v>5750</v>
      </c>
      <c r="D204" s="8">
        <v>6635</v>
      </c>
      <c r="E204" s="8">
        <v>5720</v>
      </c>
      <c r="F204" s="8">
        <v>5180</v>
      </c>
      <c r="G204" s="8">
        <f t="shared" si="153"/>
        <v>655</v>
      </c>
      <c r="H204" s="8">
        <f t="shared" si="155"/>
        <v>685</v>
      </c>
      <c r="I204" s="8">
        <f t="shared" si="156"/>
        <v>1225</v>
      </c>
      <c r="J204" s="8">
        <f t="shared" si="157"/>
        <v>30</v>
      </c>
      <c r="K204" s="8">
        <f t="shared" si="158"/>
        <v>570</v>
      </c>
      <c r="L204" s="9">
        <f t="shared" si="154"/>
        <v>230</v>
      </c>
      <c r="M204" s="8">
        <f t="shared" si="159"/>
        <v>885</v>
      </c>
      <c r="N204">
        <f t="shared" si="160"/>
        <v>1.0052447552447552</v>
      </c>
      <c r="O204">
        <f t="shared" si="161"/>
        <v>1.2364864864864864</v>
      </c>
    </row>
    <row r="205" spans="1:30" x14ac:dyDescent="0.25">
      <c r="A205" s="10">
        <v>44148</v>
      </c>
      <c r="B205" s="11">
        <v>6379</v>
      </c>
      <c r="C205" s="11">
        <v>5635</v>
      </c>
      <c r="D205" s="11">
        <v>6650</v>
      </c>
      <c r="E205" s="11">
        <v>5631</v>
      </c>
      <c r="F205" s="11">
        <v>5140</v>
      </c>
      <c r="G205" s="11">
        <f t="shared" si="153"/>
        <v>744</v>
      </c>
      <c r="H205" s="11">
        <f t="shared" si="155"/>
        <v>748</v>
      </c>
      <c r="I205" s="11">
        <f t="shared" si="156"/>
        <v>1239</v>
      </c>
      <c r="J205" s="11">
        <f t="shared" si="157"/>
        <v>4</v>
      </c>
      <c r="K205" s="11">
        <f t="shared" si="158"/>
        <v>495</v>
      </c>
      <c r="L205" s="9">
        <f t="shared" si="154"/>
        <v>271</v>
      </c>
      <c r="M205" s="8">
        <f t="shared" si="159"/>
        <v>1015</v>
      </c>
      <c r="N205">
        <f t="shared" si="160"/>
        <v>1.0007103534008168</v>
      </c>
      <c r="O205">
        <f t="shared" si="161"/>
        <v>1.2410505836575876</v>
      </c>
    </row>
    <row r="206" spans="1:30" x14ac:dyDescent="0.25">
      <c r="A206" s="7">
        <v>44147</v>
      </c>
      <c r="B206" s="8">
        <v>6200</v>
      </c>
      <c r="C206" s="8">
        <v>5585</v>
      </c>
      <c r="D206" s="8">
        <v>6550</v>
      </c>
      <c r="E206" s="8">
        <v>5560</v>
      </c>
      <c r="F206" s="8">
        <v>5095</v>
      </c>
      <c r="G206" s="8">
        <f t="shared" si="153"/>
        <v>615</v>
      </c>
      <c r="H206" s="8">
        <f t="shared" si="155"/>
        <v>640</v>
      </c>
      <c r="I206" s="8">
        <f t="shared" si="156"/>
        <v>1105</v>
      </c>
      <c r="J206" s="8">
        <f t="shared" si="157"/>
        <v>25</v>
      </c>
      <c r="K206" s="8">
        <f t="shared" si="158"/>
        <v>490</v>
      </c>
      <c r="L206" s="9">
        <f t="shared" si="154"/>
        <v>350</v>
      </c>
      <c r="M206" s="8">
        <f t="shared" si="159"/>
        <v>965</v>
      </c>
      <c r="N206">
        <f t="shared" si="160"/>
        <v>1.0044964028776979</v>
      </c>
      <c r="O206">
        <f t="shared" si="161"/>
        <v>1.2168792934249264</v>
      </c>
    </row>
    <row r="207" spans="1:30" x14ac:dyDescent="0.25">
      <c r="A207" s="10">
        <v>44146</v>
      </c>
      <c r="B207" s="11">
        <v>6330</v>
      </c>
      <c r="C207" s="11">
        <v>5705</v>
      </c>
      <c r="D207" s="11">
        <v>6650</v>
      </c>
      <c r="E207" s="11">
        <v>5690</v>
      </c>
      <c r="F207" s="11">
        <v>5100</v>
      </c>
      <c r="G207" s="11">
        <f t="shared" si="153"/>
        <v>625</v>
      </c>
      <c r="H207" s="11">
        <f t="shared" si="155"/>
        <v>640</v>
      </c>
      <c r="I207" s="11">
        <f t="shared" si="156"/>
        <v>1230</v>
      </c>
      <c r="J207" s="11">
        <f t="shared" si="157"/>
        <v>15</v>
      </c>
      <c r="K207" s="11">
        <f t="shared" si="158"/>
        <v>605</v>
      </c>
      <c r="L207" s="9">
        <f t="shared" si="154"/>
        <v>320</v>
      </c>
      <c r="M207" s="8">
        <f t="shared" si="159"/>
        <v>945</v>
      </c>
      <c r="N207">
        <f t="shared" si="160"/>
        <v>1.0026362038664323</v>
      </c>
      <c r="O207">
        <f t="shared" si="161"/>
        <v>1.2411764705882353</v>
      </c>
    </row>
    <row r="208" spans="1:30" x14ac:dyDescent="0.25">
      <c r="A208" s="7">
        <v>44145</v>
      </c>
      <c r="B208" s="8">
        <v>6388.5</v>
      </c>
      <c r="C208" s="8">
        <v>5431</v>
      </c>
      <c r="D208" s="8">
        <v>6650</v>
      </c>
      <c r="E208" s="8">
        <v>5500</v>
      </c>
      <c r="F208" s="8">
        <v>5030</v>
      </c>
      <c r="G208" s="8">
        <f t="shared" si="153"/>
        <v>957.5</v>
      </c>
      <c r="H208" s="8">
        <f t="shared" si="155"/>
        <v>888.5</v>
      </c>
      <c r="I208" s="8">
        <f t="shared" si="156"/>
        <v>1358.5</v>
      </c>
      <c r="J208" s="8">
        <f t="shared" si="157"/>
        <v>-69</v>
      </c>
      <c r="K208" s="8">
        <f t="shared" si="158"/>
        <v>401</v>
      </c>
      <c r="L208" s="9">
        <f t="shared" si="154"/>
        <v>261.5</v>
      </c>
      <c r="M208" s="8">
        <f t="shared" si="159"/>
        <v>1219</v>
      </c>
      <c r="N208">
        <f t="shared" si="160"/>
        <v>0.98745454545454547</v>
      </c>
      <c r="O208">
        <f t="shared" si="161"/>
        <v>1.270079522862823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</row>
    <row r="209" spans="1:15" x14ac:dyDescent="0.25">
      <c r="A209" s="10">
        <v>44144</v>
      </c>
      <c r="B209" s="11">
        <v>6431</v>
      </c>
      <c r="C209" s="11">
        <v>5445</v>
      </c>
      <c r="D209" s="11">
        <v>6651</v>
      </c>
      <c r="E209" s="11">
        <v>5401</v>
      </c>
      <c r="F209" s="11">
        <v>5010</v>
      </c>
      <c r="G209" s="11">
        <f t="shared" si="153"/>
        <v>986</v>
      </c>
      <c r="H209" s="11">
        <f t="shared" si="155"/>
        <v>1030</v>
      </c>
      <c r="I209" s="11">
        <f t="shared" si="156"/>
        <v>1421</v>
      </c>
      <c r="J209" s="11">
        <f t="shared" si="157"/>
        <v>44</v>
      </c>
      <c r="K209" s="11">
        <f t="shared" si="158"/>
        <v>435</v>
      </c>
      <c r="L209" s="9">
        <f t="shared" si="154"/>
        <v>220</v>
      </c>
      <c r="M209" s="8">
        <f t="shared" si="159"/>
        <v>1206</v>
      </c>
      <c r="N209">
        <f t="shared" si="160"/>
        <v>1.0081466395112015</v>
      </c>
      <c r="O209">
        <f t="shared" si="161"/>
        <v>1.2836327345309382</v>
      </c>
    </row>
    <row r="210" spans="1:15" x14ac:dyDescent="0.25">
      <c r="A210" s="7">
        <v>44141</v>
      </c>
      <c r="B210" s="8">
        <v>6368</v>
      </c>
      <c r="C210" s="8">
        <v>5380</v>
      </c>
      <c r="D210" s="8">
        <v>6450</v>
      </c>
      <c r="E210" s="8">
        <v>5347</v>
      </c>
      <c r="F210" s="8">
        <v>4998</v>
      </c>
      <c r="G210" s="8">
        <f t="shared" si="153"/>
        <v>988</v>
      </c>
      <c r="H210" s="8">
        <f t="shared" si="155"/>
        <v>1021</v>
      </c>
      <c r="I210" s="8">
        <f t="shared" si="156"/>
        <v>1370</v>
      </c>
      <c r="J210" s="8">
        <f t="shared" si="157"/>
        <v>33</v>
      </c>
      <c r="K210" s="8">
        <f t="shared" si="158"/>
        <v>382</v>
      </c>
      <c r="L210" s="9">
        <f t="shared" si="154"/>
        <v>82</v>
      </c>
      <c r="M210" s="8">
        <f t="shared" si="159"/>
        <v>1070</v>
      </c>
      <c r="N210">
        <f t="shared" si="160"/>
        <v>1.0061716850570412</v>
      </c>
      <c r="O210">
        <f t="shared" si="161"/>
        <v>1.274109643857543</v>
      </c>
    </row>
    <row r="211" spans="1:15" x14ac:dyDescent="0.25">
      <c r="A211" s="10">
        <v>44140</v>
      </c>
      <c r="B211" s="11">
        <v>6460</v>
      </c>
      <c r="C211" s="11">
        <v>5390</v>
      </c>
      <c r="D211" s="11">
        <v>6900</v>
      </c>
      <c r="E211" s="11">
        <v>5335</v>
      </c>
      <c r="F211" s="11">
        <v>4980</v>
      </c>
      <c r="G211" s="11">
        <f t="shared" si="153"/>
        <v>1070</v>
      </c>
      <c r="H211" s="11">
        <f t="shared" si="155"/>
        <v>1125</v>
      </c>
      <c r="I211" s="11">
        <f t="shared" si="156"/>
        <v>1480</v>
      </c>
      <c r="J211" s="11">
        <f t="shared" si="157"/>
        <v>55</v>
      </c>
      <c r="K211" s="11">
        <f t="shared" si="158"/>
        <v>410</v>
      </c>
      <c r="L211" s="9">
        <f t="shared" si="154"/>
        <v>440</v>
      </c>
      <c r="M211" s="8">
        <f t="shared" si="159"/>
        <v>1510</v>
      </c>
      <c r="N211">
        <f t="shared" si="160"/>
        <v>1.0103092783505154</v>
      </c>
      <c r="O211">
        <f t="shared" si="161"/>
        <v>1.2971887550200802</v>
      </c>
    </row>
    <row r="212" spans="1:15" x14ac:dyDescent="0.25">
      <c r="A212" s="7">
        <v>44139</v>
      </c>
      <c r="B212" s="8">
        <v>6400</v>
      </c>
      <c r="C212" s="8">
        <v>5365</v>
      </c>
      <c r="D212" s="8">
        <v>6425</v>
      </c>
      <c r="E212" s="8">
        <v>5300</v>
      </c>
      <c r="F212" s="8">
        <v>4875</v>
      </c>
      <c r="G212" s="8">
        <f t="shared" si="153"/>
        <v>1035</v>
      </c>
      <c r="H212" s="8">
        <f t="shared" si="155"/>
        <v>1100</v>
      </c>
      <c r="I212" s="8">
        <f t="shared" si="156"/>
        <v>1525</v>
      </c>
      <c r="J212" s="8">
        <f t="shared" si="157"/>
        <v>65</v>
      </c>
      <c r="K212" s="8">
        <f t="shared" si="158"/>
        <v>490</v>
      </c>
      <c r="L212" s="9">
        <f t="shared" si="154"/>
        <v>25</v>
      </c>
      <c r="M212" s="8">
        <f t="shared" si="159"/>
        <v>1060</v>
      </c>
      <c r="N212">
        <f t="shared" si="160"/>
        <v>1.0122641509433963</v>
      </c>
      <c r="O212">
        <f t="shared" si="161"/>
        <v>1.3128205128205128</v>
      </c>
    </row>
    <row r="213" spans="1:15" x14ac:dyDescent="0.25">
      <c r="A213" s="10">
        <v>44138</v>
      </c>
      <c r="B213" s="11">
        <v>6284</v>
      </c>
      <c r="C213" s="11">
        <v>5380</v>
      </c>
      <c r="D213" s="11">
        <v>6400.5</v>
      </c>
      <c r="E213" s="11">
        <v>5280</v>
      </c>
      <c r="F213" s="11">
        <v>4850</v>
      </c>
      <c r="G213" s="11">
        <f t="shared" si="153"/>
        <v>904</v>
      </c>
      <c r="H213" s="11">
        <f t="shared" si="155"/>
        <v>1004</v>
      </c>
      <c r="I213" s="11">
        <f t="shared" si="156"/>
        <v>1434</v>
      </c>
      <c r="J213" s="11">
        <f t="shared" si="157"/>
        <v>100</v>
      </c>
      <c r="K213" s="11">
        <f t="shared" si="158"/>
        <v>530</v>
      </c>
      <c r="L213" s="9">
        <f t="shared" si="154"/>
        <v>116.5</v>
      </c>
      <c r="M213" s="8">
        <f t="shared" si="159"/>
        <v>1020.5</v>
      </c>
      <c r="N213">
        <f t="shared" si="160"/>
        <v>1.018939393939394</v>
      </c>
      <c r="O213">
        <f t="shared" si="161"/>
        <v>1.2956701030927835</v>
      </c>
    </row>
    <row r="214" spans="1:15" x14ac:dyDescent="0.25">
      <c r="A214" s="7">
        <v>44137</v>
      </c>
      <c r="B214" s="8">
        <v>6115</v>
      </c>
      <c r="C214" s="8">
        <v>5380</v>
      </c>
      <c r="D214" s="8">
        <v>6435</v>
      </c>
      <c r="E214" s="8">
        <v>5189</v>
      </c>
      <c r="F214" s="8">
        <v>4785</v>
      </c>
      <c r="G214" s="8">
        <f t="shared" si="153"/>
        <v>735</v>
      </c>
      <c r="H214" s="8">
        <f t="shared" si="155"/>
        <v>926</v>
      </c>
      <c r="I214" s="8">
        <f t="shared" si="156"/>
        <v>1330</v>
      </c>
      <c r="J214" s="8">
        <f t="shared" si="157"/>
        <v>191</v>
      </c>
      <c r="K214" s="8">
        <f t="shared" si="158"/>
        <v>595</v>
      </c>
      <c r="L214" s="9">
        <f t="shared" si="154"/>
        <v>320</v>
      </c>
      <c r="M214" s="8">
        <f t="shared" si="159"/>
        <v>1055</v>
      </c>
      <c r="N214">
        <f t="shared" si="160"/>
        <v>1.0368086336481017</v>
      </c>
      <c r="O214">
        <f t="shared" si="161"/>
        <v>1.277951933124347</v>
      </c>
    </row>
    <row r="215" spans="1:15" x14ac:dyDescent="0.25">
      <c r="A215" s="10">
        <v>44134</v>
      </c>
      <c r="B215" s="11">
        <v>6410</v>
      </c>
      <c r="C215" s="11">
        <v>5450</v>
      </c>
      <c r="D215" s="11">
        <v>6690</v>
      </c>
      <c r="E215" s="11">
        <v>5183</v>
      </c>
      <c r="F215" s="11">
        <v>4838</v>
      </c>
      <c r="G215" s="11">
        <f t="shared" si="153"/>
        <v>960</v>
      </c>
      <c r="H215" s="11">
        <f t="shared" si="155"/>
        <v>1227</v>
      </c>
      <c r="I215" s="11">
        <f t="shared" si="156"/>
        <v>1572</v>
      </c>
      <c r="J215" s="11">
        <f t="shared" si="157"/>
        <v>267</v>
      </c>
      <c r="K215" s="11">
        <f t="shared" si="158"/>
        <v>612</v>
      </c>
      <c r="L215" s="9">
        <f t="shared" si="154"/>
        <v>280</v>
      </c>
      <c r="M215" s="8">
        <f t="shared" si="159"/>
        <v>1240</v>
      </c>
      <c r="N215">
        <f t="shared" si="160"/>
        <v>1.0515145668531738</v>
      </c>
      <c r="O215">
        <f t="shared" si="161"/>
        <v>1.3249276560562215</v>
      </c>
    </row>
    <row r="216" spans="1:15" x14ac:dyDescent="0.25">
      <c r="A216" s="7">
        <v>44133</v>
      </c>
      <c r="B216" s="8">
        <v>6475</v>
      </c>
      <c r="C216" s="8">
        <v>5580</v>
      </c>
      <c r="D216" s="8">
        <v>6900</v>
      </c>
      <c r="E216" s="8">
        <v>5245</v>
      </c>
      <c r="F216" s="8">
        <v>4918</v>
      </c>
      <c r="G216" s="8">
        <f t="shared" si="153"/>
        <v>895</v>
      </c>
      <c r="H216" s="8">
        <f t="shared" si="155"/>
        <v>1230</v>
      </c>
      <c r="I216" s="8">
        <f t="shared" si="156"/>
        <v>1557</v>
      </c>
      <c r="J216" s="8">
        <f t="shared" si="157"/>
        <v>335</v>
      </c>
      <c r="K216" s="8">
        <f t="shared" si="158"/>
        <v>662</v>
      </c>
      <c r="L216" s="9">
        <f t="shared" si="154"/>
        <v>425</v>
      </c>
      <c r="M216" s="8">
        <f t="shared" si="159"/>
        <v>1320</v>
      </c>
      <c r="N216">
        <f t="shared" si="160"/>
        <v>1.0638703527168731</v>
      </c>
      <c r="O216">
        <f t="shared" si="161"/>
        <v>1.3165921106140708</v>
      </c>
    </row>
    <row r="217" spans="1:15" x14ac:dyDescent="0.25">
      <c r="A217" s="10">
        <v>44132</v>
      </c>
      <c r="B217" s="11">
        <v>6425</v>
      </c>
      <c r="C217" s="11">
        <v>5620</v>
      </c>
      <c r="D217" s="11">
        <v>7000</v>
      </c>
      <c r="E217" s="11">
        <v>5300</v>
      </c>
      <c r="F217" s="11">
        <v>4915</v>
      </c>
      <c r="G217" s="11">
        <f t="shared" si="153"/>
        <v>805</v>
      </c>
      <c r="H217" s="11">
        <f t="shared" si="155"/>
        <v>1125</v>
      </c>
      <c r="I217" s="11">
        <f t="shared" si="156"/>
        <v>1510</v>
      </c>
      <c r="J217" s="11">
        <f t="shared" si="157"/>
        <v>320</v>
      </c>
      <c r="K217" s="11">
        <f t="shared" si="158"/>
        <v>705</v>
      </c>
      <c r="L217" s="9">
        <f t="shared" si="154"/>
        <v>575</v>
      </c>
      <c r="M217" s="8">
        <f t="shared" si="159"/>
        <v>1380</v>
      </c>
      <c r="N217">
        <f t="shared" si="160"/>
        <v>1.060377358490566</v>
      </c>
      <c r="O217">
        <f t="shared" si="161"/>
        <v>1.3072227873855544</v>
      </c>
    </row>
    <row r="218" spans="1:15" x14ac:dyDescent="0.25">
      <c r="A218" s="7">
        <v>44131</v>
      </c>
      <c r="B218" s="8">
        <v>6492</v>
      </c>
      <c r="C218" s="8">
        <v>6000</v>
      </c>
      <c r="D218" s="8">
        <v>6910</v>
      </c>
      <c r="E218" s="8">
        <v>5530</v>
      </c>
      <c r="F218" s="8">
        <v>5100</v>
      </c>
      <c r="G218" s="8">
        <f t="shared" si="153"/>
        <v>492</v>
      </c>
      <c r="H218" s="8">
        <f t="shared" si="155"/>
        <v>962</v>
      </c>
      <c r="I218" s="8">
        <f t="shared" si="156"/>
        <v>1392</v>
      </c>
      <c r="J218" s="8">
        <f t="shared" si="157"/>
        <v>470</v>
      </c>
      <c r="K218" s="8">
        <f t="shared" si="158"/>
        <v>900</v>
      </c>
      <c r="L218" s="9">
        <f t="shared" si="154"/>
        <v>418</v>
      </c>
      <c r="M218" s="8">
        <f t="shared" si="159"/>
        <v>910</v>
      </c>
      <c r="N218">
        <f t="shared" si="160"/>
        <v>1.0849909584086799</v>
      </c>
      <c r="O218">
        <f t="shared" si="161"/>
        <v>1.2729411764705882</v>
      </c>
    </row>
    <row r="219" spans="1:15" x14ac:dyDescent="0.25">
      <c r="A219" s="10">
        <v>44130</v>
      </c>
      <c r="B219" s="11">
        <v>6425</v>
      </c>
      <c r="C219" s="11">
        <v>6010</v>
      </c>
      <c r="D219" s="11">
        <v>7431</v>
      </c>
      <c r="E219" s="11">
        <v>5635</v>
      </c>
      <c r="F219" s="11">
        <v>5220</v>
      </c>
      <c r="G219" s="11">
        <f t="shared" ref="G219:G253" si="162">B219-C219</f>
        <v>415</v>
      </c>
      <c r="H219" s="11">
        <f t="shared" si="155"/>
        <v>790</v>
      </c>
      <c r="I219" s="11">
        <f t="shared" si="156"/>
        <v>1205</v>
      </c>
      <c r="J219" s="11">
        <f t="shared" si="157"/>
        <v>375</v>
      </c>
      <c r="K219" s="11">
        <f t="shared" si="158"/>
        <v>790</v>
      </c>
      <c r="L219" s="9">
        <f t="shared" si="154"/>
        <v>1006</v>
      </c>
      <c r="M219" s="8">
        <f t="shared" si="159"/>
        <v>1421</v>
      </c>
      <c r="N219">
        <f t="shared" si="160"/>
        <v>1.0665483584738242</v>
      </c>
      <c r="O219">
        <f t="shared" si="161"/>
        <v>1.2308429118773947</v>
      </c>
    </row>
    <row r="220" spans="1:15" x14ac:dyDescent="0.25">
      <c r="A220" s="7">
        <v>44127</v>
      </c>
      <c r="B220" s="8">
        <v>6805</v>
      </c>
      <c r="C220" s="8">
        <v>6230</v>
      </c>
      <c r="D220" s="8">
        <v>7690</v>
      </c>
      <c r="E220" s="8">
        <v>5905</v>
      </c>
      <c r="F220" s="8">
        <v>5460</v>
      </c>
      <c r="G220" s="8">
        <f t="shared" si="162"/>
        <v>575</v>
      </c>
      <c r="H220" s="8">
        <f t="shared" si="155"/>
        <v>900</v>
      </c>
      <c r="I220" s="8">
        <f t="shared" si="156"/>
        <v>1345</v>
      </c>
      <c r="J220" s="8">
        <f t="shared" si="157"/>
        <v>325</v>
      </c>
      <c r="K220" s="8">
        <f t="shared" si="158"/>
        <v>770</v>
      </c>
      <c r="L220" s="9">
        <f t="shared" si="154"/>
        <v>885</v>
      </c>
      <c r="M220" s="8">
        <f t="shared" si="159"/>
        <v>1460</v>
      </c>
      <c r="N220">
        <f t="shared" si="160"/>
        <v>1.0550381033022862</v>
      </c>
      <c r="O220">
        <f t="shared" si="161"/>
        <v>1.2463369963369964</v>
      </c>
    </row>
    <row r="221" spans="1:15" x14ac:dyDescent="0.25">
      <c r="A221" s="10">
        <v>44126</v>
      </c>
      <c r="B221" s="11">
        <v>6939</v>
      </c>
      <c r="C221" s="11">
        <v>6540</v>
      </c>
      <c r="D221" s="11">
        <v>7699</v>
      </c>
      <c r="E221" s="11">
        <v>6099</v>
      </c>
      <c r="F221" s="11">
        <v>5615</v>
      </c>
      <c r="G221" s="11">
        <f t="shared" si="162"/>
        <v>399</v>
      </c>
      <c r="H221" s="11">
        <f t="shared" si="155"/>
        <v>840</v>
      </c>
      <c r="I221" s="11">
        <f t="shared" si="156"/>
        <v>1324</v>
      </c>
      <c r="J221" s="11">
        <f t="shared" si="157"/>
        <v>441</v>
      </c>
      <c r="K221" s="11">
        <f t="shared" si="158"/>
        <v>925</v>
      </c>
      <c r="L221" s="9">
        <f t="shared" si="154"/>
        <v>760</v>
      </c>
      <c r="M221" s="8">
        <f t="shared" si="159"/>
        <v>1159</v>
      </c>
      <c r="N221">
        <f t="shared" si="160"/>
        <v>1.0723069355632071</v>
      </c>
      <c r="O221">
        <f t="shared" si="161"/>
        <v>1.2357969723953695</v>
      </c>
    </row>
    <row r="222" spans="1:15" x14ac:dyDescent="0.25">
      <c r="A222" s="7">
        <v>44125</v>
      </c>
      <c r="B222" s="8">
        <v>6829</v>
      </c>
      <c r="C222" s="8">
        <v>6555</v>
      </c>
      <c r="D222" s="8">
        <v>7390</v>
      </c>
      <c r="E222" s="8">
        <v>6099</v>
      </c>
      <c r="F222" s="8">
        <v>5609</v>
      </c>
      <c r="G222" s="8">
        <f t="shared" si="162"/>
        <v>274</v>
      </c>
      <c r="H222" s="8">
        <f t="shared" si="155"/>
        <v>730</v>
      </c>
      <c r="I222" s="8">
        <f t="shared" si="156"/>
        <v>1220</v>
      </c>
      <c r="J222" s="8">
        <f t="shared" si="157"/>
        <v>456</v>
      </c>
      <c r="K222" s="8">
        <f t="shared" si="158"/>
        <v>946</v>
      </c>
      <c r="L222" s="9">
        <f t="shared" si="154"/>
        <v>561</v>
      </c>
      <c r="M222" s="8">
        <f t="shared" si="159"/>
        <v>835</v>
      </c>
      <c r="N222">
        <f t="shared" si="160"/>
        <v>1.0747663551401869</v>
      </c>
      <c r="O222">
        <f t="shared" si="161"/>
        <v>1.2175075771082189</v>
      </c>
    </row>
    <row r="223" spans="1:15" x14ac:dyDescent="0.25">
      <c r="A223" s="10">
        <v>44124</v>
      </c>
      <c r="B223" s="11">
        <v>6700</v>
      </c>
      <c r="C223" s="11">
        <v>6659</v>
      </c>
      <c r="D223" s="11">
        <v>7130</v>
      </c>
      <c r="E223" s="11">
        <v>6030</v>
      </c>
      <c r="F223" s="11">
        <v>5430</v>
      </c>
      <c r="G223" s="11">
        <f t="shared" si="162"/>
        <v>41</v>
      </c>
      <c r="H223" s="11">
        <f t="shared" si="155"/>
        <v>670</v>
      </c>
      <c r="I223" s="11">
        <f t="shared" si="156"/>
        <v>1270</v>
      </c>
      <c r="J223" s="11">
        <f t="shared" si="157"/>
        <v>629</v>
      </c>
      <c r="K223" s="11">
        <f t="shared" si="158"/>
        <v>1229</v>
      </c>
      <c r="L223" s="9">
        <f t="shared" si="154"/>
        <v>430</v>
      </c>
      <c r="M223" s="8">
        <f t="shared" si="159"/>
        <v>471</v>
      </c>
      <c r="N223">
        <f t="shared" si="160"/>
        <v>1.1043117744610282</v>
      </c>
      <c r="O223">
        <f t="shared" si="161"/>
        <v>1.2338858195211786</v>
      </c>
    </row>
    <row r="224" spans="1:15" x14ac:dyDescent="0.25">
      <c r="A224" s="7">
        <v>44123</v>
      </c>
      <c r="B224" s="8">
        <v>6790</v>
      </c>
      <c r="C224" s="8">
        <v>6650</v>
      </c>
      <c r="D224" s="8">
        <v>7030</v>
      </c>
      <c r="E224" s="8">
        <v>6031</v>
      </c>
      <c r="F224" s="8">
        <v>5394</v>
      </c>
      <c r="G224" s="8">
        <f t="shared" si="162"/>
        <v>140</v>
      </c>
      <c r="H224" s="8">
        <f t="shared" si="155"/>
        <v>759</v>
      </c>
      <c r="I224" s="8">
        <f t="shared" si="156"/>
        <v>1396</v>
      </c>
      <c r="J224" s="8">
        <f t="shared" si="157"/>
        <v>619</v>
      </c>
      <c r="K224" s="8">
        <f t="shared" si="158"/>
        <v>1256</v>
      </c>
      <c r="L224" s="9">
        <f t="shared" si="154"/>
        <v>240</v>
      </c>
      <c r="M224" s="8">
        <f t="shared" si="159"/>
        <v>380</v>
      </c>
      <c r="N224">
        <f t="shared" si="160"/>
        <v>1.1026363787099984</v>
      </c>
      <c r="O224">
        <f t="shared" si="161"/>
        <v>1.2588060808305526</v>
      </c>
    </row>
    <row r="225" spans="1:15" x14ac:dyDescent="0.25">
      <c r="A225" s="10">
        <v>44120</v>
      </c>
      <c r="B225" s="11">
        <v>6815</v>
      </c>
      <c r="C225" s="11">
        <v>6720</v>
      </c>
      <c r="D225" s="11">
        <v>7250</v>
      </c>
      <c r="E225" s="11">
        <v>6095</v>
      </c>
      <c r="F225" s="11">
        <v>5517</v>
      </c>
      <c r="G225" s="11">
        <f t="shared" si="162"/>
        <v>95</v>
      </c>
      <c r="H225" s="11">
        <f t="shared" si="155"/>
        <v>720</v>
      </c>
      <c r="I225" s="11">
        <f t="shared" si="156"/>
        <v>1298</v>
      </c>
      <c r="J225" s="11">
        <f t="shared" si="157"/>
        <v>625</v>
      </c>
      <c r="K225" s="11">
        <f t="shared" si="158"/>
        <v>1203</v>
      </c>
      <c r="L225" s="9">
        <f t="shared" si="154"/>
        <v>435</v>
      </c>
      <c r="M225" s="8">
        <f t="shared" si="159"/>
        <v>530</v>
      </c>
      <c r="N225">
        <f t="shared" si="160"/>
        <v>1.1025430680885973</v>
      </c>
      <c r="O225">
        <f t="shared" si="161"/>
        <v>1.2352727931847018</v>
      </c>
    </row>
    <row r="226" spans="1:15" x14ac:dyDescent="0.25">
      <c r="A226" s="7">
        <v>44119</v>
      </c>
      <c r="B226" s="8">
        <v>6953</v>
      </c>
      <c r="C226" s="8">
        <v>6880.5</v>
      </c>
      <c r="D226" s="8">
        <v>7250</v>
      </c>
      <c r="E226" s="8">
        <v>6225</v>
      </c>
      <c r="F226" s="8">
        <v>5600</v>
      </c>
      <c r="G226" s="8">
        <f t="shared" si="162"/>
        <v>72.5</v>
      </c>
      <c r="H226" s="8">
        <f t="shared" si="155"/>
        <v>728</v>
      </c>
      <c r="I226" s="8">
        <f t="shared" si="156"/>
        <v>1353</v>
      </c>
      <c r="J226" s="8">
        <f t="shared" si="157"/>
        <v>655.5</v>
      </c>
      <c r="K226" s="8">
        <f t="shared" si="158"/>
        <v>1280.5</v>
      </c>
      <c r="L226" s="9">
        <f t="shared" si="154"/>
        <v>297</v>
      </c>
      <c r="M226" s="8">
        <f t="shared" si="159"/>
        <v>369.5</v>
      </c>
      <c r="N226">
        <f t="shared" si="160"/>
        <v>1.1053012048192772</v>
      </c>
      <c r="O226">
        <f t="shared" si="161"/>
        <v>1.2416071428571429</v>
      </c>
    </row>
    <row r="227" spans="1:15" x14ac:dyDescent="0.25">
      <c r="A227" s="10">
        <v>44118</v>
      </c>
      <c r="B227" s="11">
        <v>6700</v>
      </c>
      <c r="C227" s="11">
        <v>6680</v>
      </c>
      <c r="D227" s="11">
        <v>7250</v>
      </c>
      <c r="E227" s="11">
        <v>6135</v>
      </c>
      <c r="F227" s="11">
        <v>5675</v>
      </c>
      <c r="G227" s="11">
        <f t="shared" si="162"/>
        <v>20</v>
      </c>
      <c r="H227" s="11">
        <f t="shared" si="155"/>
        <v>565</v>
      </c>
      <c r="I227" s="11">
        <f t="shared" si="156"/>
        <v>1025</v>
      </c>
      <c r="J227" s="11">
        <f t="shared" si="157"/>
        <v>545</v>
      </c>
      <c r="K227" s="11">
        <f t="shared" si="158"/>
        <v>1005</v>
      </c>
      <c r="L227" s="9">
        <f t="shared" si="154"/>
        <v>550</v>
      </c>
      <c r="M227" s="8">
        <f t="shared" si="159"/>
        <v>570</v>
      </c>
      <c r="N227">
        <f t="shared" si="160"/>
        <v>1.0888345558272208</v>
      </c>
      <c r="O227">
        <f t="shared" si="161"/>
        <v>1.1806167400881058</v>
      </c>
    </row>
    <row r="228" spans="1:15" x14ac:dyDescent="0.25">
      <c r="A228" s="7">
        <v>44117</v>
      </c>
      <c r="B228" s="8">
        <v>6600</v>
      </c>
      <c r="C228" s="8">
        <v>6485</v>
      </c>
      <c r="D228" s="8">
        <v>7070</v>
      </c>
      <c r="E228" s="8">
        <v>6065</v>
      </c>
      <c r="F228" s="8">
        <v>5716</v>
      </c>
      <c r="G228" s="8">
        <f t="shared" si="162"/>
        <v>115</v>
      </c>
      <c r="H228" s="8">
        <f t="shared" si="155"/>
        <v>535</v>
      </c>
      <c r="I228" s="8">
        <f t="shared" si="156"/>
        <v>884</v>
      </c>
      <c r="J228" s="8">
        <f t="shared" si="157"/>
        <v>420</v>
      </c>
      <c r="K228" s="8">
        <f t="shared" si="158"/>
        <v>769</v>
      </c>
      <c r="L228" s="9">
        <f t="shared" si="154"/>
        <v>470</v>
      </c>
      <c r="M228" s="8">
        <f t="shared" si="159"/>
        <v>585</v>
      </c>
      <c r="N228">
        <f t="shared" si="160"/>
        <v>1.069249793899423</v>
      </c>
      <c r="O228">
        <f t="shared" si="161"/>
        <v>1.1546536039188244</v>
      </c>
    </row>
    <row r="229" spans="1:15" x14ac:dyDescent="0.25">
      <c r="A229" s="10">
        <v>44113</v>
      </c>
      <c r="B229" s="11">
        <v>6560</v>
      </c>
      <c r="C229" s="11">
        <v>6415</v>
      </c>
      <c r="D229" s="11">
        <v>7030</v>
      </c>
      <c r="E229" s="11">
        <v>6020</v>
      </c>
      <c r="F229" s="11">
        <v>5695</v>
      </c>
      <c r="G229" s="11">
        <f t="shared" si="162"/>
        <v>145</v>
      </c>
      <c r="H229" s="11">
        <f t="shared" si="155"/>
        <v>540</v>
      </c>
      <c r="I229" s="11">
        <f t="shared" si="156"/>
        <v>865</v>
      </c>
      <c r="J229" s="11">
        <f t="shared" si="157"/>
        <v>395</v>
      </c>
      <c r="K229" s="11">
        <f t="shared" si="158"/>
        <v>720</v>
      </c>
      <c r="L229" s="9">
        <f t="shared" si="154"/>
        <v>470</v>
      </c>
      <c r="M229" s="8">
        <f t="shared" si="159"/>
        <v>615</v>
      </c>
      <c r="N229">
        <f t="shared" si="160"/>
        <v>1.0656146179401993</v>
      </c>
      <c r="O229">
        <f t="shared" si="161"/>
        <v>1.1518876207199298</v>
      </c>
    </row>
    <row r="230" spans="1:15" x14ac:dyDescent="0.25">
      <c r="A230" s="7">
        <v>44112</v>
      </c>
      <c r="B230" s="8">
        <v>6430</v>
      </c>
      <c r="C230" s="8">
        <v>6300</v>
      </c>
      <c r="D230" s="8">
        <v>6772.5</v>
      </c>
      <c r="E230" s="8">
        <v>5880</v>
      </c>
      <c r="F230" s="8">
        <v>5550</v>
      </c>
      <c r="G230" s="8">
        <f t="shared" si="162"/>
        <v>130</v>
      </c>
      <c r="H230" s="8">
        <f t="shared" si="155"/>
        <v>550</v>
      </c>
      <c r="I230" s="8">
        <f t="shared" si="156"/>
        <v>880</v>
      </c>
      <c r="J230" s="8">
        <f t="shared" si="157"/>
        <v>420</v>
      </c>
      <c r="K230" s="8">
        <f t="shared" si="158"/>
        <v>750</v>
      </c>
      <c r="L230" s="9">
        <f t="shared" si="154"/>
        <v>342.5</v>
      </c>
      <c r="M230" s="8">
        <f t="shared" si="159"/>
        <v>472.5</v>
      </c>
      <c r="N230">
        <f t="shared" si="160"/>
        <v>1.0714285714285714</v>
      </c>
      <c r="O230">
        <f t="shared" si="161"/>
        <v>1.1585585585585585</v>
      </c>
    </row>
    <row r="231" spans="1:15" x14ac:dyDescent="0.25">
      <c r="A231" s="10">
        <v>44111</v>
      </c>
      <c r="B231" s="11">
        <v>6370</v>
      </c>
      <c r="C231" s="11">
        <v>6226</v>
      </c>
      <c r="D231" s="11">
        <v>6710</v>
      </c>
      <c r="E231" s="11">
        <v>5830</v>
      </c>
      <c r="F231" s="11">
        <v>5569</v>
      </c>
      <c r="G231" s="11">
        <f t="shared" si="162"/>
        <v>144</v>
      </c>
      <c r="H231" s="11">
        <f t="shared" si="155"/>
        <v>540</v>
      </c>
      <c r="I231" s="11">
        <f t="shared" si="156"/>
        <v>801</v>
      </c>
      <c r="J231" s="11">
        <f t="shared" si="157"/>
        <v>396</v>
      </c>
      <c r="K231" s="11">
        <f t="shared" si="158"/>
        <v>657</v>
      </c>
      <c r="L231" s="9">
        <f t="shared" si="154"/>
        <v>340</v>
      </c>
      <c r="M231" s="8">
        <f t="shared" si="159"/>
        <v>484</v>
      </c>
      <c r="N231">
        <f t="shared" si="160"/>
        <v>1.0679245283018868</v>
      </c>
      <c r="O231">
        <f t="shared" si="161"/>
        <v>1.1438319267372958</v>
      </c>
    </row>
    <row r="232" spans="1:15" x14ac:dyDescent="0.25">
      <c r="A232" s="7">
        <v>44110</v>
      </c>
      <c r="B232" s="8">
        <v>6399</v>
      </c>
      <c r="C232" s="8">
        <v>6230</v>
      </c>
      <c r="D232" s="8">
        <v>6730</v>
      </c>
      <c r="E232" s="8">
        <v>5830</v>
      </c>
      <c r="F232" s="8">
        <v>5600</v>
      </c>
      <c r="G232" s="8">
        <f t="shared" si="162"/>
        <v>169</v>
      </c>
      <c r="H232" s="8">
        <f t="shared" si="155"/>
        <v>569</v>
      </c>
      <c r="I232" s="8">
        <f t="shared" si="156"/>
        <v>799</v>
      </c>
      <c r="J232" s="8">
        <f t="shared" si="157"/>
        <v>400</v>
      </c>
      <c r="K232" s="8">
        <f t="shared" si="158"/>
        <v>630</v>
      </c>
      <c r="L232" s="9">
        <f t="shared" si="154"/>
        <v>331</v>
      </c>
      <c r="M232" s="8">
        <f t="shared" si="159"/>
        <v>500</v>
      </c>
      <c r="N232">
        <f t="shared" si="160"/>
        <v>1.0686106346483706</v>
      </c>
      <c r="O232">
        <f t="shared" si="161"/>
        <v>1.1426785714285714</v>
      </c>
    </row>
    <row r="233" spans="1:15" x14ac:dyDescent="0.25">
      <c r="A233" s="10">
        <v>44109</v>
      </c>
      <c r="B233" s="11">
        <v>6430</v>
      </c>
      <c r="C233" s="11">
        <v>6251</v>
      </c>
      <c r="D233" s="11">
        <v>6836</v>
      </c>
      <c r="E233" s="11">
        <v>5980</v>
      </c>
      <c r="F233" s="11">
        <v>5614</v>
      </c>
      <c r="G233" s="11">
        <f t="shared" si="162"/>
        <v>179</v>
      </c>
      <c r="H233" s="11">
        <f t="shared" si="155"/>
        <v>450</v>
      </c>
      <c r="I233" s="11">
        <f t="shared" si="156"/>
        <v>816</v>
      </c>
      <c r="J233" s="11">
        <f t="shared" si="157"/>
        <v>271</v>
      </c>
      <c r="K233" s="11">
        <f t="shared" si="158"/>
        <v>637</v>
      </c>
      <c r="L233" s="9">
        <f t="shared" si="154"/>
        <v>406</v>
      </c>
      <c r="M233" s="8">
        <f t="shared" si="159"/>
        <v>585</v>
      </c>
      <c r="N233">
        <f t="shared" si="160"/>
        <v>1.0453177257525084</v>
      </c>
      <c r="O233">
        <f t="shared" si="161"/>
        <v>1.1453509084431777</v>
      </c>
    </row>
    <row r="234" spans="1:15" x14ac:dyDescent="0.25">
      <c r="A234" s="7">
        <v>44106</v>
      </c>
      <c r="B234" s="8">
        <v>6427</v>
      </c>
      <c r="C234" s="8">
        <v>6120</v>
      </c>
      <c r="D234" s="8">
        <v>6820</v>
      </c>
      <c r="E234" s="8">
        <v>6017</v>
      </c>
      <c r="F234" s="8">
        <v>5560</v>
      </c>
      <c r="G234" s="8">
        <f t="shared" si="162"/>
        <v>307</v>
      </c>
      <c r="H234" s="8">
        <f t="shared" ref="H234:H253" si="163">B234-E234</f>
        <v>410</v>
      </c>
      <c r="I234" s="8">
        <f t="shared" ref="I234:I253" si="164">B234-F234</f>
        <v>867</v>
      </c>
      <c r="J234" s="8">
        <f t="shared" ref="J234:J253" si="165">C234-E234</f>
        <v>103</v>
      </c>
      <c r="K234" s="8">
        <f t="shared" ref="K234:K253" si="166">C234-F234</f>
        <v>560</v>
      </c>
      <c r="L234" s="9">
        <f t="shared" si="154"/>
        <v>393</v>
      </c>
      <c r="M234" s="8">
        <f t="shared" ref="M234:M253" si="167">D234-C234</f>
        <v>700</v>
      </c>
      <c r="N234">
        <f t="shared" ref="N234:N253" si="168">C234/E234</f>
        <v>1.0171181651986039</v>
      </c>
      <c r="O234">
        <f t="shared" ref="O234:O253" si="169">B234/F234</f>
        <v>1.155935251798561</v>
      </c>
    </row>
    <row r="235" spans="1:15" x14ac:dyDescent="0.25">
      <c r="A235" s="10">
        <v>44105</v>
      </c>
      <c r="B235" s="11">
        <v>6390</v>
      </c>
      <c r="C235" s="11">
        <v>6215</v>
      </c>
      <c r="D235" s="11">
        <v>6730</v>
      </c>
      <c r="E235" s="11">
        <v>5979.5</v>
      </c>
      <c r="F235" s="11">
        <v>5525</v>
      </c>
      <c r="G235" s="11">
        <f t="shared" si="162"/>
        <v>175</v>
      </c>
      <c r="H235" s="11">
        <f t="shared" si="163"/>
        <v>410.5</v>
      </c>
      <c r="I235" s="11">
        <f t="shared" si="164"/>
        <v>865</v>
      </c>
      <c r="J235" s="11">
        <f t="shared" si="165"/>
        <v>235.5</v>
      </c>
      <c r="K235" s="11">
        <f t="shared" si="166"/>
        <v>690</v>
      </c>
      <c r="L235" s="9">
        <f t="shared" si="154"/>
        <v>340</v>
      </c>
      <c r="M235" s="8">
        <f t="shared" si="167"/>
        <v>515</v>
      </c>
      <c r="N235">
        <f t="shared" si="168"/>
        <v>1.0393845639267498</v>
      </c>
      <c r="O235">
        <f t="shared" si="169"/>
        <v>1.1565610859728508</v>
      </c>
    </row>
    <row r="236" spans="1:15" x14ac:dyDescent="0.25">
      <c r="A236" s="7">
        <v>44104</v>
      </c>
      <c r="B236" s="8">
        <v>6419</v>
      </c>
      <c r="C236" s="8">
        <v>6190</v>
      </c>
      <c r="D236" s="8">
        <v>6690</v>
      </c>
      <c r="E236" s="8">
        <v>5920</v>
      </c>
      <c r="F236" s="8">
        <v>5430</v>
      </c>
      <c r="G236" s="8">
        <f t="shared" si="162"/>
        <v>229</v>
      </c>
      <c r="H236" s="8">
        <f t="shared" si="163"/>
        <v>499</v>
      </c>
      <c r="I236" s="8">
        <f t="shared" si="164"/>
        <v>989</v>
      </c>
      <c r="J236" s="8">
        <f t="shared" si="165"/>
        <v>270</v>
      </c>
      <c r="K236" s="8">
        <f t="shared" si="166"/>
        <v>760</v>
      </c>
      <c r="L236" s="9">
        <f t="shared" si="154"/>
        <v>271</v>
      </c>
      <c r="M236" s="8">
        <f t="shared" si="167"/>
        <v>500</v>
      </c>
      <c r="N236">
        <f t="shared" si="168"/>
        <v>1.0456081081081081</v>
      </c>
      <c r="O236">
        <f t="shared" si="169"/>
        <v>1.1821362799263351</v>
      </c>
    </row>
    <row r="237" spans="1:15" x14ac:dyDescent="0.25">
      <c r="A237" s="10">
        <v>44103</v>
      </c>
      <c r="B237" s="11">
        <v>6364</v>
      </c>
      <c r="C237" s="11">
        <v>6200</v>
      </c>
      <c r="D237" s="11">
        <v>6650</v>
      </c>
      <c r="E237" s="11">
        <v>5865</v>
      </c>
      <c r="F237" s="11">
        <v>5420</v>
      </c>
      <c r="G237" s="11">
        <f t="shared" si="162"/>
        <v>164</v>
      </c>
      <c r="H237" s="11">
        <f t="shared" si="163"/>
        <v>499</v>
      </c>
      <c r="I237" s="11">
        <f t="shared" si="164"/>
        <v>944</v>
      </c>
      <c r="J237" s="11">
        <f t="shared" si="165"/>
        <v>335</v>
      </c>
      <c r="K237" s="11">
        <f t="shared" si="166"/>
        <v>780</v>
      </c>
      <c r="L237" s="9">
        <f t="shared" si="154"/>
        <v>286</v>
      </c>
      <c r="M237" s="8">
        <f t="shared" si="167"/>
        <v>450</v>
      </c>
      <c r="N237">
        <f t="shared" si="168"/>
        <v>1.0571184995737426</v>
      </c>
      <c r="O237">
        <f t="shared" si="169"/>
        <v>1.1741697416974171</v>
      </c>
    </row>
    <row r="238" spans="1:15" x14ac:dyDescent="0.25">
      <c r="A238" s="7">
        <v>44102</v>
      </c>
      <c r="B238" s="8">
        <v>6307</v>
      </c>
      <c r="C238" s="8">
        <v>6165</v>
      </c>
      <c r="D238" s="8">
        <v>6601</v>
      </c>
      <c r="E238" s="8">
        <v>5829.5</v>
      </c>
      <c r="F238" s="8">
        <v>5328</v>
      </c>
      <c r="G238" s="8">
        <f t="shared" si="162"/>
        <v>142</v>
      </c>
      <c r="H238" s="8">
        <f t="shared" si="163"/>
        <v>477.5</v>
      </c>
      <c r="I238" s="8">
        <f t="shared" si="164"/>
        <v>979</v>
      </c>
      <c r="J238" s="8">
        <f t="shared" si="165"/>
        <v>335.5</v>
      </c>
      <c r="K238" s="8">
        <f t="shared" si="166"/>
        <v>837</v>
      </c>
      <c r="L238" s="9">
        <f t="shared" si="154"/>
        <v>294</v>
      </c>
      <c r="M238" s="8">
        <f t="shared" si="167"/>
        <v>436</v>
      </c>
      <c r="N238">
        <f t="shared" si="168"/>
        <v>1.0575521056694399</v>
      </c>
      <c r="O238">
        <f t="shared" si="169"/>
        <v>1.1837462462462462</v>
      </c>
    </row>
    <row r="239" spans="1:15" x14ac:dyDescent="0.25">
      <c r="A239" s="10">
        <v>44099</v>
      </c>
      <c r="B239" s="11">
        <v>6245</v>
      </c>
      <c r="C239" s="11">
        <v>6115</v>
      </c>
      <c r="D239" s="11">
        <v>6450</v>
      </c>
      <c r="E239" s="11">
        <v>5769</v>
      </c>
      <c r="F239" s="11">
        <v>5299</v>
      </c>
      <c r="G239" s="11">
        <f t="shared" si="162"/>
        <v>130</v>
      </c>
      <c r="H239" s="11">
        <f t="shared" si="163"/>
        <v>476</v>
      </c>
      <c r="I239" s="11">
        <f t="shared" si="164"/>
        <v>946</v>
      </c>
      <c r="J239" s="11">
        <f t="shared" si="165"/>
        <v>346</v>
      </c>
      <c r="K239" s="11">
        <f t="shared" si="166"/>
        <v>816</v>
      </c>
      <c r="L239" s="9">
        <f t="shared" si="154"/>
        <v>205</v>
      </c>
      <c r="M239" s="8">
        <f t="shared" si="167"/>
        <v>335</v>
      </c>
      <c r="N239">
        <f t="shared" si="168"/>
        <v>1.0599757323626278</v>
      </c>
      <c r="O239">
        <f t="shared" si="169"/>
        <v>1.1785242498584638</v>
      </c>
    </row>
    <row r="240" spans="1:15" x14ac:dyDescent="0.25">
      <c r="A240" s="7">
        <v>44098</v>
      </c>
      <c r="B240" s="8">
        <v>6200</v>
      </c>
      <c r="C240" s="8">
        <v>6020</v>
      </c>
      <c r="D240" s="8">
        <v>6350</v>
      </c>
      <c r="E240" s="8">
        <v>5717.5</v>
      </c>
      <c r="F240" s="8">
        <v>5260</v>
      </c>
      <c r="G240" s="8">
        <f t="shared" si="162"/>
        <v>180</v>
      </c>
      <c r="H240" s="8">
        <f t="shared" si="163"/>
        <v>482.5</v>
      </c>
      <c r="I240" s="8">
        <f t="shared" si="164"/>
        <v>940</v>
      </c>
      <c r="J240" s="8">
        <f t="shared" si="165"/>
        <v>302.5</v>
      </c>
      <c r="K240" s="8">
        <f t="shared" si="166"/>
        <v>760</v>
      </c>
      <c r="L240" s="9">
        <f t="shared" si="154"/>
        <v>150</v>
      </c>
      <c r="M240" s="8">
        <f t="shared" si="167"/>
        <v>330</v>
      </c>
      <c r="N240">
        <f t="shared" si="168"/>
        <v>1.0529077393965893</v>
      </c>
      <c r="O240">
        <f t="shared" si="169"/>
        <v>1.1787072243346008</v>
      </c>
    </row>
    <row r="241" spans="1:15" x14ac:dyDescent="0.25">
      <c r="A241" s="10">
        <v>44097</v>
      </c>
      <c r="B241" s="11">
        <v>6412</v>
      </c>
      <c r="C241" s="11">
        <v>6270</v>
      </c>
      <c r="D241" s="11">
        <v>6550</v>
      </c>
      <c r="E241" s="11">
        <v>5874</v>
      </c>
      <c r="F241" s="11">
        <v>5300</v>
      </c>
      <c r="G241" s="11">
        <f t="shared" si="162"/>
        <v>142</v>
      </c>
      <c r="H241" s="11">
        <f t="shared" si="163"/>
        <v>538</v>
      </c>
      <c r="I241" s="11">
        <f t="shared" si="164"/>
        <v>1112</v>
      </c>
      <c r="J241" s="11">
        <f t="shared" si="165"/>
        <v>396</v>
      </c>
      <c r="K241" s="11">
        <f t="shared" si="166"/>
        <v>970</v>
      </c>
      <c r="L241" s="9">
        <f t="shared" si="154"/>
        <v>138</v>
      </c>
      <c r="M241" s="8">
        <f t="shared" si="167"/>
        <v>280</v>
      </c>
      <c r="N241">
        <f t="shared" si="168"/>
        <v>1.0674157303370786</v>
      </c>
      <c r="O241">
        <f t="shared" si="169"/>
        <v>1.209811320754717</v>
      </c>
    </row>
    <row r="242" spans="1:15" x14ac:dyDescent="0.25">
      <c r="A242" s="7">
        <v>44096</v>
      </c>
      <c r="B242" s="8">
        <v>6260</v>
      </c>
      <c r="C242" s="8">
        <v>6100</v>
      </c>
      <c r="D242" s="8">
        <v>6360</v>
      </c>
      <c r="E242" s="8">
        <v>5775</v>
      </c>
      <c r="F242" s="8">
        <v>5080</v>
      </c>
      <c r="G242" s="8">
        <f t="shared" si="162"/>
        <v>160</v>
      </c>
      <c r="H242" s="8">
        <f t="shared" si="163"/>
        <v>485</v>
      </c>
      <c r="I242" s="8">
        <f t="shared" si="164"/>
        <v>1180</v>
      </c>
      <c r="J242" s="8">
        <f t="shared" si="165"/>
        <v>325</v>
      </c>
      <c r="K242" s="8">
        <f t="shared" si="166"/>
        <v>1020</v>
      </c>
      <c r="L242" s="9">
        <f t="shared" si="154"/>
        <v>100</v>
      </c>
      <c r="M242" s="8">
        <f t="shared" si="167"/>
        <v>260</v>
      </c>
      <c r="N242">
        <f t="shared" si="168"/>
        <v>1.0562770562770563</v>
      </c>
      <c r="O242">
        <f t="shared" si="169"/>
        <v>1.2322834645669292</v>
      </c>
    </row>
    <row r="243" spans="1:15" x14ac:dyDescent="0.25">
      <c r="A243" s="10">
        <v>44095</v>
      </c>
      <c r="B243" s="11">
        <v>6230</v>
      </c>
      <c r="C243" s="11">
        <v>6041</v>
      </c>
      <c r="D243" s="11">
        <v>6310</v>
      </c>
      <c r="E243" s="11">
        <v>5800</v>
      </c>
      <c r="F243" s="11">
        <v>5088</v>
      </c>
      <c r="G243" s="11">
        <f t="shared" si="162"/>
        <v>189</v>
      </c>
      <c r="H243" s="11">
        <f t="shared" si="163"/>
        <v>430</v>
      </c>
      <c r="I243" s="11">
        <f t="shared" si="164"/>
        <v>1142</v>
      </c>
      <c r="J243" s="11">
        <f t="shared" si="165"/>
        <v>241</v>
      </c>
      <c r="K243" s="11">
        <f t="shared" si="166"/>
        <v>953</v>
      </c>
      <c r="L243" s="9">
        <f t="shared" si="154"/>
        <v>80</v>
      </c>
      <c r="M243" s="8">
        <f t="shared" si="167"/>
        <v>269</v>
      </c>
      <c r="N243">
        <f t="shared" si="168"/>
        <v>1.0415517241379311</v>
      </c>
      <c r="O243">
        <f t="shared" si="169"/>
        <v>1.2244496855345912</v>
      </c>
    </row>
    <row r="244" spans="1:15" x14ac:dyDescent="0.25">
      <c r="A244" s="7">
        <v>44092</v>
      </c>
      <c r="B244" s="8">
        <v>6210</v>
      </c>
      <c r="C244" s="8">
        <v>6110</v>
      </c>
      <c r="D244" s="8">
        <v>6375</v>
      </c>
      <c r="E244" s="8">
        <v>5745</v>
      </c>
      <c r="F244" s="8">
        <v>5110</v>
      </c>
      <c r="G244" s="8">
        <f t="shared" si="162"/>
        <v>100</v>
      </c>
      <c r="H244" s="8">
        <f t="shared" si="163"/>
        <v>465</v>
      </c>
      <c r="I244" s="8">
        <f t="shared" si="164"/>
        <v>1100</v>
      </c>
      <c r="J244" s="8">
        <f t="shared" si="165"/>
        <v>365</v>
      </c>
      <c r="K244" s="8">
        <f t="shared" si="166"/>
        <v>1000</v>
      </c>
      <c r="L244" s="9">
        <f t="shared" si="154"/>
        <v>165</v>
      </c>
      <c r="M244" s="8">
        <f t="shared" si="167"/>
        <v>265</v>
      </c>
      <c r="N244">
        <f t="shared" si="168"/>
        <v>1.0635335073977372</v>
      </c>
      <c r="O244">
        <f t="shared" si="169"/>
        <v>1.2152641878669277</v>
      </c>
    </row>
    <row r="245" spans="1:15" x14ac:dyDescent="0.25">
      <c r="A245" s="10">
        <v>44091</v>
      </c>
      <c r="B245" s="11">
        <v>6060</v>
      </c>
      <c r="C245" s="11">
        <v>5925</v>
      </c>
      <c r="D245" s="11">
        <v>6250</v>
      </c>
      <c r="E245" s="11">
        <v>5600</v>
      </c>
      <c r="F245" s="11">
        <v>5030</v>
      </c>
      <c r="G245" s="11">
        <f t="shared" si="162"/>
        <v>135</v>
      </c>
      <c r="H245" s="11">
        <f t="shared" si="163"/>
        <v>460</v>
      </c>
      <c r="I245" s="11">
        <f t="shared" si="164"/>
        <v>1030</v>
      </c>
      <c r="J245" s="11">
        <f t="shared" si="165"/>
        <v>325</v>
      </c>
      <c r="K245" s="11">
        <f t="shared" si="166"/>
        <v>895</v>
      </c>
      <c r="L245" s="9">
        <f t="shared" si="154"/>
        <v>190</v>
      </c>
      <c r="M245" s="8">
        <f t="shared" si="167"/>
        <v>325</v>
      </c>
      <c r="N245">
        <f t="shared" si="168"/>
        <v>1.0580357142857142</v>
      </c>
      <c r="O245">
        <f t="shared" si="169"/>
        <v>1.2047713717693838</v>
      </c>
    </row>
    <row r="246" spans="1:15" x14ac:dyDescent="0.25">
      <c r="A246" s="7">
        <v>44090</v>
      </c>
      <c r="B246" s="8">
        <v>6141</v>
      </c>
      <c r="C246" s="8">
        <v>6120</v>
      </c>
      <c r="D246" s="8">
        <v>6420</v>
      </c>
      <c r="E246" s="8">
        <v>5810</v>
      </c>
      <c r="F246" s="8">
        <v>5218.5</v>
      </c>
      <c r="G246" s="8">
        <f t="shared" si="162"/>
        <v>21</v>
      </c>
      <c r="H246" s="8">
        <f t="shared" si="163"/>
        <v>331</v>
      </c>
      <c r="I246" s="8">
        <f t="shared" si="164"/>
        <v>922.5</v>
      </c>
      <c r="J246" s="8">
        <f t="shared" si="165"/>
        <v>310</v>
      </c>
      <c r="K246" s="8">
        <f t="shared" si="166"/>
        <v>901.5</v>
      </c>
      <c r="L246" s="9">
        <f t="shared" si="154"/>
        <v>279</v>
      </c>
      <c r="M246" s="8">
        <f t="shared" si="167"/>
        <v>300</v>
      </c>
      <c r="N246">
        <f t="shared" si="168"/>
        <v>1.0533562822719449</v>
      </c>
      <c r="O246">
        <f t="shared" si="169"/>
        <v>1.1767749353262431</v>
      </c>
    </row>
    <row r="247" spans="1:15" x14ac:dyDescent="0.25">
      <c r="A247" s="10">
        <v>44089</v>
      </c>
      <c r="B247" s="11">
        <v>6250</v>
      </c>
      <c r="C247" s="11">
        <v>6235</v>
      </c>
      <c r="D247" s="11">
        <v>6601</v>
      </c>
      <c r="E247" s="11">
        <v>5950</v>
      </c>
      <c r="F247" s="11">
        <v>5329.5</v>
      </c>
      <c r="G247" s="11">
        <f t="shared" si="162"/>
        <v>15</v>
      </c>
      <c r="H247" s="11">
        <f t="shared" si="163"/>
        <v>300</v>
      </c>
      <c r="I247" s="11">
        <f t="shared" si="164"/>
        <v>920.5</v>
      </c>
      <c r="J247" s="11">
        <f t="shared" si="165"/>
        <v>285</v>
      </c>
      <c r="K247" s="11">
        <f t="shared" si="166"/>
        <v>905.5</v>
      </c>
      <c r="L247" s="9">
        <f t="shared" si="154"/>
        <v>351</v>
      </c>
      <c r="M247" s="8">
        <f t="shared" si="167"/>
        <v>366</v>
      </c>
      <c r="N247">
        <f t="shared" si="168"/>
        <v>1.0478991596638656</v>
      </c>
      <c r="O247">
        <f t="shared" si="169"/>
        <v>1.1727178909841449</v>
      </c>
    </row>
    <row r="248" spans="1:15" x14ac:dyDescent="0.25">
      <c r="A248" s="7">
        <v>44088</v>
      </c>
      <c r="B248" s="8">
        <v>6430</v>
      </c>
      <c r="C248" s="8">
        <v>6391</v>
      </c>
      <c r="D248" s="8">
        <v>6755</v>
      </c>
      <c r="E248" s="8">
        <v>6124.5</v>
      </c>
      <c r="F248" s="8">
        <v>5430</v>
      </c>
      <c r="G248" s="8">
        <f t="shared" si="162"/>
        <v>39</v>
      </c>
      <c r="H248" s="8">
        <f t="shared" si="163"/>
        <v>305.5</v>
      </c>
      <c r="I248" s="8">
        <f t="shared" si="164"/>
        <v>1000</v>
      </c>
      <c r="J248" s="8">
        <f t="shared" si="165"/>
        <v>266.5</v>
      </c>
      <c r="K248" s="8">
        <f t="shared" si="166"/>
        <v>961</v>
      </c>
      <c r="L248" s="9">
        <f t="shared" si="154"/>
        <v>325</v>
      </c>
      <c r="M248" s="8">
        <f t="shared" si="167"/>
        <v>364</v>
      </c>
      <c r="N248">
        <f t="shared" si="168"/>
        <v>1.0435137562249979</v>
      </c>
      <c r="O248">
        <f t="shared" si="169"/>
        <v>1.1841620626151013</v>
      </c>
    </row>
    <row r="249" spans="1:15" x14ac:dyDescent="0.25">
      <c r="A249" s="10">
        <v>44085</v>
      </c>
      <c r="B249" s="11">
        <v>6493</v>
      </c>
      <c r="C249" s="11">
        <v>6401</v>
      </c>
      <c r="D249" s="11">
        <v>6700</v>
      </c>
      <c r="E249" s="11">
        <v>6190</v>
      </c>
      <c r="F249" s="11">
        <v>5510</v>
      </c>
      <c r="G249" s="11">
        <f t="shared" si="162"/>
        <v>92</v>
      </c>
      <c r="H249" s="11">
        <f t="shared" si="163"/>
        <v>303</v>
      </c>
      <c r="I249" s="11">
        <f t="shared" si="164"/>
        <v>983</v>
      </c>
      <c r="J249" s="11">
        <f t="shared" si="165"/>
        <v>211</v>
      </c>
      <c r="K249" s="11">
        <f t="shared" si="166"/>
        <v>891</v>
      </c>
      <c r="L249" s="9">
        <f t="shared" si="154"/>
        <v>207</v>
      </c>
      <c r="M249" s="8">
        <f t="shared" si="167"/>
        <v>299</v>
      </c>
      <c r="N249">
        <f t="shared" si="168"/>
        <v>1.0340872374798062</v>
      </c>
      <c r="O249">
        <f t="shared" si="169"/>
        <v>1.1784029038112522</v>
      </c>
    </row>
    <row r="250" spans="1:15" x14ac:dyDescent="0.25">
      <c r="A250" s="7">
        <v>44084</v>
      </c>
      <c r="B250" s="8">
        <v>6559.5</v>
      </c>
      <c r="C250" s="8">
        <v>6415</v>
      </c>
      <c r="D250" s="8">
        <v>6668.5</v>
      </c>
      <c r="E250" s="8">
        <v>6270</v>
      </c>
      <c r="F250" s="8">
        <v>5571</v>
      </c>
      <c r="G250" s="8">
        <f t="shared" si="162"/>
        <v>144.5</v>
      </c>
      <c r="H250" s="8">
        <f t="shared" si="163"/>
        <v>289.5</v>
      </c>
      <c r="I250" s="8">
        <f t="shared" si="164"/>
        <v>988.5</v>
      </c>
      <c r="J250" s="8">
        <f t="shared" si="165"/>
        <v>145</v>
      </c>
      <c r="K250" s="8">
        <f t="shared" si="166"/>
        <v>844</v>
      </c>
      <c r="L250" s="9">
        <f t="shared" si="154"/>
        <v>109</v>
      </c>
      <c r="M250" s="8">
        <f t="shared" si="167"/>
        <v>253.5</v>
      </c>
      <c r="N250">
        <f t="shared" si="168"/>
        <v>1.0231259968102073</v>
      </c>
      <c r="O250">
        <f t="shared" si="169"/>
        <v>1.1774367259019924</v>
      </c>
    </row>
    <row r="251" spans="1:15" x14ac:dyDescent="0.25">
      <c r="A251" s="10">
        <v>44083</v>
      </c>
      <c r="B251" s="11">
        <v>6506</v>
      </c>
      <c r="C251" s="11">
        <v>6377</v>
      </c>
      <c r="D251" s="11">
        <v>6620</v>
      </c>
      <c r="E251" s="11">
        <v>6260</v>
      </c>
      <c r="F251" s="11">
        <v>5600</v>
      </c>
      <c r="G251" s="11">
        <f t="shared" si="162"/>
        <v>129</v>
      </c>
      <c r="H251" s="11">
        <f t="shared" si="163"/>
        <v>246</v>
      </c>
      <c r="I251" s="11">
        <f t="shared" si="164"/>
        <v>906</v>
      </c>
      <c r="J251" s="11">
        <f t="shared" si="165"/>
        <v>117</v>
      </c>
      <c r="K251" s="11">
        <f t="shared" si="166"/>
        <v>777</v>
      </c>
      <c r="L251" s="9">
        <f t="shared" si="154"/>
        <v>114</v>
      </c>
      <c r="M251" s="8">
        <f t="shared" si="167"/>
        <v>243</v>
      </c>
      <c r="N251">
        <f t="shared" si="168"/>
        <v>1.0186900958466454</v>
      </c>
      <c r="O251">
        <f t="shared" si="169"/>
        <v>1.1617857142857142</v>
      </c>
    </row>
    <row r="252" spans="1:15" x14ac:dyDescent="0.25">
      <c r="A252" s="7">
        <v>44082</v>
      </c>
      <c r="B252" s="8">
        <v>6377</v>
      </c>
      <c r="C252" s="8">
        <v>6320</v>
      </c>
      <c r="D252" s="8">
        <v>6450</v>
      </c>
      <c r="E252" s="8">
        <v>6190</v>
      </c>
      <c r="F252" s="8">
        <v>5520</v>
      </c>
      <c r="G252" s="8">
        <f t="shared" si="162"/>
        <v>57</v>
      </c>
      <c r="H252" s="8">
        <f t="shared" si="163"/>
        <v>187</v>
      </c>
      <c r="I252" s="8">
        <f t="shared" si="164"/>
        <v>857</v>
      </c>
      <c r="J252" s="8">
        <f t="shared" si="165"/>
        <v>130</v>
      </c>
      <c r="K252" s="8">
        <f t="shared" si="166"/>
        <v>800</v>
      </c>
      <c r="L252" s="9">
        <f t="shared" si="154"/>
        <v>73</v>
      </c>
      <c r="M252" s="8">
        <f t="shared" si="167"/>
        <v>130</v>
      </c>
      <c r="N252">
        <f t="shared" si="168"/>
        <v>1.0210016155088852</v>
      </c>
      <c r="O252">
        <f t="shared" si="169"/>
        <v>1.1552536231884059</v>
      </c>
    </row>
    <row r="253" spans="1:15" x14ac:dyDescent="0.25">
      <c r="A253" s="2">
        <v>44081</v>
      </c>
      <c r="B253" s="3">
        <v>6346.5</v>
      </c>
      <c r="C253" s="3">
        <v>6270</v>
      </c>
      <c r="D253" s="3">
        <v>6450</v>
      </c>
      <c r="E253" s="3">
        <v>6150</v>
      </c>
      <c r="F253" s="3">
        <v>5489</v>
      </c>
      <c r="G253" s="3">
        <f t="shared" si="162"/>
        <v>76.5</v>
      </c>
      <c r="H253" s="3">
        <f t="shared" si="163"/>
        <v>196.5</v>
      </c>
      <c r="I253" s="3">
        <f t="shared" si="164"/>
        <v>857.5</v>
      </c>
      <c r="J253" s="3">
        <f t="shared" si="165"/>
        <v>120</v>
      </c>
      <c r="K253" s="3">
        <f t="shared" si="166"/>
        <v>781</v>
      </c>
      <c r="L253" s="9">
        <f t="shared" si="154"/>
        <v>103.5</v>
      </c>
      <c r="M253" s="8">
        <f t="shared" si="167"/>
        <v>180</v>
      </c>
      <c r="N253">
        <f t="shared" si="168"/>
        <v>1.0195121951219512</v>
      </c>
      <c r="O25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64</v>
      </c>
    </row>
    <row r="2" spans="1:188" x14ac:dyDescent="0.25">
      <c r="B2" s="74">
        <v>44081</v>
      </c>
      <c r="C2" s="74">
        <v>44082</v>
      </c>
      <c r="D2" s="74">
        <v>44083</v>
      </c>
      <c r="E2" s="74">
        <v>44084</v>
      </c>
      <c r="F2" s="74">
        <v>44085</v>
      </c>
      <c r="G2" s="74">
        <v>44088</v>
      </c>
      <c r="H2" s="74">
        <v>44089</v>
      </c>
      <c r="I2" s="74">
        <v>44090</v>
      </c>
      <c r="J2" s="74">
        <v>44091</v>
      </c>
      <c r="K2" s="74">
        <v>44092</v>
      </c>
      <c r="L2" s="74">
        <v>44095</v>
      </c>
      <c r="M2" s="74">
        <v>44096</v>
      </c>
      <c r="N2" s="74">
        <v>44097</v>
      </c>
      <c r="O2" s="74">
        <v>44098</v>
      </c>
      <c r="P2" s="74">
        <v>44099</v>
      </c>
      <c r="Q2" s="74">
        <v>44102</v>
      </c>
      <c r="R2" s="74">
        <v>44103</v>
      </c>
      <c r="S2" s="74">
        <v>44104</v>
      </c>
      <c r="T2" s="74">
        <v>44105</v>
      </c>
      <c r="U2" s="74">
        <v>44106</v>
      </c>
      <c r="V2" s="74">
        <v>44109</v>
      </c>
      <c r="W2" s="74">
        <v>44110</v>
      </c>
      <c r="X2" s="74">
        <v>44111</v>
      </c>
      <c r="Y2" s="74">
        <v>44112</v>
      </c>
      <c r="Z2" s="74">
        <v>44113</v>
      </c>
      <c r="AA2" s="74">
        <v>44117</v>
      </c>
      <c r="AB2" s="74">
        <v>44118</v>
      </c>
      <c r="AC2" s="74">
        <v>44119</v>
      </c>
      <c r="AD2" s="74">
        <v>44120</v>
      </c>
      <c r="AE2" s="74">
        <v>44123</v>
      </c>
      <c r="AF2" s="74">
        <v>44124</v>
      </c>
      <c r="AG2" s="74">
        <v>44125</v>
      </c>
      <c r="AH2" s="74">
        <v>44126</v>
      </c>
      <c r="AI2" s="74">
        <v>44127</v>
      </c>
      <c r="AJ2" s="74">
        <v>44130</v>
      </c>
      <c r="AK2" s="74">
        <v>44131</v>
      </c>
      <c r="AL2" s="74">
        <v>44132</v>
      </c>
      <c r="AM2" s="74">
        <v>44133</v>
      </c>
      <c r="AN2" s="74">
        <v>44134</v>
      </c>
      <c r="AO2" s="74">
        <v>44137</v>
      </c>
      <c r="AP2" s="74">
        <v>44138</v>
      </c>
      <c r="AQ2" s="74">
        <v>44139</v>
      </c>
      <c r="AR2" s="74">
        <v>44140</v>
      </c>
      <c r="AS2" s="74">
        <v>44141</v>
      </c>
      <c r="AT2" s="74">
        <v>44144</v>
      </c>
      <c r="AU2" s="74">
        <v>44145</v>
      </c>
      <c r="AV2" s="74">
        <v>44146</v>
      </c>
      <c r="AW2" s="74">
        <v>44147</v>
      </c>
      <c r="AX2" s="74">
        <v>44148</v>
      </c>
      <c r="AY2" s="74">
        <v>44151</v>
      </c>
      <c r="AZ2" s="74">
        <v>44152</v>
      </c>
      <c r="BA2" s="74">
        <v>44153</v>
      </c>
      <c r="BB2" s="74">
        <v>44154</v>
      </c>
      <c r="BC2" s="74">
        <v>44155</v>
      </c>
      <c r="BD2" s="74">
        <v>44159</v>
      </c>
      <c r="BE2" s="74">
        <v>44160</v>
      </c>
      <c r="BF2" s="74">
        <v>44161</v>
      </c>
      <c r="BG2" s="74">
        <v>44162</v>
      </c>
      <c r="BH2" s="74">
        <v>44165</v>
      </c>
      <c r="BI2" s="74">
        <v>44166</v>
      </c>
      <c r="BJ2" s="74">
        <v>44167</v>
      </c>
      <c r="BK2" s="74">
        <v>44168</v>
      </c>
      <c r="BL2" s="74">
        <v>44169</v>
      </c>
      <c r="BM2" s="74">
        <v>44174</v>
      </c>
      <c r="BN2" s="74">
        <v>44175</v>
      </c>
      <c r="BO2" s="74">
        <v>44176</v>
      </c>
      <c r="BP2" s="74">
        <v>44179</v>
      </c>
      <c r="BQ2" s="74">
        <v>44180</v>
      </c>
      <c r="BR2" s="74">
        <v>44181</v>
      </c>
      <c r="BS2" s="74">
        <v>44182</v>
      </c>
      <c r="BT2" s="74">
        <v>44183</v>
      </c>
      <c r="BU2" s="74">
        <v>44186</v>
      </c>
      <c r="BV2" s="74">
        <v>44187</v>
      </c>
      <c r="BW2" s="74">
        <v>44188</v>
      </c>
      <c r="BX2" s="74">
        <v>44193</v>
      </c>
      <c r="BY2" s="74">
        <v>44194</v>
      </c>
      <c r="BZ2" s="74">
        <v>44195</v>
      </c>
      <c r="CA2" s="74">
        <v>44200</v>
      </c>
      <c r="CB2" s="74">
        <v>44201</v>
      </c>
      <c r="CC2" s="74">
        <v>44202</v>
      </c>
      <c r="CD2" s="74">
        <v>44203</v>
      </c>
      <c r="CE2" s="74">
        <v>44204</v>
      </c>
      <c r="CF2" s="74">
        <v>44207</v>
      </c>
      <c r="CG2" s="74">
        <v>44208</v>
      </c>
      <c r="CH2" s="74">
        <v>44209</v>
      </c>
      <c r="CI2" s="74">
        <v>44210</v>
      </c>
      <c r="CJ2" s="74">
        <v>44211</v>
      </c>
      <c r="CK2" s="74">
        <v>44214</v>
      </c>
      <c r="CL2" s="74">
        <v>44215</v>
      </c>
      <c r="CM2" s="74">
        <v>44216</v>
      </c>
      <c r="CN2" s="74">
        <v>44217</v>
      </c>
      <c r="CO2" s="74">
        <v>44218</v>
      </c>
      <c r="CP2" s="74">
        <v>44221</v>
      </c>
      <c r="CQ2" s="74">
        <v>44222</v>
      </c>
      <c r="CR2" s="74">
        <v>44223</v>
      </c>
      <c r="CS2" s="74">
        <v>44224</v>
      </c>
      <c r="CT2" s="74">
        <v>44225</v>
      </c>
      <c r="CU2" s="74">
        <v>44228</v>
      </c>
      <c r="CV2" s="74">
        <v>44229</v>
      </c>
      <c r="CW2" s="74">
        <v>44230</v>
      </c>
      <c r="CX2" s="74">
        <v>44231</v>
      </c>
      <c r="CY2" s="74">
        <v>44232</v>
      </c>
      <c r="CZ2" s="74">
        <v>44235</v>
      </c>
      <c r="DA2" s="74">
        <v>44236</v>
      </c>
      <c r="DB2" s="74">
        <v>44237</v>
      </c>
      <c r="DC2" s="74">
        <v>44238</v>
      </c>
      <c r="DD2" s="74">
        <v>44239</v>
      </c>
      <c r="DE2" s="74">
        <v>44244</v>
      </c>
      <c r="DF2" s="74">
        <v>44245</v>
      </c>
      <c r="DG2" s="74">
        <v>44246</v>
      </c>
      <c r="DH2" s="74">
        <v>44249</v>
      </c>
      <c r="DI2" s="74">
        <v>44250</v>
      </c>
      <c r="DJ2" s="74">
        <v>44251</v>
      </c>
      <c r="DK2" s="74">
        <v>44252</v>
      </c>
      <c r="DL2" s="74">
        <v>44253</v>
      </c>
      <c r="DM2" s="74">
        <v>44256</v>
      </c>
      <c r="DN2" s="74">
        <v>44257</v>
      </c>
      <c r="DO2" s="74">
        <v>44258</v>
      </c>
      <c r="DP2" s="74">
        <v>44259</v>
      </c>
      <c r="DQ2" s="74">
        <v>44260</v>
      </c>
      <c r="DR2" s="74">
        <v>44263</v>
      </c>
      <c r="DS2" s="74">
        <v>44264</v>
      </c>
      <c r="DT2" s="74">
        <v>44265</v>
      </c>
      <c r="DU2" s="74">
        <v>44266</v>
      </c>
      <c r="DV2" s="74">
        <v>44267</v>
      </c>
      <c r="DW2" s="74">
        <v>44270</v>
      </c>
      <c r="DX2" s="74">
        <v>44271</v>
      </c>
      <c r="DY2" s="74">
        <v>44272</v>
      </c>
      <c r="DZ2" s="74">
        <v>44273</v>
      </c>
      <c r="EA2" s="74">
        <v>44274</v>
      </c>
      <c r="EB2" s="74">
        <v>44277</v>
      </c>
      <c r="EC2" s="74">
        <v>44278</v>
      </c>
      <c r="ED2" s="74">
        <v>44280</v>
      </c>
      <c r="EE2" s="74">
        <v>44281</v>
      </c>
      <c r="EF2" s="74">
        <v>44284</v>
      </c>
      <c r="EG2" s="74">
        <v>44285</v>
      </c>
      <c r="EH2" s="74">
        <v>44286</v>
      </c>
      <c r="EI2" s="74">
        <v>44291</v>
      </c>
      <c r="EJ2" s="74">
        <v>44292</v>
      </c>
      <c r="EK2" s="74">
        <v>44293</v>
      </c>
      <c r="EL2" s="74">
        <v>44294</v>
      </c>
      <c r="EM2" s="74">
        <v>44295</v>
      </c>
      <c r="EN2" s="74">
        <v>44298</v>
      </c>
      <c r="EO2" s="74">
        <v>44299</v>
      </c>
      <c r="EP2" s="74">
        <v>44300</v>
      </c>
      <c r="EQ2" s="74">
        <v>44301</v>
      </c>
      <c r="ER2" s="74">
        <v>44302</v>
      </c>
      <c r="ES2" s="74">
        <v>44305</v>
      </c>
      <c r="ET2" s="74">
        <v>44306</v>
      </c>
      <c r="EU2" s="74">
        <v>44307</v>
      </c>
      <c r="EV2" s="74">
        <v>44308</v>
      </c>
      <c r="EW2" s="74">
        <v>44309</v>
      </c>
      <c r="EX2" s="74">
        <v>44312</v>
      </c>
      <c r="EY2" s="74">
        <v>44313</v>
      </c>
      <c r="EZ2" s="74">
        <v>44314</v>
      </c>
      <c r="FA2" s="74">
        <v>44315</v>
      </c>
      <c r="FB2" s="74">
        <v>44316</v>
      </c>
      <c r="FC2" s="74">
        <v>44319</v>
      </c>
      <c r="FD2" s="74">
        <v>44320</v>
      </c>
      <c r="FE2" s="74">
        <v>44321</v>
      </c>
      <c r="FF2" s="74">
        <v>44322</v>
      </c>
      <c r="FG2" s="74">
        <v>44323</v>
      </c>
      <c r="FH2" s="74">
        <v>44326</v>
      </c>
      <c r="FI2" s="74">
        <v>44327</v>
      </c>
      <c r="FJ2" s="74">
        <v>44328</v>
      </c>
      <c r="FK2" s="74">
        <v>44329</v>
      </c>
      <c r="FL2" s="74">
        <v>44330</v>
      </c>
      <c r="FM2" s="74">
        <v>44333</v>
      </c>
      <c r="FN2" s="74">
        <v>44334</v>
      </c>
      <c r="FO2" s="74">
        <v>44335</v>
      </c>
      <c r="FP2" s="74">
        <v>44336</v>
      </c>
      <c r="FQ2" s="74">
        <v>44337</v>
      </c>
      <c r="FR2" s="74">
        <v>44342</v>
      </c>
      <c r="FS2" s="74">
        <v>44343</v>
      </c>
      <c r="FT2" s="74">
        <v>44344</v>
      </c>
      <c r="FU2" s="74">
        <v>44347</v>
      </c>
      <c r="FV2" s="74">
        <v>44348</v>
      </c>
      <c r="FW2" s="74">
        <v>44349</v>
      </c>
      <c r="FX2" s="74">
        <v>44350</v>
      </c>
      <c r="FY2" s="74">
        <v>44351</v>
      </c>
      <c r="FZ2" s="74">
        <v>44354</v>
      </c>
      <c r="GA2" s="74">
        <v>44355</v>
      </c>
      <c r="GB2" s="74">
        <v>44356</v>
      </c>
      <c r="GC2" s="74">
        <v>44357</v>
      </c>
      <c r="GD2" s="74">
        <v>44358</v>
      </c>
      <c r="GE2" s="74" t="s">
        <v>63</v>
      </c>
      <c r="GF2" s="74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E31" sqref="E3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2022-08-27T18:33:32Z</dcterms:modified>
</cp:coreProperties>
</file>