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/devel/datoscovid-19/pysircovidmodel/pysir/analisis/"/>
    </mc:Choice>
  </mc:AlternateContent>
  <xr:revisionPtr revIDLastSave="0" documentId="8_{B3D1A8EE-FA86-094C-A91F-1E5B95FCA2C8}" xr6:coauthVersionLast="45" xr6:coauthVersionMax="45" xr10:uidLastSave="{00000000-0000-0000-0000-000000000000}"/>
  <bookViews>
    <workbookView xWindow="0" yWindow="440" windowWidth="38400" windowHeight="21160"/>
  </bookViews>
  <sheets>
    <sheet name="salida_lec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1" l="1"/>
  <c r="J57" i="1" s="1"/>
  <c r="K57" i="1" s="1"/>
  <c r="C58" i="1" s="1"/>
  <c r="C57" i="1"/>
  <c r="A48" i="1"/>
  <c r="J48" i="1" s="1"/>
  <c r="K48" i="1" s="1"/>
  <c r="C49" i="1" s="1"/>
  <c r="C48" i="1"/>
  <c r="C39" i="1"/>
  <c r="C40" i="1" s="1"/>
  <c r="C41" i="1" s="1"/>
  <c r="C42" i="1" s="1"/>
  <c r="C43" i="1" s="1"/>
  <c r="C44" i="1" s="1"/>
  <c r="C45" i="1" s="1"/>
  <c r="C46" i="1" s="1"/>
  <c r="C47" i="1" s="1"/>
  <c r="A39" i="1"/>
  <c r="A40" i="1" s="1"/>
  <c r="J38" i="1"/>
  <c r="K38" i="1" s="1"/>
  <c r="J39" i="1"/>
  <c r="K39" i="1" s="1"/>
  <c r="C38" i="1"/>
  <c r="A38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9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7" i="1"/>
  <c r="A58" i="1" l="1"/>
  <c r="A49" i="1"/>
  <c r="A41" i="1"/>
  <c r="J40" i="1"/>
  <c r="K40" i="1" s="1"/>
  <c r="A59" i="1" l="1"/>
  <c r="J58" i="1"/>
  <c r="K58" i="1" s="1"/>
  <c r="C59" i="1" s="1"/>
  <c r="A50" i="1"/>
  <c r="J49" i="1"/>
  <c r="K49" i="1" s="1"/>
  <c r="C50" i="1" s="1"/>
  <c r="A42" i="1"/>
  <c r="J41" i="1"/>
  <c r="K41" i="1" s="1"/>
  <c r="J59" i="1" l="1"/>
  <c r="K59" i="1" s="1"/>
  <c r="C60" i="1" s="1"/>
  <c r="A60" i="1"/>
  <c r="J50" i="1"/>
  <c r="K50" i="1" s="1"/>
  <c r="C51" i="1" s="1"/>
  <c r="A51" i="1"/>
  <c r="J42" i="1"/>
  <c r="K42" i="1" s="1"/>
  <c r="A43" i="1"/>
  <c r="A61" i="1" l="1"/>
  <c r="J60" i="1"/>
  <c r="K60" i="1" s="1"/>
  <c r="C61" i="1" s="1"/>
  <c r="J51" i="1"/>
  <c r="K51" i="1" s="1"/>
  <c r="C52" i="1" s="1"/>
  <c r="A52" i="1"/>
  <c r="J43" i="1"/>
  <c r="K43" i="1" s="1"/>
  <c r="A44" i="1"/>
  <c r="J61" i="1" l="1"/>
  <c r="K61" i="1" s="1"/>
  <c r="C62" i="1" s="1"/>
  <c r="A62" i="1"/>
  <c r="J52" i="1"/>
  <c r="K52" i="1" s="1"/>
  <c r="C53" i="1" s="1"/>
  <c r="A53" i="1"/>
  <c r="A45" i="1"/>
  <c r="J44" i="1"/>
  <c r="K44" i="1" s="1"/>
  <c r="A63" i="1" l="1"/>
  <c r="J62" i="1"/>
  <c r="K62" i="1" s="1"/>
  <c r="C63" i="1" s="1"/>
  <c r="J53" i="1"/>
  <c r="K53" i="1" s="1"/>
  <c r="C54" i="1" s="1"/>
  <c r="A54" i="1"/>
  <c r="J45" i="1"/>
  <c r="K45" i="1" s="1"/>
  <c r="A46" i="1"/>
  <c r="J63" i="1" l="1"/>
  <c r="K63" i="1" s="1"/>
  <c r="C64" i="1" s="1"/>
  <c r="A64" i="1"/>
  <c r="J54" i="1"/>
  <c r="K54" i="1" s="1"/>
  <c r="C55" i="1" s="1"/>
  <c r="A55" i="1"/>
  <c r="A47" i="1"/>
  <c r="J47" i="1" s="1"/>
  <c r="K47" i="1" s="1"/>
  <c r="J46" i="1"/>
  <c r="K46" i="1" s="1"/>
  <c r="A65" i="1" l="1"/>
  <c r="J64" i="1"/>
  <c r="K64" i="1" s="1"/>
  <c r="C65" i="1" s="1"/>
  <c r="A56" i="1"/>
  <c r="J56" i="1" s="1"/>
  <c r="K56" i="1" s="1"/>
  <c r="J55" i="1"/>
  <c r="K55" i="1" s="1"/>
  <c r="C56" i="1" s="1"/>
  <c r="J65" i="1" l="1"/>
  <c r="K65" i="1" s="1"/>
  <c r="C66" i="1" s="1"/>
  <c r="A66" i="1"/>
  <c r="A67" i="1" l="1"/>
  <c r="J66" i="1"/>
  <c r="K66" i="1" s="1"/>
  <c r="C67" i="1" s="1"/>
  <c r="J67" i="1" l="1"/>
  <c r="K67" i="1" s="1"/>
  <c r="C68" i="1" s="1"/>
  <c r="A68" i="1"/>
  <c r="A69" i="1" l="1"/>
  <c r="J68" i="1"/>
  <c r="K68" i="1" s="1"/>
  <c r="C69" i="1" s="1"/>
  <c r="J69" i="1" l="1"/>
  <c r="K69" i="1" s="1"/>
  <c r="C70" i="1" s="1"/>
  <c r="A70" i="1"/>
  <c r="A71" i="1" l="1"/>
  <c r="J70" i="1"/>
  <c r="K70" i="1" s="1"/>
  <c r="C71" i="1" s="1"/>
  <c r="J71" i="1" l="1"/>
  <c r="K71" i="1" s="1"/>
  <c r="C72" i="1" s="1"/>
  <c r="A72" i="1"/>
  <c r="J72" i="1" s="1"/>
  <c r="K72" i="1" s="1"/>
</calcChain>
</file>

<file path=xl/sharedStrings.xml><?xml version="1.0" encoding="utf-8"?>
<sst xmlns="http://schemas.openxmlformats.org/spreadsheetml/2006/main" count="11" uniqueCount="11">
  <si>
    <t>i</t>
  </si>
  <si>
    <t>fecha</t>
  </si>
  <si>
    <t>I</t>
  </si>
  <si>
    <t>MR</t>
  </si>
  <si>
    <t>S</t>
  </si>
  <si>
    <t>a</t>
  </si>
  <si>
    <t>r</t>
  </si>
  <si>
    <t>taza</t>
  </si>
  <si>
    <t>ln taza</t>
  </si>
  <si>
    <t>ln modelo</t>
  </si>
  <si>
    <t>taza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</si>
</sst>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salida_lector!$B$9:$B$37</c:f>
              <c:numCache>
                <c:formatCode>m/d/yy</c:formatCode>
                <c:ptCount val="2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</c:numCache>
            </c:numRef>
          </c:xVal>
          <c:yVal>
            <c:numRef>
              <c:f>salida_lector!$H$9:$H$37</c:f>
              <c:numCache>
                <c:formatCode>General</c:formatCode>
                <c:ptCount val="29"/>
                <c:pt idx="0">
                  <c:v>0.29268292682926828</c:v>
                </c:pt>
                <c:pt idx="1">
                  <c:v>0.54716981132075471</c:v>
                </c:pt>
                <c:pt idx="2">
                  <c:v>0.13414634146341464</c:v>
                </c:pt>
                <c:pt idx="3">
                  <c:v>0.26881720430107525</c:v>
                </c:pt>
                <c:pt idx="4">
                  <c:v>0.38983050847457629</c:v>
                </c:pt>
                <c:pt idx="5">
                  <c:v>0.23780487804878048</c:v>
                </c:pt>
                <c:pt idx="6">
                  <c:v>0.23645320197044334</c:v>
                </c:pt>
                <c:pt idx="7">
                  <c:v>0.25896414342629481</c:v>
                </c:pt>
                <c:pt idx="8">
                  <c:v>0.16139240506329114</c:v>
                </c:pt>
                <c:pt idx="9">
                  <c:v>0.10354223433242507</c:v>
                </c:pt>
                <c:pt idx="10">
                  <c:v>0.1728395061728395</c:v>
                </c:pt>
                <c:pt idx="11">
                  <c:v>0.23157894736842105</c:v>
                </c:pt>
                <c:pt idx="12">
                  <c:v>0.22564102564102564</c:v>
                </c:pt>
                <c:pt idx="13">
                  <c:v>0.18270571827057183</c:v>
                </c:pt>
                <c:pt idx="14">
                  <c:v>0.17099056603773585</c:v>
                </c:pt>
                <c:pt idx="15">
                  <c:v>0.10171198388721048</c:v>
                </c:pt>
                <c:pt idx="16">
                  <c:v>0.11060329067641682</c:v>
                </c:pt>
                <c:pt idx="17">
                  <c:v>0.13415637860082305</c:v>
                </c:pt>
                <c:pt idx="18">
                  <c:v>9.579100145137881E-2</c:v>
                </c:pt>
                <c:pt idx="19">
                  <c:v>0.11788079470198676</c:v>
                </c:pt>
                <c:pt idx="20">
                  <c:v>0.11966824644549763</c:v>
                </c:pt>
                <c:pt idx="21">
                  <c:v>0.13386243386243385</c:v>
                </c:pt>
                <c:pt idx="22">
                  <c:v>0.13812412505832944</c:v>
                </c:pt>
                <c:pt idx="23">
                  <c:v>0.14186141861418614</c:v>
                </c:pt>
                <c:pt idx="24">
                  <c:v>0.1421903052064632</c:v>
                </c:pt>
                <c:pt idx="25">
                  <c:v>8.1735303363722103E-2</c:v>
                </c:pt>
                <c:pt idx="26">
                  <c:v>0.11711711711711711</c:v>
                </c:pt>
                <c:pt idx="27">
                  <c:v>9.7554630593132158E-2</c:v>
                </c:pt>
                <c:pt idx="28">
                  <c:v>0.104764162123726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D-6E48-997D-AB44777C4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3584"/>
        <c:axId val="2061179119"/>
      </c:scatterChart>
      <c:valAx>
        <c:axId val="894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61179119"/>
        <c:crosses val="autoZero"/>
        <c:crossBetween val="midCat"/>
      </c:valAx>
      <c:valAx>
        <c:axId val="20611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94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320897797245266E-2"/>
                  <c:y val="-0.457252046080446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MX"/>
                </a:p>
              </c:txPr>
            </c:trendlineLbl>
          </c:trendline>
          <c:xVal>
            <c:numRef>
              <c:f>salida_lector!$A$9:$A$37</c:f>
              <c:numCache>
                <c:formatCode>General</c:formatCode>
                <c:ptCount val="29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</c:numCache>
            </c:numRef>
          </c:xVal>
          <c:yVal>
            <c:numRef>
              <c:f>salida_lector!$I$9:$I$37</c:f>
              <c:numCache>
                <c:formatCode>General</c:formatCode>
                <c:ptCount val="29"/>
                <c:pt idx="0">
                  <c:v>-1.2286654169163076</c:v>
                </c:pt>
                <c:pt idx="1">
                  <c:v>-0.60299608356564782</c:v>
                </c:pt>
                <c:pt idx="2">
                  <c:v>-2.0088239744658827</c:v>
                </c:pt>
                <c:pt idx="3">
                  <c:v>-1.3137236682850553</c:v>
                </c:pt>
                <c:pt idx="4">
                  <c:v>-0.9420432279765697</c:v>
                </c:pt>
                <c:pt idx="5">
                  <c:v>-1.436304781694552</c:v>
                </c:pt>
                <c:pt idx="6">
                  <c:v>-1.4420049681338964</c:v>
                </c:pt>
                <c:pt idx="7">
                  <c:v>-1.3510656692361469</c:v>
                </c:pt>
                <c:pt idx="8">
                  <c:v>-1.8239165808625863</c:v>
                </c:pt>
                <c:pt idx="9">
                  <c:v>-2.2677756883281845</c:v>
                </c:pt>
                <c:pt idx="10">
                  <c:v>-1.7553918250571803</c:v>
                </c:pt>
                <c:pt idx="11">
                  <c:v>-1.4628344382422249</c:v>
                </c:pt>
                <c:pt idx="12">
                  <c:v>-1.4888099246454856</c:v>
                </c:pt>
                <c:pt idx="13">
                  <c:v>-1.6998785173984687</c:v>
                </c:pt>
                <c:pt idx="14">
                  <c:v>-1.7661468933713287</c:v>
                </c:pt>
                <c:pt idx="15">
                  <c:v>-2.2856101472039132</c:v>
                </c:pt>
                <c:pt idx="16">
                  <c:v>-2.2018054373851856</c:v>
                </c:pt>
                <c:pt idx="17">
                  <c:v>-2.0087491549678864</c:v>
                </c:pt>
                <c:pt idx="18">
                  <c:v>-2.3455865289872331</c:v>
                </c:pt>
                <c:pt idx="19">
                  <c:v>-2.1380813795168847</c:v>
                </c:pt>
                <c:pt idx="20">
                  <c:v>-2.1230319777546978</c:v>
                </c:pt>
                <c:pt idx="21">
                  <c:v>-2.0109426193261681</c:v>
                </c:pt>
                <c:pt idx="22">
                  <c:v>-1.9796025411495166</c:v>
                </c:pt>
                <c:pt idx="23">
                  <c:v>-1.9529046231581961</c:v>
                </c:pt>
                <c:pt idx="24">
                  <c:v>-1.950588941106904</c:v>
                </c:pt>
                <c:pt idx="25">
                  <c:v>-2.5042692607336163</c:v>
                </c:pt>
                <c:pt idx="26">
                  <c:v>-2.1445808438507976</c:v>
                </c:pt>
                <c:pt idx="27">
                  <c:v>-2.3273427441197723</c:v>
                </c:pt>
                <c:pt idx="28">
                  <c:v>-2.2560435300466408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A-4644-A9B3-95F7D583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3984"/>
        <c:axId val="46696144"/>
      </c:scatterChart>
      <c:valAx>
        <c:axId val="469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6696144"/>
        <c:crosses val="autoZero"/>
        <c:crossBetween val="midCat"/>
      </c:valAx>
      <c:valAx>
        <c:axId val="466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69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salida_lector!$B$2:$B$72</c:f>
              <c:numCache>
                <c:formatCode>m/d/yy</c:formatCode>
                <c:ptCount val="71"/>
                <c:pt idx="0">
                  <c:v>43891</c:v>
                </c:pt>
                <c:pt idx="1">
                  <c:v>43892</c:v>
                </c:pt>
                <c:pt idx="2">
                  <c:v>43897</c:v>
                </c:pt>
                <c:pt idx="3">
                  <c:v>43899</c:v>
                </c:pt>
                <c:pt idx="4">
                  <c:v>43902</c:v>
                </c:pt>
                <c:pt idx="5">
                  <c:v>43903</c:v>
                </c:pt>
                <c:pt idx="6">
                  <c:v>43905</c:v>
                </c:pt>
                <c:pt idx="7">
                  <c:v>43906</c:v>
                </c:pt>
                <c:pt idx="8">
                  <c:v>43907</c:v>
                </c:pt>
                <c:pt idx="9">
                  <c:v>43908</c:v>
                </c:pt>
                <c:pt idx="10">
                  <c:v>43909</c:v>
                </c:pt>
                <c:pt idx="11">
                  <c:v>43910</c:v>
                </c:pt>
                <c:pt idx="12">
                  <c:v>43911</c:v>
                </c:pt>
                <c:pt idx="13">
                  <c:v>43912</c:v>
                </c:pt>
                <c:pt idx="14">
                  <c:v>43913</c:v>
                </c:pt>
                <c:pt idx="15">
                  <c:v>43914</c:v>
                </c:pt>
                <c:pt idx="16">
                  <c:v>43915</c:v>
                </c:pt>
                <c:pt idx="17">
                  <c:v>43916</c:v>
                </c:pt>
                <c:pt idx="18">
                  <c:v>43917</c:v>
                </c:pt>
                <c:pt idx="19">
                  <c:v>43918</c:v>
                </c:pt>
                <c:pt idx="20">
                  <c:v>43919</c:v>
                </c:pt>
                <c:pt idx="21">
                  <c:v>43920</c:v>
                </c:pt>
                <c:pt idx="22">
                  <c:v>43921</c:v>
                </c:pt>
                <c:pt idx="23">
                  <c:v>43922</c:v>
                </c:pt>
                <c:pt idx="24">
                  <c:v>43923</c:v>
                </c:pt>
                <c:pt idx="25">
                  <c:v>43924</c:v>
                </c:pt>
                <c:pt idx="26">
                  <c:v>43925</c:v>
                </c:pt>
                <c:pt idx="27">
                  <c:v>43926</c:v>
                </c:pt>
                <c:pt idx="28">
                  <c:v>43927</c:v>
                </c:pt>
                <c:pt idx="29">
                  <c:v>43928</c:v>
                </c:pt>
                <c:pt idx="30">
                  <c:v>43929</c:v>
                </c:pt>
                <c:pt idx="31">
                  <c:v>43930</c:v>
                </c:pt>
                <c:pt idx="32">
                  <c:v>43931</c:v>
                </c:pt>
                <c:pt idx="33">
                  <c:v>43932</c:v>
                </c:pt>
                <c:pt idx="34">
                  <c:v>43933</c:v>
                </c:pt>
                <c:pt idx="35">
                  <c:v>43934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43939</c:v>
                </c:pt>
                <c:pt idx="41">
                  <c:v>43940</c:v>
                </c:pt>
                <c:pt idx="42">
                  <c:v>43941</c:v>
                </c:pt>
                <c:pt idx="43">
                  <c:v>43942</c:v>
                </c:pt>
                <c:pt idx="44">
                  <c:v>43943</c:v>
                </c:pt>
                <c:pt idx="45">
                  <c:v>43944</c:v>
                </c:pt>
                <c:pt idx="46">
                  <c:v>43945</c:v>
                </c:pt>
                <c:pt idx="47">
                  <c:v>43946</c:v>
                </c:pt>
                <c:pt idx="48">
                  <c:v>43947</c:v>
                </c:pt>
                <c:pt idx="49">
                  <c:v>43948</c:v>
                </c:pt>
                <c:pt idx="50">
                  <c:v>43949</c:v>
                </c:pt>
                <c:pt idx="51">
                  <c:v>43950</c:v>
                </c:pt>
                <c:pt idx="52">
                  <c:v>43951</c:v>
                </c:pt>
                <c:pt idx="53">
                  <c:v>43952</c:v>
                </c:pt>
                <c:pt idx="54">
                  <c:v>43953</c:v>
                </c:pt>
                <c:pt idx="55">
                  <c:v>43954</c:v>
                </c:pt>
                <c:pt idx="56">
                  <c:v>43955</c:v>
                </c:pt>
                <c:pt idx="57">
                  <c:v>43956</c:v>
                </c:pt>
                <c:pt idx="58">
                  <c:v>43957</c:v>
                </c:pt>
                <c:pt idx="59">
                  <c:v>43958</c:v>
                </c:pt>
                <c:pt idx="60">
                  <c:v>43959</c:v>
                </c:pt>
                <c:pt idx="61">
                  <c:v>43960</c:v>
                </c:pt>
                <c:pt idx="62">
                  <c:v>43961</c:v>
                </c:pt>
                <c:pt idx="63">
                  <c:v>43962</c:v>
                </c:pt>
                <c:pt idx="64">
                  <c:v>43963</c:v>
                </c:pt>
                <c:pt idx="65">
                  <c:v>43964</c:v>
                </c:pt>
                <c:pt idx="66">
                  <c:v>43965</c:v>
                </c:pt>
                <c:pt idx="67">
                  <c:v>43966</c:v>
                </c:pt>
                <c:pt idx="68">
                  <c:v>43967</c:v>
                </c:pt>
                <c:pt idx="69">
                  <c:v>43968</c:v>
                </c:pt>
                <c:pt idx="70">
                  <c:v>43969</c:v>
                </c:pt>
              </c:numCache>
            </c:numRef>
          </c:cat>
          <c:val>
            <c:numRef>
              <c:f>salida_lector!$C$2:$C$72</c:f>
              <c:numCache>
                <c:formatCode>General</c:formatCode>
                <c:ptCount val="7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12</c:v>
                </c:pt>
                <c:pt idx="6">
                  <c:v>41</c:v>
                </c:pt>
                <c:pt idx="7">
                  <c:v>53</c:v>
                </c:pt>
                <c:pt idx="8">
                  <c:v>82</c:v>
                </c:pt>
                <c:pt idx="9">
                  <c:v>93</c:v>
                </c:pt>
                <c:pt idx="10">
                  <c:v>118</c:v>
                </c:pt>
                <c:pt idx="11">
                  <c:v>164</c:v>
                </c:pt>
                <c:pt idx="12">
                  <c:v>203</c:v>
                </c:pt>
                <c:pt idx="13">
                  <c:v>251</c:v>
                </c:pt>
                <c:pt idx="14">
                  <c:v>316</c:v>
                </c:pt>
                <c:pt idx="15">
                  <c:v>367</c:v>
                </c:pt>
                <c:pt idx="16">
                  <c:v>405</c:v>
                </c:pt>
                <c:pt idx="17">
                  <c:v>475</c:v>
                </c:pt>
                <c:pt idx="18">
                  <c:v>585</c:v>
                </c:pt>
                <c:pt idx="19">
                  <c:v>717</c:v>
                </c:pt>
                <c:pt idx="20">
                  <c:v>848</c:v>
                </c:pt>
                <c:pt idx="21">
                  <c:v>993</c:v>
                </c:pt>
                <c:pt idx="22">
                  <c:v>1094</c:v>
                </c:pt>
                <c:pt idx="23">
                  <c:v>1215</c:v>
                </c:pt>
                <c:pt idx="24">
                  <c:v>1378</c:v>
                </c:pt>
                <c:pt idx="25">
                  <c:v>1510</c:v>
                </c:pt>
                <c:pt idx="26">
                  <c:v>1688</c:v>
                </c:pt>
                <c:pt idx="27">
                  <c:v>1890</c:v>
                </c:pt>
                <c:pt idx="28">
                  <c:v>2143</c:v>
                </c:pt>
                <c:pt idx="29">
                  <c:v>2439</c:v>
                </c:pt>
                <c:pt idx="30">
                  <c:v>2785</c:v>
                </c:pt>
                <c:pt idx="31">
                  <c:v>3181</c:v>
                </c:pt>
                <c:pt idx="32">
                  <c:v>3441</c:v>
                </c:pt>
                <c:pt idx="33">
                  <c:v>3844</c:v>
                </c:pt>
                <c:pt idx="34">
                  <c:v>4219</c:v>
                </c:pt>
                <c:pt idx="35">
                  <c:v>4661</c:v>
                </c:pt>
                <c:pt idx="36" formatCode="0">
                  <c:v>5087.0195751937736</c:v>
                </c:pt>
                <c:pt idx="37" formatCode="0">
                  <c:v>5533.4784957709944</c:v>
                </c:pt>
                <c:pt idx="38" formatCode="0">
                  <c:v>5999.798414524349</c:v>
                </c:pt>
                <c:pt idx="39" formatCode="0">
                  <c:v>6485.2993186888943</c:v>
                </c:pt>
                <c:pt idx="40" formatCode="0">
                  <c:v>6989.2070866397307</c:v>
                </c:pt>
                <c:pt idx="41" formatCode="0">
                  <c:v>7510.6617801481507</c:v>
                </c:pt>
                <c:pt idx="42" formatCode="0">
                  <c:v>8048.7265057501527</c:v>
                </c:pt>
                <c:pt idx="43" formatCode="0">
                  <c:v>8602.3966820707446</c:v>
                </c:pt>
                <c:pt idx="44" formatCode="0">
                  <c:v>9170.6095564683692</c:v>
                </c:pt>
                <c:pt idx="45" formatCode="0">
                  <c:v>9752.2538235656648</c:v>
                </c:pt>
                <c:pt idx="46" formatCode="0">
                  <c:v>10346.179209560605</c:v>
                </c:pt>
                <c:pt idx="47" formatCode="0">
                  <c:v>10951.205899125549</c:v>
                </c:pt>
                <c:pt idx="48" formatCode="0">
                  <c:v>11566.133695690714</c:v>
                </c:pt>
                <c:pt idx="49" formatCode="0">
                  <c:v>12189.750820505187</c:v>
                </c:pt>
                <c:pt idx="50" formatCode="0">
                  <c:v>12820.842270655245</c:v>
                </c:pt>
                <c:pt idx="51" formatCode="0">
                  <c:v>13458.197670834217</c:v>
                </c:pt>
                <c:pt idx="52" formatCode="0">
                  <c:v>14100.618567795855</c:v>
                </c:pt>
                <c:pt idx="53" formatCode="0">
                  <c:v>14746.925129836893</c:v>
                </c:pt>
                <c:pt idx="54" formatCode="0">
                  <c:v>15395.962226152255</c:v>
                </c:pt>
                <c:pt idx="55" formatCode="0">
                  <c:v>16046.604872347982</c:v>
                </c:pt>
                <c:pt idx="56" formatCode="0">
                  <c:v>16697.763038689303</c:v>
                </c:pt>
                <c:pt idx="57" formatCode="0">
                  <c:v>17348.385826753136</c:v>
                </c:pt>
                <c:pt idx="58" formatCode="0">
                  <c:v>17997.46502803054</c:v>
                </c:pt>
                <c:pt idx="59" formatCode="0">
                  <c:v>18644.038084700827</c:v>
                </c:pt>
                <c:pt idx="60" formatCode="0">
                  <c:v>19287.19047831542</c:v>
                </c:pt>
                <c:pt idx="61" formatCode="0">
                  <c:v>19926.057576545911</c:v>
                </c:pt>
                <c:pt idx="62" formatCode="0">
                  <c:v>20559.825971542083</c:v>
                </c:pt>
                <c:pt idx="63" formatCode="0">
                  <c:v>21187.734345896493</c:v>
                </c:pt>
                <c:pt idx="64" formatCode="0">
                  <c:v>21809.073903814064</c:v>
                </c:pt>
                <c:pt idx="65" formatCode="0">
                  <c:v>22423.188405932447</c:v>
                </c:pt>
                <c:pt idx="66" formatCode="0">
                  <c:v>23029.473846426496</c:v>
                </c:pt>
                <c:pt idx="67" formatCode="0">
                  <c:v>23627.377810650731</c:v>
                </c:pt>
                <c:pt idx="68" formatCode="0">
                  <c:v>24216.398550716334</c:v>
                </c:pt>
                <c:pt idx="69" formatCode="0">
                  <c:v>24796.083815148093</c:v>
                </c:pt>
                <c:pt idx="70" formatCode="0">
                  <c:v>25366.029467199405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2-4948-9CF7-84A8AC088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69744"/>
        <c:axId val="89789408"/>
      </c:lineChart>
      <c:dateAx>
        <c:axId val="111269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9789408"/>
        <c:crosses val="autoZero"/>
        <c:auto val="1"/>
        <c:lblOffset val="100"/>
        <c:baseTimeUnit val="days"/>
      </c:dateAx>
      <c:valAx>
        <c:axId val="89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126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2</xdr:row>
      <xdr:rowOff>63500</xdr:rowOff>
    </xdr:from>
    <xdr:to>
      <xdr:col>24</xdr:col>
      <xdr:colOff>622300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16CBF-2A7E-C842-9455-067E7996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17</xdr:row>
      <xdr:rowOff>190500</xdr:rowOff>
    </xdr:from>
    <xdr:to>
      <xdr:col>24</xdr:col>
      <xdr:colOff>609600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FC632-6C31-0543-BD5B-6597AEC52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45</xdr:row>
      <xdr:rowOff>139700</xdr:rowOff>
    </xdr:from>
    <xdr:to>
      <xdr:col>23</xdr:col>
      <xdr:colOff>660400</xdr:colOff>
      <xdr:row>76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1EE93-326A-F449-8B4E-8DBF6B000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38" workbookViewId="0">
      <selection activeCell="B2" sqref="B2:C7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39</v>
      </c>
      <c r="B2" s="1">
        <v>43891</v>
      </c>
      <c r="C2">
        <v>5</v>
      </c>
      <c r="D2">
        <v>0</v>
      </c>
      <c r="E2">
        <v>99996</v>
      </c>
      <c r="F2">
        <v>0.91666666666666596</v>
      </c>
      <c r="G2">
        <v>91662.75</v>
      </c>
    </row>
    <row r="3" spans="1:11" x14ac:dyDescent="0.2">
      <c r="A3">
        <v>40</v>
      </c>
      <c r="B3" s="1">
        <v>43892</v>
      </c>
      <c r="C3">
        <v>5</v>
      </c>
      <c r="D3">
        <v>0</v>
      </c>
      <c r="E3">
        <v>99995</v>
      </c>
      <c r="F3">
        <v>0.25</v>
      </c>
      <c r="G3">
        <v>24998.75</v>
      </c>
    </row>
    <row r="4" spans="1:11" x14ac:dyDescent="0.2">
      <c r="A4">
        <v>45</v>
      </c>
      <c r="B4" s="1">
        <v>43897</v>
      </c>
      <c r="C4">
        <v>6</v>
      </c>
      <c r="D4">
        <v>0</v>
      </c>
      <c r="E4">
        <v>99994</v>
      </c>
      <c r="F4">
        <v>0.2</v>
      </c>
      <c r="G4">
        <v>19998.8</v>
      </c>
    </row>
    <row r="5" spans="1:11" x14ac:dyDescent="0.2">
      <c r="A5">
        <v>47</v>
      </c>
      <c r="B5" s="1">
        <v>43899</v>
      </c>
      <c r="C5">
        <v>7</v>
      </c>
      <c r="D5">
        <v>0</v>
      </c>
      <c r="E5">
        <v>99993</v>
      </c>
      <c r="F5">
        <v>0.16666666666666599</v>
      </c>
      <c r="G5">
        <v>16665.499999999902</v>
      </c>
    </row>
    <row r="6" spans="1:11" x14ac:dyDescent="0.2">
      <c r="A6">
        <v>50</v>
      </c>
      <c r="B6" s="1">
        <v>43902</v>
      </c>
      <c r="C6">
        <v>12</v>
      </c>
      <c r="D6">
        <v>0</v>
      </c>
      <c r="E6">
        <v>99992</v>
      </c>
      <c r="F6">
        <v>-0.35714285714285698</v>
      </c>
      <c r="G6">
        <v>-35711.9285714285</v>
      </c>
    </row>
    <row r="7" spans="1:11" x14ac:dyDescent="0.2">
      <c r="A7">
        <v>51</v>
      </c>
      <c r="B7" s="1">
        <v>43903</v>
      </c>
      <c r="C7">
        <v>12</v>
      </c>
      <c r="D7">
        <v>0</v>
      </c>
      <c r="E7">
        <v>99988</v>
      </c>
      <c r="F7">
        <v>0.125</v>
      </c>
      <c r="G7">
        <v>12498.5</v>
      </c>
      <c r="H7">
        <f>(C7-C6)/C6</f>
        <v>0</v>
      </c>
    </row>
    <row r="8" spans="1:11" x14ac:dyDescent="0.2">
      <c r="A8">
        <v>53</v>
      </c>
      <c r="B8" s="1">
        <v>43905</v>
      </c>
      <c r="C8">
        <v>41</v>
      </c>
      <c r="D8">
        <v>0</v>
      </c>
      <c r="E8">
        <v>99974</v>
      </c>
      <c r="F8">
        <v>4.21245421245421E-2</v>
      </c>
      <c r="G8">
        <v>4210.7820512820499</v>
      </c>
      <c r="H8">
        <f t="shared" ref="H8:H37" si="0">(C8-C7)/C7</f>
        <v>2.4166666666666665</v>
      </c>
    </row>
    <row r="9" spans="1:11" x14ac:dyDescent="0.2">
      <c r="A9">
        <v>54</v>
      </c>
      <c r="B9" s="1">
        <v>43906</v>
      </c>
      <c r="C9">
        <v>53</v>
      </c>
      <c r="D9">
        <v>0</v>
      </c>
      <c r="E9">
        <v>99959</v>
      </c>
      <c r="F9">
        <v>1.8949343339587199E-2</v>
      </c>
      <c r="G9">
        <v>1893.86472795497</v>
      </c>
      <c r="H9">
        <f t="shared" si="0"/>
        <v>0.29268292682926828</v>
      </c>
      <c r="I9">
        <f>LN(H9)</f>
        <v>-1.2286654169163076</v>
      </c>
      <c r="J9">
        <f>A9*-0.0406+0.9367</f>
        <v>-1.2556999999999996</v>
      </c>
      <c r="K9">
        <f>EXP(J9)</f>
        <v>0.28487636495798541</v>
      </c>
    </row>
    <row r="10" spans="1:11" x14ac:dyDescent="0.2">
      <c r="A10">
        <v>55</v>
      </c>
      <c r="B10" s="1">
        <v>43907</v>
      </c>
      <c r="C10">
        <v>82</v>
      </c>
      <c r="D10">
        <v>0</v>
      </c>
      <c r="E10">
        <v>99947</v>
      </c>
      <c r="F10">
        <v>-2.12072403742905E-2</v>
      </c>
      <c r="G10">
        <v>-2120.1472235005299</v>
      </c>
      <c r="H10">
        <f t="shared" si="0"/>
        <v>0.54716981132075471</v>
      </c>
      <c r="I10">
        <f t="shared" ref="I10:I37" si="1">LN(H10)</f>
        <v>-0.60299608356564782</v>
      </c>
      <c r="J10">
        <f t="shared" ref="J10:J47" si="2">A10*-0.0406+0.9367</f>
        <v>-1.2962999999999996</v>
      </c>
      <c r="K10">
        <f t="shared" ref="K10:K72" si="3">EXP(J10)</f>
        <v>0.27354202845125047</v>
      </c>
    </row>
    <row r="11" spans="1:11" x14ac:dyDescent="0.2">
      <c r="A11">
        <v>56</v>
      </c>
      <c r="B11" s="1">
        <v>43908</v>
      </c>
      <c r="C11">
        <v>93</v>
      </c>
      <c r="D11">
        <v>0</v>
      </c>
      <c r="E11">
        <v>99918</v>
      </c>
      <c r="F11">
        <v>1.42421886157703E-2</v>
      </c>
      <c r="G11">
        <v>1422.91685576907</v>
      </c>
      <c r="H11">
        <f t="shared" si="0"/>
        <v>0.13414634146341464</v>
      </c>
      <c r="I11">
        <f t="shared" si="1"/>
        <v>-2.0088239744658827</v>
      </c>
      <c r="J11">
        <f t="shared" si="2"/>
        <v>-1.3369</v>
      </c>
      <c r="K11">
        <f t="shared" si="3"/>
        <v>0.26265864962247815</v>
      </c>
    </row>
    <row r="12" spans="1:11" x14ac:dyDescent="0.2">
      <c r="A12">
        <v>57</v>
      </c>
      <c r="B12" s="1">
        <v>43909</v>
      </c>
      <c r="C12">
        <v>118</v>
      </c>
      <c r="D12">
        <v>1</v>
      </c>
      <c r="E12">
        <v>99907</v>
      </c>
      <c r="F12">
        <v>-1.22428057125146E-2</v>
      </c>
      <c r="G12">
        <v>-1223.4108075244901</v>
      </c>
      <c r="H12">
        <f t="shared" si="0"/>
        <v>0.26881720430107525</v>
      </c>
      <c r="I12">
        <f t="shared" si="1"/>
        <v>-1.3137236682850553</v>
      </c>
      <c r="J12">
        <f t="shared" si="2"/>
        <v>-1.3774999999999999</v>
      </c>
      <c r="K12">
        <f t="shared" si="3"/>
        <v>0.25220828628094638</v>
      </c>
    </row>
    <row r="13" spans="1:11" x14ac:dyDescent="0.2">
      <c r="A13">
        <v>58</v>
      </c>
      <c r="B13" s="1">
        <v>43910</v>
      </c>
      <c r="C13">
        <v>164</v>
      </c>
      <c r="D13">
        <v>1</v>
      </c>
      <c r="E13">
        <v>99881</v>
      </c>
      <c r="F13">
        <v>-4.6543578528269597E-3</v>
      </c>
      <c r="G13">
        <v>-465.27174720668398</v>
      </c>
      <c r="H13">
        <f t="shared" si="0"/>
        <v>0.38983050847457629</v>
      </c>
      <c r="I13">
        <f t="shared" si="1"/>
        <v>-0.9420432279765697</v>
      </c>
      <c r="J13">
        <f t="shared" si="2"/>
        <v>-1.4180999999999999</v>
      </c>
      <c r="K13">
        <f t="shared" si="3"/>
        <v>0.24217371009939204</v>
      </c>
    </row>
    <row r="14" spans="1:11" x14ac:dyDescent="0.2">
      <c r="A14">
        <v>59</v>
      </c>
      <c r="B14" s="1">
        <v>43911</v>
      </c>
      <c r="C14">
        <v>203</v>
      </c>
      <c r="D14">
        <v>2</v>
      </c>
      <c r="E14">
        <v>99835</v>
      </c>
      <c r="F14">
        <v>3.3049050092564302E-3</v>
      </c>
      <c r="G14">
        <v>329.707386721067</v>
      </c>
      <c r="H14">
        <f t="shared" si="0"/>
        <v>0.23780487804878048</v>
      </c>
      <c r="I14">
        <f t="shared" si="1"/>
        <v>-1.436304781694552</v>
      </c>
      <c r="J14">
        <f t="shared" si="2"/>
        <v>-1.4586999999999999</v>
      </c>
      <c r="K14">
        <f t="shared" si="3"/>
        <v>0.23253837821162451</v>
      </c>
    </row>
    <row r="15" spans="1:11" x14ac:dyDescent="0.2">
      <c r="A15">
        <v>60</v>
      </c>
      <c r="B15" s="1">
        <v>43912</v>
      </c>
      <c r="C15">
        <v>251</v>
      </c>
      <c r="D15">
        <v>2</v>
      </c>
      <c r="E15">
        <v>99795</v>
      </c>
      <c r="F15" s="2">
        <v>3.3791901958428398E-5</v>
      </c>
      <c r="G15">
        <v>3.1358096539709202</v>
      </c>
      <c r="H15">
        <f t="shared" si="0"/>
        <v>0.23645320197044334</v>
      </c>
      <c r="I15">
        <f t="shared" si="1"/>
        <v>-1.4420049681338964</v>
      </c>
      <c r="J15">
        <f t="shared" si="2"/>
        <v>-1.4992999999999999</v>
      </c>
      <c r="K15">
        <f t="shared" si="3"/>
        <v>0.22328640594018084</v>
      </c>
    </row>
    <row r="16" spans="1:11" x14ac:dyDescent="0.2">
      <c r="A16">
        <v>61</v>
      </c>
      <c r="B16" s="1">
        <v>43913</v>
      </c>
      <c r="C16">
        <v>316</v>
      </c>
      <c r="D16">
        <v>3</v>
      </c>
      <c r="E16">
        <v>99747</v>
      </c>
      <c r="F16">
        <v>-4.6897794699690503E-4</v>
      </c>
      <c r="G16">
        <v>-47.0381074225266</v>
      </c>
      <c r="H16">
        <f t="shared" si="0"/>
        <v>0.25896414342629481</v>
      </c>
      <c r="I16">
        <f t="shared" si="1"/>
        <v>-1.3510656692361469</v>
      </c>
      <c r="J16">
        <f t="shared" si="2"/>
        <v>-1.5398999999999998</v>
      </c>
      <c r="K16">
        <f t="shared" si="3"/>
        <v>0.21440254060906191</v>
      </c>
    </row>
    <row r="17" spans="1:11" x14ac:dyDescent="0.2">
      <c r="A17">
        <v>62</v>
      </c>
      <c r="B17" s="1">
        <v>43914</v>
      </c>
      <c r="C17">
        <v>367</v>
      </c>
      <c r="D17">
        <v>4</v>
      </c>
      <c r="E17">
        <v>99681</v>
      </c>
      <c r="F17">
        <v>1.4783596721667199E-3</v>
      </c>
      <c r="G17">
        <v>147.20297807618701</v>
      </c>
      <c r="H17">
        <f t="shared" si="0"/>
        <v>0.16139240506329114</v>
      </c>
      <c r="I17">
        <f t="shared" si="1"/>
        <v>-1.8239165808625863</v>
      </c>
      <c r="J17">
        <f t="shared" si="2"/>
        <v>-1.5804999999999998</v>
      </c>
      <c r="K17">
        <f t="shared" si="3"/>
        <v>0.20587213639837773</v>
      </c>
    </row>
    <row r="18" spans="1:11" x14ac:dyDescent="0.2">
      <c r="A18">
        <v>63</v>
      </c>
      <c r="B18" s="1">
        <v>43915</v>
      </c>
      <c r="C18">
        <v>405</v>
      </c>
      <c r="D18">
        <v>5</v>
      </c>
      <c r="E18">
        <v>99629</v>
      </c>
      <c r="F18">
        <v>1.1125032832858799E-3</v>
      </c>
      <c r="G18">
        <v>110.73404737615699</v>
      </c>
      <c r="H18">
        <f t="shared" si="0"/>
        <v>0.10354223433242507</v>
      </c>
      <c r="I18">
        <f t="shared" si="1"/>
        <v>-2.2677756883281845</v>
      </c>
      <c r="J18">
        <f t="shared" si="2"/>
        <v>-1.6210999999999998</v>
      </c>
      <c r="K18">
        <f t="shared" si="3"/>
        <v>0.19768113019944725</v>
      </c>
    </row>
    <row r="19" spans="1:11" x14ac:dyDescent="0.2">
      <c r="A19">
        <v>64</v>
      </c>
      <c r="B19" s="1">
        <v>43916</v>
      </c>
      <c r="C19">
        <v>475</v>
      </c>
      <c r="D19">
        <v>6</v>
      </c>
      <c r="E19">
        <v>99590</v>
      </c>
      <c r="F19">
        <v>-1.7768531241131901E-3</v>
      </c>
      <c r="G19">
        <v>-177.12964213660501</v>
      </c>
      <c r="H19">
        <f t="shared" si="0"/>
        <v>0.1728395061728395</v>
      </c>
      <c r="I19">
        <f t="shared" si="1"/>
        <v>-1.7553918250571803</v>
      </c>
      <c r="J19">
        <f t="shared" si="2"/>
        <v>-1.6616999999999997</v>
      </c>
      <c r="K19">
        <f t="shared" si="3"/>
        <v>0.18981601843054824</v>
      </c>
    </row>
    <row r="20" spans="1:11" x14ac:dyDescent="0.2">
      <c r="A20">
        <v>65</v>
      </c>
      <c r="B20" s="1">
        <v>43917</v>
      </c>
      <c r="C20">
        <v>585</v>
      </c>
      <c r="D20">
        <v>8</v>
      </c>
      <c r="E20">
        <v>99519</v>
      </c>
      <c r="F20">
        <v>-8.27316073177205E-4</v>
      </c>
      <c r="G20">
        <v>-82.565247233890602</v>
      </c>
      <c r="H20">
        <f t="shared" si="0"/>
        <v>0.23157894736842105</v>
      </c>
      <c r="I20">
        <f t="shared" si="1"/>
        <v>-1.4628344382422249</v>
      </c>
      <c r="J20">
        <f t="shared" si="2"/>
        <v>-1.7022999999999997</v>
      </c>
      <c r="K20">
        <f t="shared" si="3"/>
        <v>0.1822638347750957</v>
      </c>
    </row>
    <row r="21" spans="1:11" x14ac:dyDescent="0.2">
      <c r="A21">
        <v>66</v>
      </c>
      <c r="B21" s="1">
        <v>43918</v>
      </c>
      <c r="C21">
        <v>717</v>
      </c>
      <c r="D21">
        <v>12</v>
      </c>
      <c r="E21">
        <v>99407</v>
      </c>
      <c r="F21" s="2">
        <v>5.3017158280316097E-5</v>
      </c>
      <c r="G21">
        <v>5.0446356275303597</v>
      </c>
      <c r="H21">
        <f t="shared" si="0"/>
        <v>0.22564102564102564</v>
      </c>
      <c r="I21">
        <f t="shared" si="1"/>
        <v>-1.4888099246454856</v>
      </c>
      <c r="J21">
        <f t="shared" si="2"/>
        <v>-1.7428999999999997</v>
      </c>
      <c r="K21">
        <f t="shared" si="3"/>
        <v>0.17501212880554801</v>
      </c>
    </row>
    <row r="22" spans="1:11" x14ac:dyDescent="0.2">
      <c r="A22">
        <v>67</v>
      </c>
      <c r="B22" s="1">
        <v>43919</v>
      </c>
      <c r="C22">
        <v>848</v>
      </c>
      <c r="D22">
        <v>16</v>
      </c>
      <c r="E22">
        <v>99271</v>
      </c>
      <c r="F22">
        <v>3.1570078948862999E-4</v>
      </c>
      <c r="G22">
        <v>31.157227355055301</v>
      </c>
      <c r="H22">
        <f t="shared" si="0"/>
        <v>0.18270571827057183</v>
      </c>
      <c r="I22">
        <f t="shared" si="1"/>
        <v>-1.6998785173984687</v>
      </c>
      <c r="J22">
        <f t="shared" si="2"/>
        <v>-1.7834999999999996</v>
      </c>
      <c r="K22">
        <f t="shared" si="3"/>
        <v>0.16804894545780111</v>
      </c>
    </row>
    <row r="23" spans="1:11" x14ac:dyDescent="0.2">
      <c r="A23">
        <v>68</v>
      </c>
      <c r="B23" s="1">
        <v>43920</v>
      </c>
      <c r="C23">
        <v>993</v>
      </c>
      <c r="D23">
        <v>20</v>
      </c>
      <c r="E23">
        <v>99136</v>
      </c>
      <c r="F23" s="2">
        <v>8.6778905428414605E-5</v>
      </c>
      <c r="G23">
        <v>8.4319230025135798</v>
      </c>
      <c r="H23">
        <f t="shared" si="0"/>
        <v>0.17099056603773585</v>
      </c>
      <c r="I23">
        <f t="shared" si="1"/>
        <v>-1.7661468933713287</v>
      </c>
      <c r="J23">
        <f t="shared" si="2"/>
        <v>-1.8240999999999996</v>
      </c>
      <c r="K23">
        <f t="shared" si="3"/>
        <v>0.16136280532223185</v>
      </c>
    </row>
    <row r="24" spans="1:11" x14ac:dyDescent="0.2">
      <c r="A24">
        <v>69</v>
      </c>
      <c r="B24" s="1">
        <v>43921</v>
      </c>
      <c r="C24">
        <v>1094</v>
      </c>
      <c r="D24">
        <v>28</v>
      </c>
      <c r="E24">
        <v>98987</v>
      </c>
      <c r="F24">
        <v>4.6495692718473398E-4</v>
      </c>
      <c r="G24">
        <v>45.922979367347999</v>
      </c>
      <c r="H24">
        <f t="shared" si="0"/>
        <v>0.10171198388721048</v>
      </c>
      <c r="I24">
        <f t="shared" si="1"/>
        <v>-2.2856101472039132</v>
      </c>
      <c r="J24">
        <f t="shared" si="2"/>
        <v>-1.8646999999999996</v>
      </c>
      <c r="K24">
        <f t="shared" si="3"/>
        <v>0.1549426857188991</v>
      </c>
    </row>
    <row r="25" spans="1:11" x14ac:dyDescent="0.2">
      <c r="A25">
        <v>70</v>
      </c>
      <c r="B25" s="1">
        <v>43922</v>
      </c>
      <c r="C25">
        <v>1215</v>
      </c>
      <c r="D25">
        <v>29</v>
      </c>
      <c r="E25">
        <v>98878</v>
      </c>
      <c r="F25" s="2">
        <v>-8.1571621919324195E-5</v>
      </c>
      <c r="G25">
        <v>-8.1762421228153492</v>
      </c>
      <c r="H25">
        <f t="shared" si="0"/>
        <v>0.11060329067641682</v>
      </c>
      <c r="I25">
        <f t="shared" si="1"/>
        <v>-2.2018054373851856</v>
      </c>
      <c r="J25">
        <f t="shared" si="2"/>
        <v>-1.9052999999999995</v>
      </c>
      <c r="K25">
        <f t="shared" si="3"/>
        <v>0.14877800252570308</v>
      </c>
    </row>
    <row r="26" spans="1:11" x14ac:dyDescent="0.2">
      <c r="A26">
        <v>71</v>
      </c>
      <c r="B26" s="1">
        <v>43923</v>
      </c>
      <c r="C26">
        <v>1378</v>
      </c>
      <c r="D26">
        <v>37</v>
      </c>
      <c r="E26">
        <v>98756</v>
      </c>
      <c r="F26">
        <v>-1.9305809774103401E-4</v>
      </c>
      <c r="G26">
        <v>-19.1998018791144</v>
      </c>
      <c r="H26">
        <f t="shared" si="0"/>
        <v>0.13415637860082305</v>
      </c>
      <c r="I26">
        <f t="shared" si="1"/>
        <v>-2.0087491549678864</v>
      </c>
      <c r="J26">
        <f t="shared" si="2"/>
        <v>-1.9458999999999995</v>
      </c>
      <c r="K26">
        <f t="shared" si="3"/>
        <v>0.1428585927295451</v>
      </c>
    </row>
    <row r="27" spans="1:11" x14ac:dyDescent="0.2">
      <c r="A27">
        <v>72</v>
      </c>
      <c r="B27" s="1">
        <v>43924</v>
      </c>
      <c r="C27">
        <v>1510</v>
      </c>
      <c r="D27">
        <v>50</v>
      </c>
      <c r="E27">
        <v>98585</v>
      </c>
      <c r="F27">
        <v>2.2435893069850399E-4</v>
      </c>
      <c r="G27">
        <v>22.022634181460599</v>
      </c>
      <c r="H27">
        <f t="shared" si="0"/>
        <v>9.579100145137881E-2</v>
      </c>
      <c r="I27">
        <f t="shared" si="1"/>
        <v>-2.3455865289872331</v>
      </c>
      <c r="J27">
        <f t="shared" si="2"/>
        <v>-1.9864999999999995</v>
      </c>
      <c r="K27">
        <f t="shared" si="3"/>
        <v>0.13717469767172213</v>
      </c>
    </row>
    <row r="28" spans="1:11" x14ac:dyDescent="0.2">
      <c r="A28">
        <v>73</v>
      </c>
      <c r="B28" s="1">
        <v>43925</v>
      </c>
      <c r="C28">
        <v>1688</v>
      </c>
      <c r="D28">
        <v>60</v>
      </c>
      <c r="E28">
        <v>98440</v>
      </c>
      <c r="F28">
        <v>-1.5234340172833001E-4</v>
      </c>
      <c r="G28">
        <v>-15.1145652608388</v>
      </c>
      <c r="H28">
        <f t="shared" si="0"/>
        <v>0.11788079470198676</v>
      </c>
      <c r="I28">
        <f t="shared" si="1"/>
        <v>-2.1380813795168847</v>
      </c>
      <c r="J28">
        <f t="shared" si="2"/>
        <v>-2.0270999999999999</v>
      </c>
      <c r="K28">
        <f t="shared" si="3"/>
        <v>0.13171694695993444</v>
      </c>
    </row>
    <row r="29" spans="1:11" x14ac:dyDescent="0.2">
      <c r="A29">
        <v>74</v>
      </c>
      <c r="B29" s="1">
        <v>43926</v>
      </c>
      <c r="C29">
        <v>1890</v>
      </c>
      <c r="D29">
        <v>79</v>
      </c>
      <c r="E29">
        <v>98252</v>
      </c>
      <c r="F29" s="2">
        <v>-9.5077220399514497E-6</v>
      </c>
      <c r="G29">
        <v>-1.0538209523148001</v>
      </c>
      <c r="H29">
        <f t="shared" si="0"/>
        <v>0.11966824644549763</v>
      </c>
      <c r="I29">
        <f t="shared" si="1"/>
        <v>-2.1230319777546978</v>
      </c>
      <c r="J29">
        <f t="shared" si="2"/>
        <v>-2.0676999999999999</v>
      </c>
      <c r="K29">
        <f t="shared" si="3"/>
        <v>0.12647634302038391</v>
      </c>
    </row>
    <row r="30" spans="1:11" x14ac:dyDescent="0.2">
      <c r="A30">
        <v>75</v>
      </c>
      <c r="B30" s="1">
        <v>43927</v>
      </c>
      <c r="C30">
        <v>2143</v>
      </c>
      <c r="D30">
        <v>94</v>
      </c>
      <c r="E30">
        <v>98031</v>
      </c>
      <c r="F30" s="2">
        <v>-6.4227092384326704E-5</v>
      </c>
      <c r="G30">
        <v>-6.4301085273903702</v>
      </c>
      <c r="H30">
        <f t="shared" si="0"/>
        <v>0.13386243386243385</v>
      </c>
      <c r="I30">
        <f t="shared" si="1"/>
        <v>-2.0109426193261681</v>
      </c>
      <c r="J30">
        <f t="shared" si="2"/>
        <v>-2.1082999999999998</v>
      </c>
      <c r="K30">
        <f t="shared" si="3"/>
        <v>0.12144424626449582</v>
      </c>
    </row>
    <row r="31" spans="1:11" x14ac:dyDescent="0.2">
      <c r="A31">
        <v>76</v>
      </c>
      <c r="B31" s="1">
        <v>43928</v>
      </c>
      <c r="C31">
        <v>2439</v>
      </c>
      <c r="D31">
        <v>125</v>
      </c>
      <c r="E31">
        <v>97763</v>
      </c>
      <c r="F31" s="2">
        <v>-1.59018328205059E-5</v>
      </c>
      <c r="G31">
        <v>-1.69273500708945</v>
      </c>
      <c r="H31">
        <f t="shared" si="0"/>
        <v>0.13812412505832944</v>
      </c>
      <c r="I31">
        <f t="shared" si="1"/>
        <v>-1.9796025411495166</v>
      </c>
      <c r="J31">
        <f t="shared" si="2"/>
        <v>-2.1488999999999998</v>
      </c>
      <c r="K31">
        <f t="shared" si="3"/>
        <v>0.11661236084581046</v>
      </c>
    </row>
    <row r="32" spans="1:11" x14ac:dyDescent="0.2">
      <c r="A32">
        <v>77</v>
      </c>
      <c r="B32" s="1">
        <v>43929</v>
      </c>
      <c r="C32">
        <v>2785</v>
      </c>
      <c r="D32">
        <v>141</v>
      </c>
      <c r="E32">
        <v>97436</v>
      </c>
      <c r="F32" s="2">
        <v>-1.1429032280907301E-5</v>
      </c>
      <c r="G32">
        <v>-1.2554606079366699</v>
      </c>
      <c r="H32">
        <f t="shared" si="0"/>
        <v>0.14186141861418614</v>
      </c>
      <c r="I32">
        <f t="shared" si="1"/>
        <v>-1.9529046231581961</v>
      </c>
      <c r="J32">
        <f t="shared" si="2"/>
        <v>-2.1894999999999998</v>
      </c>
      <c r="K32">
        <f t="shared" si="3"/>
        <v>0.11197272098356303</v>
      </c>
    </row>
    <row r="33" spans="1:11" x14ac:dyDescent="0.2">
      <c r="A33">
        <v>78</v>
      </c>
      <c r="B33" s="1">
        <v>43930</v>
      </c>
      <c r="C33">
        <v>3181</v>
      </c>
      <c r="D33">
        <v>174</v>
      </c>
      <c r="E33">
        <v>97074</v>
      </c>
      <c r="F33" s="2">
        <v>-9.08526498002931E-7</v>
      </c>
      <c r="G33">
        <v>-0.23038460647359901</v>
      </c>
      <c r="H33">
        <f t="shared" si="0"/>
        <v>0.1421903052064632</v>
      </c>
      <c r="I33">
        <f t="shared" si="1"/>
        <v>-1.950588941106904</v>
      </c>
      <c r="J33">
        <f t="shared" si="2"/>
        <v>-2.2300999999999997</v>
      </c>
      <c r="K33">
        <f t="shared" si="3"/>
        <v>0.10751767783040563</v>
      </c>
    </row>
    <row r="34" spans="1:11" x14ac:dyDescent="0.2">
      <c r="A34">
        <v>79</v>
      </c>
      <c r="B34" s="1">
        <v>43931</v>
      </c>
      <c r="C34">
        <v>3441</v>
      </c>
      <c r="D34">
        <v>194</v>
      </c>
      <c r="E34">
        <v>96645</v>
      </c>
      <c r="F34">
        <v>1.40920750216179E-4</v>
      </c>
      <c r="G34">
        <v>13.5375506012789</v>
      </c>
      <c r="H34">
        <f t="shared" si="0"/>
        <v>8.1735303363722103E-2</v>
      </c>
      <c r="I34">
        <f t="shared" si="1"/>
        <v>-2.5042692607336163</v>
      </c>
      <c r="J34">
        <f t="shared" si="2"/>
        <v>-2.2706999999999997</v>
      </c>
      <c r="K34">
        <f t="shared" si="3"/>
        <v>0.1032398868626212</v>
      </c>
    </row>
    <row r="35" spans="1:11" x14ac:dyDescent="0.2">
      <c r="A35">
        <v>80</v>
      </c>
      <c r="B35" s="1">
        <v>43932</v>
      </c>
      <c r="C35">
        <v>3844</v>
      </c>
      <c r="D35">
        <v>233</v>
      </c>
      <c r="E35">
        <v>96365</v>
      </c>
      <c r="F35">
        <v>-1.2636362054783899E-4</v>
      </c>
      <c r="G35">
        <v>-12.2941474112096</v>
      </c>
      <c r="H35">
        <f t="shared" si="0"/>
        <v>0.11711711711711711</v>
      </c>
      <c r="I35">
        <f t="shared" si="1"/>
        <v>-2.1445808438507976</v>
      </c>
      <c r="J35">
        <f t="shared" si="2"/>
        <v>-2.3112999999999997</v>
      </c>
      <c r="K35">
        <f t="shared" si="3"/>
        <v>9.9132295772041371E-2</v>
      </c>
    </row>
    <row r="36" spans="1:11" x14ac:dyDescent="0.2">
      <c r="A36">
        <v>81</v>
      </c>
      <c r="B36" s="1">
        <v>43933</v>
      </c>
      <c r="C36">
        <v>4219</v>
      </c>
      <c r="D36">
        <v>273</v>
      </c>
      <c r="E36">
        <v>95923</v>
      </c>
      <c r="F36" s="2">
        <v>4.42590192850338E-5</v>
      </c>
      <c r="G36">
        <v>4.1479032762851604</v>
      </c>
      <c r="H36">
        <f t="shared" si="0"/>
        <v>9.7554630593132158E-2</v>
      </c>
      <c r="I36">
        <f t="shared" si="1"/>
        <v>-2.3273427441197723</v>
      </c>
      <c r="J36">
        <f t="shared" si="2"/>
        <v>-2.3518999999999997</v>
      </c>
      <c r="K36">
        <f t="shared" si="3"/>
        <v>9.5188132839706827E-2</v>
      </c>
    </row>
    <row r="37" spans="1:11" x14ac:dyDescent="0.2">
      <c r="A37">
        <v>82</v>
      </c>
      <c r="B37" s="1">
        <v>43934</v>
      </c>
      <c r="C37">
        <v>4661</v>
      </c>
      <c r="D37">
        <v>296</v>
      </c>
      <c r="E37">
        <v>95508</v>
      </c>
      <c r="F37" s="2">
        <v>-1.7372365133960999E-5</v>
      </c>
      <c r="G37">
        <v>-1.7639640113380699</v>
      </c>
      <c r="H37">
        <f t="shared" si="0"/>
        <v>0.104764162123726</v>
      </c>
      <c r="I37">
        <f t="shared" si="1"/>
        <v>-2.2560435300466408</v>
      </c>
      <c r="J37">
        <f t="shared" si="2"/>
        <v>-2.3924999999999996</v>
      </c>
      <c r="K37">
        <f t="shared" si="3"/>
        <v>9.1400895772103335E-2</v>
      </c>
    </row>
    <row r="38" spans="1:11" x14ac:dyDescent="0.2">
      <c r="A38">
        <f>A37+1</f>
        <v>83</v>
      </c>
      <c r="B38" s="1">
        <v>43935</v>
      </c>
      <c r="C38" s="3">
        <f>(1+K37)*C37</f>
        <v>5087.0195751937736</v>
      </c>
      <c r="J38">
        <f t="shared" si="2"/>
        <v>-2.4330999999999996</v>
      </c>
      <c r="K38">
        <f t="shared" si="3"/>
        <v>8.7764340981568809E-2</v>
      </c>
    </row>
    <row r="39" spans="1:11" x14ac:dyDescent="0.2">
      <c r="A39">
        <f t="shared" ref="A39:A47" si="4">A38+1</f>
        <v>84</v>
      </c>
      <c r="B39" s="1">
        <v>43936</v>
      </c>
      <c r="C39" s="3">
        <f t="shared" ref="C39:C47" si="5">(1+K38)*C38</f>
        <v>5533.4784957709944</v>
      </c>
      <c r="J39">
        <f t="shared" si="2"/>
        <v>-2.4736999999999996</v>
      </c>
      <c r="K39">
        <f t="shared" si="3"/>
        <v>8.4272473293199382E-2</v>
      </c>
    </row>
    <row r="40" spans="1:11" x14ac:dyDescent="0.2">
      <c r="A40">
        <f t="shared" si="4"/>
        <v>85</v>
      </c>
      <c r="B40" s="1">
        <v>43937</v>
      </c>
      <c r="C40" s="3">
        <f t="shared" si="5"/>
        <v>5999.798414524349</v>
      </c>
      <c r="J40">
        <f t="shared" si="2"/>
        <v>-2.5142999999999995</v>
      </c>
      <c r="K40">
        <f t="shared" si="3"/>
        <v>8.0919536061285366E-2</v>
      </c>
    </row>
    <row r="41" spans="1:11" x14ac:dyDescent="0.2">
      <c r="A41">
        <f t="shared" si="4"/>
        <v>86</v>
      </c>
      <c r="B41" s="1">
        <v>43938</v>
      </c>
      <c r="C41" s="3">
        <f t="shared" si="5"/>
        <v>6485.2993186888943</v>
      </c>
      <c r="J41">
        <f t="shared" si="2"/>
        <v>-2.5548999999999995</v>
      </c>
      <c r="K41">
        <f t="shared" si="3"/>
        <v>7.7700001678983249E-2</v>
      </c>
    </row>
    <row r="42" spans="1:11" x14ac:dyDescent="0.2">
      <c r="A42">
        <f t="shared" si="4"/>
        <v>87</v>
      </c>
      <c r="B42" s="1">
        <v>43939</v>
      </c>
      <c r="C42" s="3">
        <f t="shared" si="5"/>
        <v>6989.2070866397307</v>
      </c>
      <c r="J42">
        <f t="shared" si="2"/>
        <v>-2.5954999999999995</v>
      </c>
      <c r="K42">
        <f t="shared" si="3"/>
        <v>7.4608562465577982E-2</v>
      </c>
    </row>
    <row r="43" spans="1:11" x14ac:dyDescent="0.2">
      <c r="A43">
        <f t="shared" si="4"/>
        <v>88</v>
      </c>
      <c r="B43" s="1">
        <v>43940</v>
      </c>
      <c r="C43" s="3">
        <f t="shared" si="5"/>
        <v>7510.6617801481507</v>
      </c>
      <c r="J43">
        <f t="shared" si="2"/>
        <v>-2.6360999999999999</v>
      </c>
      <c r="K43">
        <f t="shared" si="3"/>
        <v>7.1640121916312555E-2</v>
      </c>
    </row>
    <row r="44" spans="1:11" x14ac:dyDescent="0.2">
      <c r="A44">
        <f t="shared" si="4"/>
        <v>89</v>
      </c>
      <c r="B44" s="1">
        <v>43941</v>
      </c>
      <c r="C44" s="3">
        <f t="shared" si="5"/>
        <v>8048.7265057501527</v>
      </c>
      <c r="J44">
        <f t="shared" si="2"/>
        <v>-2.6766999999999999</v>
      </c>
      <c r="K44">
        <f t="shared" si="3"/>
        <v>6.8789786300359451E-2</v>
      </c>
    </row>
    <row r="45" spans="1:11" x14ac:dyDescent="0.2">
      <c r="A45">
        <f t="shared" si="4"/>
        <v>90</v>
      </c>
      <c r="B45" s="1">
        <v>43942</v>
      </c>
      <c r="C45" s="3">
        <f t="shared" si="5"/>
        <v>8602.3966820707446</v>
      </c>
      <c r="J45">
        <f t="shared" si="2"/>
        <v>-2.7172999999999998</v>
      </c>
      <c r="K45">
        <f t="shared" si="3"/>
        <v>6.6052856593082229E-2</v>
      </c>
    </row>
    <row r="46" spans="1:11" x14ac:dyDescent="0.2">
      <c r="A46">
        <f t="shared" si="4"/>
        <v>91</v>
      </c>
      <c r="B46" s="1">
        <v>43943</v>
      </c>
      <c r="C46" s="3">
        <f t="shared" si="5"/>
        <v>9170.6095564683692</v>
      </c>
      <c r="J46">
        <f t="shared" si="2"/>
        <v>-2.7578999999999998</v>
      </c>
      <c r="K46">
        <f t="shared" si="3"/>
        <v>6.3424820729287373E-2</v>
      </c>
    </row>
    <row r="47" spans="1:11" x14ac:dyDescent="0.2">
      <c r="A47">
        <f t="shared" si="4"/>
        <v>92</v>
      </c>
      <c r="B47" s="1">
        <v>43944</v>
      </c>
      <c r="C47" s="3">
        <f t="shared" si="5"/>
        <v>9752.2538235656648</v>
      </c>
      <c r="J47">
        <f t="shared" si="2"/>
        <v>-2.7984999999999998</v>
      </c>
      <c r="K47">
        <f t="shared" si="3"/>
        <v>6.0901346164694753E-2</v>
      </c>
    </row>
    <row r="48" spans="1:11" x14ac:dyDescent="0.2">
      <c r="A48">
        <f t="shared" ref="A48:A56" si="6">A47+1</f>
        <v>93</v>
      </c>
      <c r="B48" s="1">
        <v>43945</v>
      </c>
      <c r="C48" s="3">
        <f t="shared" ref="C48:C56" si="7">(1+K47)*C47</f>
        <v>10346.179209560605</v>
      </c>
      <c r="J48">
        <f t="shared" ref="J48:J56" si="8">A48*-0.0406+0.9367</f>
        <v>-2.8390999999999997</v>
      </c>
      <c r="K48">
        <f t="shared" si="3"/>
        <v>5.8478272733363916E-2</v>
      </c>
    </row>
    <row r="49" spans="1:11" x14ac:dyDescent="0.2">
      <c r="A49">
        <f t="shared" si="6"/>
        <v>94</v>
      </c>
      <c r="B49" s="1">
        <v>43946</v>
      </c>
      <c r="C49" s="3">
        <f t="shared" si="7"/>
        <v>10951.205899125549</v>
      </c>
      <c r="J49">
        <f t="shared" si="8"/>
        <v>-2.8796999999999997</v>
      </c>
      <c r="K49">
        <f t="shared" si="3"/>
        <v>5.615160578930093E-2</v>
      </c>
    </row>
    <row r="50" spans="1:11" x14ac:dyDescent="0.2">
      <c r="A50">
        <f t="shared" si="6"/>
        <v>95</v>
      </c>
      <c r="B50" s="1">
        <v>43947</v>
      </c>
      <c r="C50" s="3">
        <f t="shared" si="7"/>
        <v>11566.133695690714</v>
      </c>
      <c r="J50">
        <f t="shared" si="8"/>
        <v>-2.9202999999999997</v>
      </c>
      <c r="K50">
        <f t="shared" si="3"/>
        <v>5.391750962093917E-2</v>
      </c>
    </row>
    <row r="51" spans="1:11" x14ac:dyDescent="0.2">
      <c r="A51">
        <f t="shared" si="6"/>
        <v>96</v>
      </c>
      <c r="B51" s="1">
        <v>43948</v>
      </c>
      <c r="C51" s="3">
        <f t="shared" si="7"/>
        <v>12189.750820505187</v>
      </c>
      <c r="J51">
        <f t="shared" si="8"/>
        <v>-2.9608999999999996</v>
      </c>
      <c r="K51">
        <f t="shared" si="3"/>
        <v>5.1772301127637269E-2</v>
      </c>
    </row>
    <row r="52" spans="1:11" x14ac:dyDescent="0.2">
      <c r="A52">
        <f t="shared" si="6"/>
        <v>97</v>
      </c>
      <c r="B52" s="1">
        <v>43949</v>
      </c>
      <c r="C52" s="3">
        <f t="shared" si="7"/>
        <v>12820.842270655245</v>
      </c>
      <c r="J52">
        <f t="shared" si="8"/>
        <v>-3.0014999999999996</v>
      </c>
      <c r="K52">
        <f t="shared" si="3"/>
        <v>4.9712443747769355E-2</v>
      </c>
    </row>
    <row r="53" spans="1:11" x14ac:dyDescent="0.2">
      <c r="A53">
        <f t="shared" si="6"/>
        <v>98</v>
      </c>
      <c r="B53" s="1">
        <v>43950</v>
      </c>
      <c r="C53" s="3">
        <f t="shared" si="7"/>
        <v>13458.197670834217</v>
      </c>
      <c r="J53">
        <f t="shared" si="8"/>
        <v>-3.0420999999999996</v>
      </c>
      <c r="K53">
        <f t="shared" si="3"/>
        <v>4.7734541628397499E-2</v>
      </c>
    </row>
    <row r="54" spans="1:11" x14ac:dyDescent="0.2">
      <c r="A54">
        <f t="shared" si="6"/>
        <v>99</v>
      </c>
      <c r="B54" s="1">
        <v>43951</v>
      </c>
      <c r="C54" s="3">
        <f t="shared" si="7"/>
        <v>14100.618567795855</v>
      </c>
      <c r="J54">
        <f t="shared" si="8"/>
        <v>-3.0827</v>
      </c>
      <c r="K54">
        <f t="shared" si="3"/>
        <v>4.5835334026914649E-2</v>
      </c>
    </row>
    <row r="55" spans="1:11" x14ac:dyDescent="0.2">
      <c r="A55">
        <f t="shared" si="6"/>
        <v>100</v>
      </c>
      <c r="B55" s="1">
        <v>43952</v>
      </c>
      <c r="C55" s="3">
        <f t="shared" si="7"/>
        <v>14746.925129836893</v>
      </c>
      <c r="J55">
        <f t="shared" si="8"/>
        <v>-3.1232999999999995</v>
      </c>
      <c r="K55">
        <f t="shared" si="3"/>
        <v>4.4011689935428637E-2</v>
      </c>
    </row>
    <row r="56" spans="1:11" x14ac:dyDescent="0.2">
      <c r="A56">
        <f t="shared" si="6"/>
        <v>101</v>
      </c>
      <c r="B56" s="1">
        <v>43953</v>
      </c>
      <c r="C56" s="3">
        <f t="shared" si="7"/>
        <v>15395.962226152255</v>
      </c>
      <c r="J56">
        <f t="shared" si="8"/>
        <v>-3.1638999999999999</v>
      </c>
      <c r="K56">
        <f t="shared" si="3"/>
        <v>4.2260602919024864E-2</v>
      </c>
    </row>
    <row r="57" spans="1:11" x14ac:dyDescent="0.2">
      <c r="A57">
        <f t="shared" ref="A57:A72" si="9">A56+1</f>
        <v>102</v>
      </c>
      <c r="B57" s="1">
        <v>43954</v>
      </c>
      <c r="C57" s="3">
        <f t="shared" ref="C57:C72" si="10">(1+K56)*C56</f>
        <v>16046.604872347982</v>
      </c>
      <c r="J57">
        <f t="shared" ref="J57:J72" si="11">A57*-0.0406+0.9367</f>
        <v>-3.2044999999999995</v>
      </c>
      <c r="K57">
        <f t="shared" si="3"/>
        <v>4.0579186159398734E-2</v>
      </c>
    </row>
    <row r="58" spans="1:11" x14ac:dyDescent="0.2">
      <c r="A58">
        <f t="shared" si="9"/>
        <v>103</v>
      </c>
      <c r="B58" s="1">
        <v>43955</v>
      </c>
      <c r="C58" s="3">
        <f t="shared" si="10"/>
        <v>16697.763038689303</v>
      </c>
      <c r="J58">
        <f t="shared" si="11"/>
        <v>-3.2450999999999999</v>
      </c>
      <c r="K58">
        <f t="shared" si="3"/>
        <v>3.8964667695685871E-2</v>
      </c>
    </row>
    <row r="59" spans="1:11" x14ac:dyDescent="0.2">
      <c r="A59">
        <f t="shared" si="9"/>
        <v>104</v>
      </c>
      <c r="B59" s="1">
        <v>43956</v>
      </c>
      <c r="C59" s="3">
        <f t="shared" si="10"/>
        <v>17348.385826753136</v>
      </c>
      <c r="J59">
        <f t="shared" si="11"/>
        <v>-3.2856999999999994</v>
      </c>
      <c r="K59">
        <f t="shared" si="3"/>
        <v>3.7414385854645335E-2</v>
      </c>
    </row>
    <row r="60" spans="1:11" x14ac:dyDescent="0.2">
      <c r="A60">
        <f t="shared" si="9"/>
        <v>105</v>
      </c>
      <c r="B60" s="1">
        <v>43957</v>
      </c>
      <c r="C60" s="3">
        <f t="shared" si="10"/>
        <v>17997.46502803054</v>
      </c>
      <c r="J60">
        <f t="shared" si="11"/>
        <v>-3.3262999999999998</v>
      </c>
      <c r="K60">
        <f t="shared" si="3"/>
        <v>3.5925784862660896E-2</v>
      </c>
    </row>
    <row r="61" spans="1:11" x14ac:dyDescent="0.2">
      <c r="A61">
        <f t="shared" si="9"/>
        <v>106</v>
      </c>
      <c r="B61" s="1">
        <v>43958</v>
      </c>
      <c r="C61" s="3">
        <f t="shared" si="10"/>
        <v>18644.038084700827</v>
      </c>
      <c r="J61">
        <f t="shared" si="11"/>
        <v>-3.3668999999999993</v>
      </c>
      <c r="K61">
        <f t="shared" si="3"/>
        <v>3.4496410632327633E-2</v>
      </c>
    </row>
    <row r="62" spans="1:11" x14ac:dyDescent="0.2">
      <c r="A62">
        <f t="shared" si="9"/>
        <v>107</v>
      </c>
      <c r="B62" s="1">
        <v>43959</v>
      </c>
      <c r="C62" s="3">
        <f t="shared" si="10"/>
        <v>19287.19047831542</v>
      </c>
      <c r="J62">
        <f t="shared" si="11"/>
        <v>-3.4074999999999998</v>
      </c>
      <c r="K62">
        <f t="shared" si="3"/>
        <v>3.3123906716676435E-2</v>
      </c>
    </row>
    <row r="63" spans="1:11" x14ac:dyDescent="0.2">
      <c r="A63">
        <f t="shared" si="9"/>
        <v>108</v>
      </c>
      <c r="B63" s="1">
        <v>43960</v>
      </c>
      <c r="C63" s="3">
        <f t="shared" si="10"/>
        <v>19926.057576545911</v>
      </c>
      <c r="J63">
        <f t="shared" si="11"/>
        <v>-3.4480999999999993</v>
      </c>
      <c r="K63">
        <f t="shared" si="3"/>
        <v>3.1806010424367759E-2</v>
      </c>
    </row>
    <row r="64" spans="1:11" x14ac:dyDescent="0.2">
      <c r="A64">
        <f t="shared" si="9"/>
        <v>109</v>
      </c>
      <c r="B64" s="1">
        <v>43961</v>
      </c>
      <c r="C64" s="3">
        <f t="shared" si="10"/>
        <v>20559.825971542083</v>
      </c>
      <c r="J64">
        <f t="shared" si="11"/>
        <v>-3.4886999999999997</v>
      </c>
      <c r="K64">
        <f t="shared" si="3"/>
        <v>3.0540549089449098E-2</v>
      </c>
    </row>
    <row r="65" spans="1:11" x14ac:dyDescent="0.2">
      <c r="A65">
        <f t="shared" si="9"/>
        <v>110</v>
      </c>
      <c r="B65" s="1">
        <v>43962</v>
      </c>
      <c r="C65" s="3">
        <f t="shared" si="10"/>
        <v>21187.734345896493</v>
      </c>
      <c r="J65">
        <f t="shared" si="11"/>
        <v>-3.5292999999999992</v>
      </c>
      <c r="K65">
        <f t="shared" si="3"/>
        <v>2.9325436489527651E-2</v>
      </c>
    </row>
    <row r="66" spans="1:11" x14ac:dyDescent="0.2">
      <c r="A66">
        <f t="shared" si="9"/>
        <v>111</v>
      </c>
      <c r="B66" s="1">
        <v>43963</v>
      </c>
      <c r="C66" s="3">
        <f t="shared" si="10"/>
        <v>21809.073903814064</v>
      </c>
      <c r="J66">
        <f t="shared" si="11"/>
        <v>-3.5698999999999996</v>
      </c>
      <c r="K66">
        <f t="shared" si="3"/>
        <v>2.8158669406452105E-2</v>
      </c>
    </row>
    <row r="67" spans="1:11" x14ac:dyDescent="0.2">
      <c r="A67">
        <f t="shared" si="9"/>
        <v>112</v>
      </c>
      <c r="B67" s="1">
        <v>43964</v>
      </c>
      <c r="C67" s="3">
        <f t="shared" si="10"/>
        <v>22423.188405932447</v>
      </c>
      <c r="J67">
        <f t="shared" si="11"/>
        <v>-3.6105</v>
      </c>
      <c r="K67">
        <f t="shared" si="3"/>
        <v>2.7038324323834583E-2</v>
      </c>
    </row>
    <row r="68" spans="1:11" x14ac:dyDescent="0.2">
      <c r="A68">
        <f t="shared" si="9"/>
        <v>113</v>
      </c>
      <c r="B68" s="1">
        <v>43965</v>
      </c>
      <c r="C68" s="3">
        <f t="shared" si="10"/>
        <v>23029.473846426496</v>
      </c>
      <c r="J68">
        <f t="shared" si="11"/>
        <v>-3.6510999999999996</v>
      </c>
      <c r="K68">
        <f t="shared" si="3"/>
        <v>2.596255425596752E-2</v>
      </c>
    </row>
    <row r="69" spans="1:11" x14ac:dyDescent="0.2">
      <c r="A69">
        <f t="shared" si="9"/>
        <v>114</v>
      </c>
      <c r="B69" s="1">
        <v>43966</v>
      </c>
      <c r="C69" s="3">
        <f t="shared" si="10"/>
        <v>23627.377810650731</v>
      </c>
      <c r="J69">
        <f t="shared" si="11"/>
        <v>-3.6917</v>
      </c>
      <c r="K69">
        <f t="shared" si="3"/>
        <v>2.4929585702908017E-2</v>
      </c>
    </row>
    <row r="70" spans="1:11" x14ac:dyDescent="0.2">
      <c r="A70">
        <f t="shared" si="9"/>
        <v>115</v>
      </c>
      <c r="B70" s="1">
        <v>43967</v>
      </c>
      <c r="C70" s="3">
        <f t="shared" si="10"/>
        <v>24216.398550716334</v>
      </c>
      <c r="J70">
        <f t="shared" si="11"/>
        <v>-3.7322999999999995</v>
      </c>
      <c r="K70">
        <f t="shared" si="3"/>
        <v>2.3937715726710034E-2</v>
      </c>
    </row>
    <row r="71" spans="1:11" x14ac:dyDescent="0.2">
      <c r="A71">
        <f t="shared" si="9"/>
        <v>116</v>
      </c>
      <c r="B71" s="1">
        <v>43968</v>
      </c>
      <c r="C71" s="3">
        <f t="shared" si="10"/>
        <v>24796.083815148093</v>
      </c>
      <c r="J71">
        <f t="shared" si="11"/>
        <v>-3.7728999999999999</v>
      </c>
      <c r="K71">
        <f t="shared" si="3"/>
        <v>2.2985309143983841E-2</v>
      </c>
    </row>
    <row r="72" spans="1:11" x14ac:dyDescent="0.2">
      <c r="A72">
        <f t="shared" si="9"/>
        <v>117</v>
      </c>
      <c r="B72" s="1">
        <v>43969</v>
      </c>
      <c r="C72" s="3">
        <f t="shared" si="10"/>
        <v>25366.029467199405</v>
      </c>
      <c r="J72">
        <f t="shared" si="11"/>
        <v>-3.8134999999999994</v>
      </c>
      <c r="K72">
        <f t="shared" si="3"/>
        <v>2.2070795830155001E-2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salida_lector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2020-04-14T02:23:38Z</dcterms:created>
  <dcterms:modified xsi:type="dcterms:W3CDTF">2020-04-14T02:23:38Z</dcterms:modified>
</cp:coreProperties>
</file>