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fiyandyhr/Github_Repos/MCEVS/docs/rotors/"/>
    </mc:Choice>
  </mc:AlternateContent>
  <xr:revisionPtr revIDLastSave="0" documentId="13_ncr:1_{79254978-F030-604A-9CDB-5A3C3C99A404}" xr6:coauthVersionLast="47" xr6:coauthVersionMax="47" xr10:uidLastSave="{00000000-0000-0000-0000-000000000000}"/>
  <bookViews>
    <workbookView xWindow="0" yWindow="760" windowWidth="30240" windowHeight="17180" xr2:uid="{2F87124F-FADD-1C4B-8E1F-F5E2F237BAFB}"/>
  </bookViews>
  <sheets>
    <sheet name="Duffy et al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3" i="3" l="1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22" i="3"/>
  <c r="C22" i="3" a="1"/>
  <c r="C22" i="3" s="1"/>
  <c r="E16" i="3"/>
  <c r="E5" i="3"/>
  <c r="E6" i="3"/>
  <c r="E7" i="3"/>
  <c r="E8" i="3"/>
  <c r="E9" i="3"/>
  <c r="E10" i="3"/>
  <c r="E11" i="3"/>
  <c r="E12" i="3"/>
  <c r="E13" i="3"/>
  <c r="E14" i="3"/>
  <c r="E15" i="3"/>
  <c r="E4" i="3"/>
  <c r="E3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<sst xmlns="http://schemas.openxmlformats.org/spreadsheetml/2006/main" count="25" uniqueCount="14">
  <si>
    <t>No</t>
  </si>
  <si>
    <t>Type</t>
  </si>
  <si>
    <t>Source:</t>
  </si>
  <si>
    <t>Duffy, M., Sevier, A. E., Hupp, R., Perdomo, E., and Wakayama, S., “Propulsion Scaling Methods in the Era of Electric Flight,”</t>
  </si>
  <si>
    <t>presented at the 2018 AIAA/IEEE Electric Aircraft Technologies Symposium, Cincinnati, Ohio, 2018. https://doi.org/10.2514/6.2018-4978</t>
  </si>
  <si>
    <t>Thrust (N)</t>
  </si>
  <si>
    <t>Single Piece</t>
  </si>
  <si>
    <t>Two Bladed</t>
  </si>
  <si>
    <t>Three Bladed</t>
  </si>
  <si>
    <t>Weight (g)</t>
  </si>
  <si>
    <t>m</t>
  </si>
  <si>
    <t>c</t>
  </si>
  <si>
    <t>Trend for thrust &gt; 200 N</t>
  </si>
  <si>
    <t>Weight (kg)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</si>
</sst>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rgb="FF000000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4" fillId="0" borderId="0" xfId="0" applyFont="1"/>
    <xf numFmtId="0" fontId="3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1" fillId="0" borderId="0" xfId="0" applyFont="1"/>
    <xf numFmtId="0" fontId="2" fillId="0" borderId="6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Rotor + Hub Weight vs Thrust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441044805947479"/>
          <c:y val="7.4334192538194954E-2"/>
          <c:w val="0.81244149168853896"/>
          <c:h val="0.78282127470595508"/>
        </c:manualLayout>
      </c:layout>
      <c:scatterChart>
        <c:scatterStyle val="lineMarker"/>
        <c:varyColors val="0"/>
        <c:ser>
          <c:idx val="3"/>
          <c:order val="0"/>
          <c:tx>
            <c:v>Single Piece Rotor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chemeClr val="tx1"/>
              </a:solidFill>
              <a:ln w="9525" cap="rnd">
                <a:solidFill>
                  <a:schemeClr val="tx1"/>
                </a:solidFill>
                <a:round/>
              </a:ln>
              <a:effectLst/>
            </c:spPr>
          </c:marker>
          <c:xVal>
            <c:numRef>
              <c:f>'Duffy et al'!$C$6:$C$8</c:f>
              <c:numCache>
                <c:formatCode>General</c:formatCode>
                <c:ptCount val="3"/>
                <c:pt idx="0">
                  <c:v>213.771221376868</c:v>
                </c:pt>
                <c:pt idx="1">
                  <c:v>263.82733889318501</c:v>
                </c:pt>
                <c:pt idx="2">
                  <c:v>353.364852593862</c:v>
                </c:pt>
              </c:numCache>
            </c:numRef>
          </c:xVal>
          <c:yVal>
            <c:numRef>
              <c:f>'Duffy et al'!$E$6:$E$8</c:f>
              <c:numCache>
                <c:formatCode>General</c:formatCode>
                <c:ptCount val="3"/>
                <c:pt idx="0">
                  <c:v>0.49150215204003</c:v>
                </c:pt>
                <c:pt idx="1">
                  <c:v>0.40122670431669799</c:v>
                </c:pt>
                <c:pt idx="2">
                  <c:v>0.97685591030689001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22A8-DA42-A596-0A334E272E72}"/>
            </c:ext>
          </c:extLst>
        </c:ser>
        <c:ser>
          <c:idx val="6"/>
          <c:order val="1"/>
          <c:tx>
            <c:v>Hub + 2 Blades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8"/>
            <c:spPr>
              <a:noFill/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'Duffy et al'!$C$9:$C$14</c:f>
              <c:numCache>
                <c:formatCode>General</c:formatCode>
                <c:ptCount val="6"/>
                <c:pt idx="0">
                  <c:v>237.484088872928</c:v>
                </c:pt>
                <c:pt idx="1">
                  <c:v>341.18892369745703</c:v>
                </c:pt>
                <c:pt idx="2">
                  <c:v>563.98692467805097</c:v>
                </c:pt>
                <c:pt idx="3">
                  <c:v>557.433279882389</c:v>
                </c:pt>
                <c:pt idx="4">
                  <c:v>641.36698286608305</c:v>
                </c:pt>
                <c:pt idx="5">
                  <c:v>879.35135381892496</c:v>
                </c:pt>
              </c:numCache>
            </c:numRef>
          </c:xVal>
          <c:yVal>
            <c:numRef>
              <c:f>'Duffy et al'!$E$9:$E$14</c:f>
              <c:numCache>
                <c:formatCode>General</c:formatCode>
                <c:ptCount val="6"/>
                <c:pt idx="0">
                  <c:v>0.53976334659381597</c:v>
                </c:pt>
                <c:pt idx="1">
                  <c:v>0.88951349731082308</c:v>
                </c:pt>
                <c:pt idx="2">
                  <c:v>2.6946879144495002</c:v>
                </c:pt>
                <c:pt idx="3">
                  <c:v>3.6251170499885403</c:v>
                </c:pt>
                <c:pt idx="4">
                  <c:v>5.4399288604545797</c:v>
                </c:pt>
                <c:pt idx="5">
                  <c:v>8.1632746194775692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22A8-DA42-A596-0A334E272E72}"/>
            </c:ext>
          </c:extLst>
        </c:ser>
        <c:ser>
          <c:idx val="0"/>
          <c:order val="2"/>
          <c:tx>
            <c:v>Hub + 3 Blades</c:v>
          </c:tx>
          <c:spPr>
            <a:ln w="25400" cap="rnd">
              <a:noFill/>
              <a:round/>
            </a:ln>
            <a:effectLst/>
          </c:spPr>
          <c:marker>
            <c:symbol val="x"/>
            <c:size val="8"/>
            <c:spPr>
              <a:noFill/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'Duffy et al'!$C$15:$C$16</c:f>
              <c:numCache>
                <c:formatCode>General</c:formatCode>
                <c:ptCount val="2"/>
                <c:pt idx="0">
                  <c:v>696.04864747459703</c:v>
                </c:pt>
                <c:pt idx="1">
                  <c:v>889.68973265545503</c:v>
                </c:pt>
              </c:numCache>
            </c:numRef>
          </c:xVal>
          <c:yVal>
            <c:numRef>
              <c:f>'Duffy et al'!$E$15:$E$16</c:f>
              <c:numCache>
                <c:formatCode>General</c:formatCode>
                <c:ptCount val="2"/>
                <c:pt idx="0">
                  <c:v>4.3719779819692404</c:v>
                </c:pt>
                <c:pt idx="1">
                  <c:v>4.5106308732772105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C7D-CF4B-9092-C5588358CA29}"/>
            </c:ext>
          </c:extLst>
        </c:ser>
        <c:ser>
          <c:idx val="1"/>
          <c:order val="3"/>
          <c:tx>
            <c:v>All Data</c:v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trendline>
            <c:spPr>
              <a:ln w="19050" cap="rnd">
                <a:noFill/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'Duffy et al'!$C$6:$C$16</c:f>
              <c:numCache>
                <c:formatCode>General</c:formatCode>
                <c:ptCount val="11"/>
                <c:pt idx="0">
                  <c:v>213.771221376868</c:v>
                </c:pt>
                <c:pt idx="1">
                  <c:v>263.82733889318501</c:v>
                </c:pt>
                <c:pt idx="2">
                  <c:v>353.364852593862</c:v>
                </c:pt>
                <c:pt idx="3">
                  <c:v>237.484088872928</c:v>
                </c:pt>
                <c:pt idx="4">
                  <c:v>341.18892369745703</c:v>
                </c:pt>
                <c:pt idx="5">
                  <c:v>563.98692467805097</c:v>
                </c:pt>
                <c:pt idx="6">
                  <c:v>557.433279882389</c:v>
                </c:pt>
                <c:pt idx="7">
                  <c:v>641.36698286608305</c:v>
                </c:pt>
                <c:pt idx="8">
                  <c:v>879.35135381892496</c:v>
                </c:pt>
                <c:pt idx="9">
                  <c:v>696.04864747459703</c:v>
                </c:pt>
                <c:pt idx="10">
                  <c:v>889.68973265545503</c:v>
                </c:pt>
              </c:numCache>
            </c:numRef>
          </c:xVal>
          <c:yVal>
            <c:numRef>
              <c:f>'Duffy et al'!$E$6:$E$16</c:f>
              <c:numCache>
                <c:formatCode>General</c:formatCode>
                <c:ptCount val="11"/>
                <c:pt idx="0">
                  <c:v>0.49150215204003</c:v>
                </c:pt>
                <c:pt idx="1">
                  <c:v>0.40122670431669799</c:v>
                </c:pt>
                <c:pt idx="2">
                  <c:v>0.97685591030689001</c:v>
                </c:pt>
                <c:pt idx="3">
                  <c:v>0.53976334659381597</c:v>
                </c:pt>
                <c:pt idx="4">
                  <c:v>0.88951349731082308</c:v>
                </c:pt>
                <c:pt idx="5">
                  <c:v>2.6946879144495002</c:v>
                </c:pt>
                <c:pt idx="6">
                  <c:v>3.6251170499885403</c:v>
                </c:pt>
                <c:pt idx="7">
                  <c:v>5.4399288604545797</c:v>
                </c:pt>
                <c:pt idx="8">
                  <c:v>8.1632746194775692</c:v>
                </c:pt>
                <c:pt idx="9">
                  <c:v>4.3719779819692404</c:v>
                </c:pt>
                <c:pt idx="10">
                  <c:v>4.5106308732772105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0627-314B-B143-54F7653E94B2}"/>
            </c:ext>
          </c:extLst>
        </c:ser>
        <c:ser>
          <c:idx val="2"/>
          <c:order val="4"/>
          <c:tx>
            <c:v>All Data Regress</c:v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tx1"/>
                </a:solidFill>
                <a:prstDash val="dash"/>
              </a:ln>
              <a:effectLst/>
            </c:spPr>
            <c:trendlineType val="linear"/>
            <c:dispRSqr val="0"/>
            <c:dispEq val="0"/>
          </c:trendline>
          <c:xVal>
            <c:numRef>
              <c:f>'Duffy et al'!$C$22:$C$42</c:f>
              <c:numCache>
                <c:formatCode>General</c:formatCode>
                <c:ptCount val="21"/>
                <c:pt idx="0">
                  <c:v>200</c:v>
                </c:pt>
                <c:pt idx="1">
                  <c:v>290</c:v>
                </c:pt>
                <c:pt idx="2">
                  <c:v>380</c:v>
                </c:pt>
                <c:pt idx="3">
                  <c:v>470</c:v>
                </c:pt>
                <c:pt idx="4">
                  <c:v>560</c:v>
                </c:pt>
                <c:pt idx="5">
                  <c:v>650</c:v>
                </c:pt>
                <c:pt idx="6">
                  <c:v>740</c:v>
                </c:pt>
                <c:pt idx="7">
                  <c:v>830</c:v>
                </c:pt>
                <c:pt idx="8">
                  <c:v>920</c:v>
                </c:pt>
                <c:pt idx="9">
                  <c:v>1010</c:v>
                </c:pt>
                <c:pt idx="10">
                  <c:v>1100</c:v>
                </c:pt>
                <c:pt idx="11">
                  <c:v>1190</c:v>
                </c:pt>
                <c:pt idx="12">
                  <c:v>1280</c:v>
                </c:pt>
                <c:pt idx="13">
                  <c:v>1370</c:v>
                </c:pt>
                <c:pt idx="14">
                  <c:v>1460</c:v>
                </c:pt>
                <c:pt idx="15">
                  <c:v>1550</c:v>
                </c:pt>
                <c:pt idx="16">
                  <c:v>1640</c:v>
                </c:pt>
                <c:pt idx="17">
                  <c:v>1730</c:v>
                </c:pt>
                <c:pt idx="18">
                  <c:v>1820</c:v>
                </c:pt>
                <c:pt idx="19">
                  <c:v>1910</c:v>
                </c:pt>
                <c:pt idx="20">
                  <c:v>2000</c:v>
                </c:pt>
              </c:numCache>
            </c:numRef>
          </c:xVal>
          <c:yVal>
            <c:numRef>
              <c:f>'Duffy et al'!$D$22:$D$42</c:f>
              <c:numCache>
                <c:formatCode>General</c:formatCode>
                <c:ptCount val="21"/>
                <c:pt idx="0">
                  <c:v>-2.750000000000008E-2</c:v>
                </c:pt>
                <c:pt idx="1">
                  <c:v>0.8274999999999999</c:v>
                </c:pt>
                <c:pt idx="2">
                  <c:v>1.6824999999999999</c:v>
                </c:pt>
                <c:pt idx="3">
                  <c:v>2.5374999999999996</c:v>
                </c:pt>
                <c:pt idx="4">
                  <c:v>3.3925000000000001</c:v>
                </c:pt>
                <c:pt idx="5">
                  <c:v>4.2474999999999996</c:v>
                </c:pt>
                <c:pt idx="6">
                  <c:v>5.1025</c:v>
                </c:pt>
                <c:pt idx="7">
                  <c:v>5.9574999999999996</c:v>
                </c:pt>
                <c:pt idx="8">
                  <c:v>6.8125</c:v>
                </c:pt>
                <c:pt idx="9">
                  <c:v>7.6675000000000004</c:v>
                </c:pt>
                <c:pt idx="10">
                  <c:v>8.5224999999999991</c:v>
                </c:pt>
                <c:pt idx="11">
                  <c:v>9.3774999999999995</c:v>
                </c:pt>
                <c:pt idx="12">
                  <c:v>10.2325</c:v>
                </c:pt>
                <c:pt idx="13">
                  <c:v>11.087499999999999</c:v>
                </c:pt>
                <c:pt idx="14">
                  <c:v>11.942499999999999</c:v>
                </c:pt>
                <c:pt idx="15">
                  <c:v>12.797499999999999</c:v>
                </c:pt>
                <c:pt idx="16">
                  <c:v>13.6525</c:v>
                </c:pt>
                <c:pt idx="17">
                  <c:v>14.507499999999999</c:v>
                </c:pt>
                <c:pt idx="18">
                  <c:v>15.362499999999999</c:v>
                </c:pt>
                <c:pt idx="19">
                  <c:v>16.217500000000001</c:v>
                </c:pt>
                <c:pt idx="20">
                  <c:v>17.072500000000002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0627-314B-B143-54F7653E94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8918464"/>
        <c:axId val="378920176"/>
      </c:scatterChart>
      <c:valAx>
        <c:axId val="378918464"/>
        <c:scaling>
          <c:logBase val="10"/>
          <c:orientation val="minMax"/>
          <c:max val="2000"/>
          <c:min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="1"/>
                  <a:t>Thrust (N)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8920176"/>
        <c:crossesAt val="0.01"/>
        <c:crossBetween val="midCat"/>
      </c:valAx>
      <c:valAx>
        <c:axId val="378920176"/>
        <c:scaling>
          <c:logBase val="10"/>
          <c:orientation val="minMax"/>
          <c:max val="20"/>
          <c:min val="0.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="1"/>
                  <a:t>Weight (kg)</a:t>
                </a:r>
              </a:p>
            </c:rich>
          </c:tx>
          <c:layout>
            <c:manualLayout>
              <c:xMode val="edge"/>
              <c:yMode val="edge"/>
              <c:x val="0"/>
              <c:y val="0.3832486953821001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89184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2"/>
        <c:txPr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ayout>
        <c:manualLayout>
          <c:xMode val="edge"/>
          <c:yMode val="edge"/>
          <c:x val="0.63386388914622638"/>
          <c:y val="0.6796531731233435"/>
          <c:w val="0.28277312413951144"/>
          <c:h val="0.1599157582444750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5</xdr:row>
      <xdr:rowOff>157112</xdr:rowOff>
    </xdr:from>
    <xdr:to>
      <xdr:col>24</xdr:col>
      <xdr:colOff>348792</xdr:colOff>
      <xdr:row>42</xdr:row>
      <xdr:rowOff>38541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F3E70264-0A76-4701-D412-671934EAB1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38351" y="1269999"/>
          <a:ext cx="7772400" cy="7632356"/>
        </a:xfrm>
        <a:prstGeom prst="rect">
          <a:avLst/>
        </a:prstGeom>
      </xdr:spPr>
    </xdr:pic>
    <xdr:clientData/>
  </xdr:twoCellAnchor>
  <xdr:twoCellAnchor>
    <xdr:from>
      <xdr:col>7</xdr:col>
      <xdr:colOff>11607</xdr:colOff>
      <xdr:row>8</xdr:row>
      <xdr:rowOff>186900</xdr:rowOff>
    </xdr:from>
    <xdr:to>
      <xdr:col>13</xdr:col>
      <xdr:colOff>523600</xdr:colOff>
      <xdr:row>35</xdr:row>
      <xdr:rowOff>64168</xdr:rowOff>
    </xdr:to>
    <xdr:grpSp>
      <xdr:nvGrpSpPr>
        <xdr:cNvPr id="13" name="Group 12">
          <a:extLst>
            <a:ext uri="{FF2B5EF4-FFF2-40B4-BE49-F238E27FC236}">
              <a16:creationId xmlns:a16="http://schemas.microsoft.com/office/drawing/2014/main" id="{F3C1C008-CD48-3AB9-2B11-E382C08AEB62}"/>
            </a:ext>
          </a:extLst>
        </xdr:cNvPr>
        <xdr:cNvGrpSpPr/>
      </xdr:nvGrpSpPr>
      <xdr:grpSpPr>
        <a:xfrm>
          <a:off x="5750569" y="1960108"/>
          <a:ext cx="5472182" cy="5460475"/>
          <a:chOff x="5846418" y="1996052"/>
          <a:chExt cx="5472182" cy="5460475"/>
        </a:xfrm>
      </xdr:grpSpPr>
      <xdr:graphicFrame macro="">
        <xdr:nvGraphicFramePr>
          <xdr:cNvPr id="9" name="Chart 8">
            <a:extLst>
              <a:ext uri="{FF2B5EF4-FFF2-40B4-BE49-F238E27FC236}">
                <a16:creationId xmlns:a16="http://schemas.microsoft.com/office/drawing/2014/main" id="{96444DC7-F028-5FDB-AED9-38E3E0AB438B}"/>
              </a:ext>
            </a:extLst>
          </xdr:cNvPr>
          <xdr:cNvGraphicFramePr/>
        </xdr:nvGraphicFramePr>
        <xdr:xfrm>
          <a:off x="5846418" y="1996052"/>
          <a:ext cx="5472182" cy="5460475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  <xdr:cxnSp macro="">
        <xdr:nvCxnSpPr>
          <xdr:cNvPr id="14" name="Straight Arrow Connector 13">
            <a:extLst>
              <a:ext uri="{FF2B5EF4-FFF2-40B4-BE49-F238E27FC236}">
                <a16:creationId xmlns:a16="http://schemas.microsoft.com/office/drawing/2014/main" id="{E21897A3-E92A-B845-AF67-7DD8A5BF48D4}"/>
              </a:ext>
            </a:extLst>
          </xdr:cNvPr>
          <xdr:cNvCxnSpPr>
            <a:cxnSpLocks/>
          </xdr:cNvCxnSpPr>
        </xdr:nvCxnSpPr>
        <xdr:spPr>
          <a:xfrm flipH="1" flipV="1">
            <a:off x="7563320" y="3739035"/>
            <a:ext cx="1027151" cy="586154"/>
          </a:xfrm>
          <a:prstGeom prst="straightConnector1">
            <a:avLst/>
          </a:prstGeom>
          <a:ln w="3175">
            <a:tailEnd type="none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0.13158</cdr:x>
      <cdr:y>0.15674</cdr:y>
    </cdr:from>
    <cdr:to>
      <cdr:x>0.49164</cdr:x>
      <cdr:y>0.31497</cdr:y>
    </cdr:to>
    <mc:AlternateContent xmlns:mc="http://schemas.openxmlformats.org/markup-compatibility/2006" xmlns:a14="http://schemas.microsoft.com/office/drawing/2010/main">
      <mc:Choice Requires="a14">
        <cdr:sp macro="" textlink="">
          <cdr:nvSpPr>
            <cdr:cNvPr id="5" name="TextBox 36">
              <a:extLst xmlns:a="http://schemas.openxmlformats.org/drawingml/2006/main">
                <a:ext uri="{FF2B5EF4-FFF2-40B4-BE49-F238E27FC236}">
                  <a16:creationId xmlns:a16="http://schemas.microsoft.com/office/drawing/2014/main" id="{D4830237-9C8B-CA39-6BFF-CF312390B6E9}"/>
                </a:ext>
              </a:extLst>
            </cdr:cNvPr>
            <cdr:cNvSpPr txBox="1"/>
          </cdr:nvSpPr>
          <cdr:spPr>
            <a:xfrm xmlns:a="http://schemas.openxmlformats.org/drawingml/2006/main">
              <a:off x="722929" y="872046"/>
              <a:ext cx="1978270" cy="880329"/>
            </a:xfrm>
            <a:prstGeom xmlns:a="http://schemas.openxmlformats.org/drawingml/2006/main" prst="rect">
              <a:avLst/>
            </a:prstGeom>
            <a:solidFill xmlns:a="http://schemas.openxmlformats.org/drawingml/2006/main">
              <a:schemeClr val="lt1"/>
            </a:solidFill>
            <a:ln xmlns:a="http://schemas.openxmlformats.org/drawingml/2006/main" w="9525" cmpd="sng">
              <a:solidFill>
                <a:schemeClr val="lt1">
                  <a:shade val="50000"/>
                </a:schemeClr>
              </a:solidFill>
            </a:ln>
          </cdr:spPr>
          <cdr:style>
            <a:lnRef xmlns:a="http://schemas.openxmlformats.org/drawingml/2006/main" idx="0">
              <a:scrgbClr r="0" g="0" b="0"/>
            </a:lnRef>
            <a:fillRef xmlns:a="http://schemas.openxmlformats.org/drawingml/2006/main" idx="0">
              <a:scrgbClr r="0" g="0" b="0"/>
            </a:fillRef>
            <a:effectRef xmlns:a="http://schemas.openxmlformats.org/drawingml/2006/main" idx="0">
              <a:scrgbClr r="0" g="0" b="0"/>
            </a:effectRef>
            <a:fontRef xmlns:a="http://schemas.openxmlformats.org/drawingml/2006/main" idx="minor">
              <a:schemeClr val="dk1"/>
            </a:fontRef>
          </cdr:style>
          <cdr:txBody>
            <a:bodyPr xmlns:a="http://schemas.openxmlformats.org/drawingml/2006/main" wrap="square" rtlCol="0" anchor="ctr"/>
            <a:lstStyle xmlns:a="http://schemas.openxmlformats.org/drawingml/2006/main">
              <a:lvl1pPr marL="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 algn="ctr"/>
              <a:r>
                <a:rPr lang="en-US" sz="1300" b="1" i="0" baseline="0"/>
                <a:t>General Trend</a:t>
              </a:r>
            </a:p>
            <a:p xmlns:a="http://schemas.openxmlformats.org/drawingml/2006/main">
              <a:pPr algn="ctr"/>
              <a:r>
                <a:rPr lang="en-US" sz="1300" b="1" i="0" baseline="0"/>
                <a:t>for thrust per rotor &gt; 200 N</a:t>
              </a:r>
              <a:endParaRPr lang="en-US" sz="1300" b="1" i="0"/>
            </a:p>
            <a:p xmlns:a="http://schemas.openxmlformats.org/drawingml/2006/main"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en-US" sz="1300" b="0" i="0">
                        <a:latin typeface="Cambria Math" panose="02040503050406030204" pitchFamily="18" charset="0"/>
                      </a:rPr>
                      <m:t>y</m:t>
                    </m:r>
                    <m:r>
                      <a:rPr lang="en-US" sz="1300" b="0" i="0">
                        <a:latin typeface="Cambria Math" panose="02040503050406030204" pitchFamily="18" charset="0"/>
                      </a:rPr>
                      <m:t>=0. 0095</m:t>
                    </m:r>
                    <m:r>
                      <m:rPr>
                        <m:sty m:val="p"/>
                      </m:rPr>
                      <a:rPr lang="en-US" sz="1300" b="0" i="0">
                        <a:latin typeface="Cambria Math" panose="02040503050406030204" pitchFamily="18" charset="0"/>
                      </a:rPr>
                      <m:t>x</m:t>
                    </m:r>
                    <m:r>
                      <a:rPr lang="en-US" sz="1300" b="0" i="0">
                        <a:latin typeface="Cambria Math" panose="02040503050406030204" pitchFamily="18" charset="0"/>
                      </a:rPr>
                      <m:t> −1.9275</m:t>
                    </m:r>
                  </m:oMath>
                </m:oMathPara>
              </a14:m>
              <a:endParaRPr lang="en-US" sz="1300" i="0"/>
            </a:p>
            <a:p xmlns:a="http://schemas.openxmlformats.org/drawingml/2006/main">
              <a:pPr algn="ctr"/>
              <a14:m>
                <m:oMath xmlns:m="http://schemas.openxmlformats.org/officeDocument/2006/math">
                  <m:sSup>
                    <m:sSupPr>
                      <m:ctrlPr>
                        <a:rPr lang="en-US" sz="1300" b="0" i="1">
                          <a:latin typeface="Cambria Math" panose="02040503050406030204" pitchFamily="18" charset="0"/>
                        </a:rPr>
                      </m:ctrlPr>
                    </m:sSupPr>
                    <m:e>
                      <m:r>
                        <m:rPr>
                          <m:sty m:val="p"/>
                        </m:rPr>
                        <a:rPr lang="en-US" sz="1300" b="0" i="0">
                          <a:latin typeface="Cambria Math" panose="02040503050406030204" pitchFamily="18" charset="0"/>
                        </a:rPr>
                        <m:t>R</m:t>
                      </m:r>
                    </m:e>
                    <m:sup>
                      <m:r>
                        <a:rPr lang="en-US" sz="1300" b="0" i="0">
                          <a:latin typeface="Cambria Math" panose="02040503050406030204" pitchFamily="18" charset="0"/>
                        </a:rPr>
                        <m:t>2</m:t>
                      </m:r>
                    </m:sup>
                  </m:sSup>
                  <m:r>
                    <a:rPr lang="en-US" sz="1300" b="0" i="0">
                      <a:latin typeface="Cambria Math" panose="02040503050406030204" pitchFamily="18" charset="0"/>
                    </a:rPr>
                    <m:t>=0.8457</m:t>
                  </m:r>
                </m:oMath>
              </a14:m>
              <a:r>
                <a:rPr lang="en-US" sz="1300" i="0"/>
                <a:t> </a:t>
              </a:r>
            </a:p>
          </cdr:txBody>
        </cdr:sp>
      </mc:Choice>
      <mc:Fallback xmlns="">
        <cdr:sp macro="" textlink="">
          <cdr:nvSpPr>
            <cdr:cNvPr id="5" name="TextBox 36">
              <a:extLst xmlns:a="http://schemas.openxmlformats.org/drawingml/2006/main">
                <a:ext uri="{FF2B5EF4-FFF2-40B4-BE49-F238E27FC236}">
                  <a16:creationId xmlns:a16="http://schemas.microsoft.com/office/drawing/2014/main" id="{D4830237-9C8B-CA39-6BFF-CF312390B6E9}"/>
                </a:ext>
              </a:extLst>
            </cdr:cNvPr>
            <cdr:cNvSpPr txBox="1"/>
          </cdr:nvSpPr>
          <cdr:spPr>
            <a:xfrm xmlns:a="http://schemas.openxmlformats.org/drawingml/2006/main">
              <a:off x="722929" y="872046"/>
              <a:ext cx="1978270" cy="880329"/>
            </a:xfrm>
            <a:prstGeom xmlns:a="http://schemas.openxmlformats.org/drawingml/2006/main" prst="rect">
              <a:avLst/>
            </a:prstGeom>
            <a:solidFill xmlns:a="http://schemas.openxmlformats.org/drawingml/2006/main">
              <a:schemeClr val="lt1"/>
            </a:solidFill>
            <a:ln xmlns:a="http://schemas.openxmlformats.org/drawingml/2006/main" w="9525" cmpd="sng">
              <a:solidFill>
                <a:schemeClr val="lt1">
                  <a:shade val="50000"/>
                </a:schemeClr>
              </a:solidFill>
            </a:ln>
          </cdr:spPr>
          <cdr:style>
            <a:lnRef xmlns:a="http://schemas.openxmlformats.org/drawingml/2006/main" idx="0">
              <a:scrgbClr r="0" g="0" b="0"/>
            </a:lnRef>
            <a:fillRef xmlns:a="http://schemas.openxmlformats.org/drawingml/2006/main" idx="0">
              <a:scrgbClr r="0" g="0" b="0"/>
            </a:fillRef>
            <a:effectRef xmlns:a="http://schemas.openxmlformats.org/drawingml/2006/main" idx="0">
              <a:scrgbClr r="0" g="0" b="0"/>
            </a:effectRef>
            <a:fontRef xmlns:a="http://schemas.openxmlformats.org/drawingml/2006/main" idx="minor">
              <a:schemeClr val="dk1"/>
            </a:fontRef>
          </cdr:style>
          <cdr:txBody>
            <a:bodyPr xmlns:a="http://schemas.openxmlformats.org/drawingml/2006/main" wrap="square" rtlCol="0" anchor="ctr"/>
            <a:lstStyle xmlns:a="http://schemas.openxmlformats.org/drawingml/2006/main">
              <a:lvl1pPr marL="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 algn="ctr"/>
              <a:r>
                <a:rPr lang="en-US" sz="1300" b="1" i="0" baseline="0"/>
                <a:t>General Trend</a:t>
              </a:r>
            </a:p>
            <a:p xmlns:a="http://schemas.openxmlformats.org/drawingml/2006/main">
              <a:pPr algn="ctr"/>
              <a:r>
                <a:rPr lang="en-US" sz="1300" b="1" i="0" baseline="0"/>
                <a:t>for thrust per rotor &gt; 200 N</a:t>
              </a:r>
              <a:endParaRPr lang="en-US" sz="1300" b="1" i="0"/>
            </a:p>
            <a:p xmlns:a="http://schemas.openxmlformats.org/drawingml/2006/main">
              <a:pPr algn="ctr"/>
              <a:r>
                <a:rPr lang="en-US" sz="1300" b="0" i="0">
                  <a:latin typeface="Cambria Math" panose="02040503050406030204" pitchFamily="18" charset="0"/>
                </a:rPr>
                <a:t>y=0. 0095x −1.9275</a:t>
              </a:r>
              <a:endParaRPr lang="en-US" sz="1300" i="0"/>
            </a:p>
            <a:p xmlns:a="http://schemas.openxmlformats.org/drawingml/2006/main">
              <a:pPr algn="ctr"/>
              <a:r>
                <a:rPr lang="en-US" sz="1300" b="0" i="0">
                  <a:latin typeface="Cambria Math" panose="02040503050406030204" pitchFamily="18" charset="0"/>
                </a:rPr>
                <a:t>R^2=0.8457</a:t>
              </a:r>
              <a:r>
                <a:rPr lang="en-US" sz="1300" i="0"/>
                <a:t> </a:t>
              </a:r>
            </a:p>
          </cdr:txBody>
        </cdr:sp>
      </mc:Fallback>
    </mc:AlternateContent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76DEE-66FE-6E46-8276-3145E42439BE}">
  <dimension ref="B2:L55"/>
  <sheetViews>
    <sheetView tabSelected="1" topLeftCell="A13" zoomScale="106" workbookViewId="0">
      <selection activeCell="C45" sqref="C45"/>
    </sheetView>
  </sheetViews>
  <sheetFormatPr baseColWidth="10" defaultRowHeight="16" x14ac:dyDescent="0.2"/>
  <cols>
    <col min="1" max="1" width="4.1640625" customWidth="1"/>
    <col min="2" max="2" width="5.6640625" customWidth="1"/>
    <col min="3" max="3" width="15.6640625" customWidth="1"/>
    <col min="4" max="5" width="12.83203125" customWidth="1"/>
    <col min="6" max="6" width="13" customWidth="1"/>
  </cols>
  <sheetData>
    <row r="2" spans="2:12" ht="22" customHeight="1" x14ac:dyDescent="0.2">
      <c r="B2" s="7" t="s">
        <v>0</v>
      </c>
      <c r="C2" s="7" t="s">
        <v>5</v>
      </c>
      <c r="D2" s="17" t="s">
        <v>9</v>
      </c>
      <c r="E2" s="7" t="s">
        <v>13</v>
      </c>
      <c r="F2" s="7" t="s">
        <v>1</v>
      </c>
    </row>
    <row r="3" spans="2:12" ht="17" x14ac:dyDescent="0.2">
      <c r="B3" s="8">
        <v>1</v>
      </c>
      <c r="C3" s="19">
        <v>59.792917713330702</v>
      </c>
      <c r="D3" s="20">
        <v>39.1940677484722</v>
      </c>
      <c r="E3" s="19">
        <f>D3/1000</f>
        <v>3.91940677484722E-2</v>
      </c>
      <c r="F3" s="2" t="s">
        <v>6</v>
      </c>
      <c r="H3" s="10" t="s">
        <v>2</v>
      </c>
    </row>
    <row r="4" spans="2:12" ht="17" x14ac:dyDescent="0.2">
      <c r="B4" s="9">
        <v>2</v>
      </c>
      <c r="C4" s="21">
        <v>65.653651156078993</v>
      </c>
      <c r="D4" s="16">
        <v>51.106316037147202</v>
      </c>
      <c r="E4" s="21">
        <f>D4/1000</f>
        <v>5.1106316037147201E-2</v>
      </c>
      <c r="F4" s="3" t="s">
        <v>6</v>
      </c>
      <c r="H4" t="s">
        <v>3</v>
      </c>
    </row>
    <row r="5" spans="2:12" ht="17" x14ac:dyDescent="0.2">
      <c r="B5" s="9">
        <v>3</v>
      </c>
      <c r="C5" s="21">
        <v>196.977328776554</v>
      </c>
      <c r="D5" s="16">
        <v>95.424746950150407</v>
      </c>
      <c r="E5" s="21">
        <f t="shared" ref="E5:E15" si="0">D5/1000</f>
        <v>9.5424746950150408E-2</v>
      </c>
      <c r="F5" s="3" t="s">
        <v>6</v>
      </c>
      <c r="H5" t="s">
        <v>4</v>
      </c>
    </row>
    <row r="6" spans="2:12" ht="17" x14ac:dyDescent="0.2">
      <c r="B6" s="9">
        <v>4</v>
      </c>
      <c r="C6" s="21">
        <v>213.771221376868</v>
      </c>
      <c r="D6" s="16">
        <v>491.50215204003001</v>
      </c>
      <c r="E6" s="21">
        <f t="shared" si="0"/>
        <v>0.49150215204003</v>
      </c>
      <c r="F6" s="3" t="s">
        <v>6</v>
      </c>
    </row>
    <row r="7" spans="2:12" ht="17" x14ac:dyDescent="0.2">
      <c r="B7" s="9">
        <v>5</v>
      </c>
      <c r="C7" s="21">
        <v>263.82733889318501</v>
      </c>
      <c r="D7" s="16">
        <v>401.22670431669798</v>
      </c>
      <c r="E7" s="21">
        <f t="shared" si="0"/>
        <v>0.40122670431669799</v>
      </c>
      <c r="F7" s="3" t="s">
        <v>6</v>
      </c>
    </row>
    <row r="8" spans="2:12" ht="17" x14ac:dyDescent="0.2">
      <c r="B8" s="9">
        <v>6</v>
      </c>
      <c r="C8" s="21">
        <v>353.364852593862</v>
      </c>
      <c r="D8" s="16">
        <v>976.85591030689</v>
      </c>
      <c r="E8" s="21">
        <f t="shared" si="0"/>
        <v>0.97685591030689001</v>
      </c>
      <c r="F8" s="3" t="s">
        <v>6</v>
      </c>
      <c r="H8" s="1"/>
      <c r="I8" s="1"/>
      <c r="J8" s="1"/>
      <c r="K8" s="1"/>
      <c r="L8" s="1"/>
    </row>
    <row r="9" spans="2:12" ht="17" x14ac:dyDescent="0.2">
      <c r="B9" s="9">
        <v>7</v>
      </c>
      <c r="C9" s="21">
        <v>237.484088872928</v>
      </c>
      <c r="D9" s="16">
        <v>539.76334659381598</v>
      </c>
      <c r="E9" s="21">
        <f t="shared" si="0"/>
        <v>0.53976334659381597</v>
      </c>
      <c r="F9" s="3" t="s">
        <v>7</v>
      </c>
      <c r="H9" s="1"/>
      <c r="I9" s="1"/>
      <c r="J9" s="1"/>
      <c r="K9" s="1"/>
      <c r="L9" s="1"/>
    </row>
    <row r="10" spans="2:12" ht="17" x14ac:dyDescent="0.2">
      <c r="B10" s="9">
        <v>8</v>
      </c>
      <c r="C10" s="21">
        <v>341.18892369745703</v>
      </c>
      <c r="D10" s="16">
        <v>889.51349731082303</v>
      </c>
      <c r="E10" s="21">
        <f t="shared" si="0"/>
        <v>0.88951349731082308</v>
      </c>
      <c r="F10" s="3" t="s">
        <v>7</v>
      </c>
      <c r="H10" s="1"/>
      <c r="I10" s="1"/>
      <c r="J10" s="1"/>
      <c r="K10" s="1"/>
      <c r="L10" s="1"/>
    </row>
    <row r="11" spans="2:12" ht="17" x14ac:dyDescent="0.2">
      <c r="B11" s="9">
        <v>9</v>
      </c>
      <c r="C11" s="21">
        <v>563.98692467805097</v>
      </c>
      <c r="D11" s="16">
        <v>2694.6879144495001</v>
      </c>
      <c r="E11" s="21">
        <f t="shared" si="0"/>
        <v>2.6946879144495002</v>
      </c>
      <c r="F11" s="3" t="s">
        <v>7</v>
      </c>
      <c r="H11" s="1"/>
      <c r="I11" s="1"/>
      <c r="J11" s="1"/>
      <c r="K11" s="1"/>
      <c r="L11" s="1"/>
    </row>
    <row r="12" spans="2:12" ht="17" x14ac:dyDescent="0.2">
      <c r="B12" s="9">
        <v>10</v>
      </c>
      <c r="C12" s="21">
        <v>557.433279882389</v>
      </c>
      <c r="D12" s="16">
        <v>3625.1170499885402</v>
      </c>
      <c r="E12" s="21">
        <f t="shared" si="0"/>
        <v>3.6251170499885403</v>
      </c>
      <c r="F12" s="3" t="s">
        <v>7</v>
      </c>
      <c r="H12" s="1"/>
      <c r="I12" s="1"/>
      <c r="J12" s="1"/>
      <c r="K12" s="1"/>
      <c r="L12" s="1"/>
    </row>
    <row r="13" spans="2:12" ht="17" x14ac:dyDescent="0.2">
      <c r="B13" s="9">
        <v>11</v>
      </c>
      <c r="C13" s="21">
        <v>641.36698286608305</v>
      </c>
      <c r="D13" s="16">
        <v>5439.92886045458</v>
      </c>
      <c r="E13" s="21">
        <f t="shared" si="0"/>
        <v>5.4399288604545797</v>
      </c>
      <c r="F13" s="3" t="s">
        <v>7</v>
      </c>
      <c r="H13" s="1"/>
      <c r="I13" s="1"/>
      <c r="J13" s="1"/>
      <c r="K13" s="1"/>
      <c r="L13" s="1"/>
    </row>
    <row r="14" spans="2:12" ht="17" x14ac:dyDescent="0.2">
      <c r="B14" s="9">
        <v>12</v>
      </c>
      <c r="C14" s="21">
        <v>879.35135381892496</v>
      </c>
      <c r="D14" s="16">
        <v>8163.27461947757</v>
      </c>
      <c r="E14" s="21">
        <f t="shared" si="0"/>
        <v>8.1632746194775692</v>
      </c>
      <c r="F14" s="3" t="s">
        <v>7</v>
      </c>
      <c r="H14" s="1"/>
      <c r="I14" s="1"/>
      <c r="J14" s="1"/>
      <c r="K14" s="1"/>
      <c r="L14" s="1"/>
    </row>
    <row r="15" spans="2:12" ht="17" x14ac:dyDescent="0.2">
      <c r="B15" s="9">
        <v>13</v>
      </c>
      <c r="C15" s="21">
        <v>696.04864747459703</v>
      </c>
      <c r="D15" s="16">
        <v>4371.9779819692403</v>
      </c>
      <c r="E15" s="21">
        <f t="shared" si="0"/>
        <v>4.3719779819692404</v>
      </c>
      <c r="F15" s="3" t="s">
        <v>8</v>
      </c>
      <c r="H15" s="1"/>
      <c r="I15" s="1"/>
      <c r="J15" s="1"/>
      <c r="K15" s="1"/>
      <c r="L15" s="1"/>
    </row>
    <row r="16" spans="2:12" x14ac:dyDescent="0.2">
      <c r="B16" s="11">
        <v>14</v>
      </c>
      <c r="C16" s="22">
        <v>889.68973265545503</v>
      </c>
      <c r="D16" s="23">
        <v>4510.6308732772104</v>
      </c>
      <c r="E16" s="22">
        <f>D16/1000</f>
        <v>4.5106308732772105</v>
      </c>
      <c r="F16" s="4" t="s">
        <v>8</v>
      </c>
      <c r="H16" s="1"/>
      <c r="I16" s="1"/>
      <c r="J16" s="1"/>
      <c r="K16" s="1"/>
      <c r="L16" s="1"/>
    </row>
    <row r="17" spans="3:8" x14ac:dyDescent="0.2">
      <c r="C17" s="1"/>
      <c r="D17" s="1"/>
      <c r="E17" s="1"/>
      <c r="F17" s="1"/>
      <c r="G17" s="1"/>
      <c r="H17" s="1"/>
    </row>
    <row r="18" spans="3:8" x14ac:dyDescent="0.2">
      <c r="C18" s="1"/>
      <c r="D18" s="1"/>
      <c r="E18" s="1"/>
      <c r="F18" s="1"/>
      <c r="G18" s="1"/>
      <c r="H18" s="1"/>
    </row>
    <row r="19" spans="3:8" x14ac:dyDescent="0.2">
      <c r="C19" t="s">
        <v>12</v>
      </c>
      <c r="D19" s="16"/>
      <c r="E19" s="16"/>
      <c r="F19" s="1"/>
      <c r="G19" s="1"/>
      <c r="H19" s="1"/>
    </row>
    <row r="20" spans="3:8" x14ac:dyDescent="0.2">
      <c r="C20" s="1" t="s">
        <v>10</v>
      </c>
      <c r="D20" s="16">
        <v>9.4999999999999998E-3</v>
      </c>
      <c r="E20" s="16"/>
      <c r="F20" s="1"/>
      <c r="G20" s="1"/>
      <c r="H20" s="1"/>
    </row>
    <row r="21" spans="3:8" x14ac:dyDescent="0.2">
      <c r="C21" s="1" t="s">
        <v>11</v>
      </c>
      <c r="D21" s="16">
        <v>-1.9275</v>
      </c>
      <c r="E21" s="16"/>
      <c r="F21" s="1"/>
      <c r="G21" s="1"/>
      <c r="H21" s="1"/>
    </row>
    <row r="22" spans="3:8" x14ac:dyDescent="0.2">
      <c r="C22" s="16" cm="1">
        <f t="array" ref="C22:C42">_xlfn.SEQUENCE(21,1,200,(2000-200)/20)</f>
        <v>200</v>
      </c>
      <c r="D22" s="16">
        <f>$D$20*C22+$D$21</f>
        <v>-2.750000000000008E-2</v>
      </c>
      <c r="E22" s="16"/>
      <c r="F22" s="1"/>
      <c r="G22" s="1"/>
      <c r="H22" s="1"/>
    </row>
    <row r="23" spans="3:8" x14ac:dyDescent="0.2">
      <c r="C23" s="16">
        <v>290</v>
      </c>
      <c r="D23" s="16">
        <f t="shared" ref="D23:D42" si="1">$D$20*C23+$D$21</f>
        <v>0.8274999999999999</v>
      </c>
      <c r="E23" s="16"/>
      <c r="F23" s="1"/>
      <c r="G23" s="1"/>
      <c r="H23" s="1"/>
    </row>
    <row r="24" spans="3:8" x14ac:dyDescent="0.2">
      <c r="C24" s="16">
        <v>380</v>
      </c>
      <c r="D24" s="16">
        <f t="shared" si="1"/>
        <v>1.6824999999999999</v>
      </c>
      <c r="E24" s="16"/>
      <c r="F24" s="1"/>
      <c r="G24" s="1"/>
      <c r="H24" s="1"/>
    </row>
    <row r="25" spans="3:8" x14ac:dyDescent="0.2">
      <c r="C25" s="16">
        <v>470</v>
      </c>
      <c r="D25" s="16">
        <f t="shared" si="1"/>
        <v>2.5374999999999996</v>
      </c>
      <c r="E25" s="16"/>
      <c r="F25" s="1"/>
      <c r="G25" s="1"/>
      <c r="H25" s="1"/>
    </row>
    <row r="26" spans="3:8" x14ac:dyDescent="0.2">
      <c r="C26" s="16">
        <v>560</v>
      </c>
      <c r="D26" s="16">
        <f t="shared" si="1"/>
        <v>3.3925000000000001</v>
      </c>
      <c r="E26" s="16"/>
      <c r="F26" s="1"/>
      <c r="G26" s="1"/>
      <c r="H26" s="1"/>
    </row>
    <row r="27" spans="3:8" x14ac:dyDescent="0.2">
      <c r="C27" s="16">
        <v>650</v>
      </c>
      <c r="D27" s="16">
        <f t="shared" si="1"/>
        <v>4.2474999999999996</v>
      </c>
      <c r="E27" s="16"/>
      <c r="F27" s="1"/>
      <c r="G27" s="1"/>
      <c r="H27" s="1"/>
    </row>
    <row r="28" spans="3:8" x14ac:dyDescent="0.2">
      <c r="C28" s="16">
        <v>740</v>
      </c>
      <c r="D28" s="16">
        <f t="shared" si="1"/>
        <v>5.1025</v>
      </c>
      <c r="E28" s="16"/>
      <c r="F28" s="1"/>
      <c r="G28" s="1"/>
      <c r="H28" s="1"/>
    </row>
    <row r="29" spans="3:8" x14ac:dyDescent="0.2">
      <c r="C29" s="16">
        <v>830</v>
      </c>
      <c r="D29" s="16">
        <f t="shared" si="1"/>
        <v>5.9574999999999996</v>
      </c>
      <c r="E29" s="16"/>
      <c r="F29" s="1"/>
      <c r="G29" s="1"/>
      <c r="H29" s="1"/>
    </row>
    <row r="30" spans="3:8" x14ac:dyDescent="0.2">
      <c r="C30" s="16">
        <v>920</v>
      </c>
      <c r="D30" s="16">
        <f t="shared" si="1"/>
        <v>6.8125</v>
      </c>
      <c r="E30" s="16"/>
      <c r="F30" s="6"/>
    </row>
    <row r="31" spans="3:8" x14ac:dyDescent="0.2">
      <c r="C31" s="18">
        <v>1010</v>
      </c>
      <c r="D31" s="16">
        <f t="shared" si="1"/>
        <v>7.6675000000000004</v>
      </c>
      <c r="E31" s="14"/>
      <c r="F31" s="6"/>
    </row>
    <row r="32" spans="3:8" x14ac:dyDescent="0.2">
      <c r="C32" s="18">
        <v>1100</v>
      </c>
      <c r="D32" s="16">
        <f t="shared" si="1"/>
        <v>8.5224999999999991</v>
      </c>
      <c r="E32" s="14"/>
      <c r="F32" s="6"/>
    </row>
    <row r="33" spans="2:9" x14ac:dyDescent="0.2">
      <c r="C33" s="18">
        <v>1190</v>
      </c>
      <c r="D33" s="16">
        <f t="shared" si="1"/>
        <v>9.3774999999999995</v>
      </c>
      <c r="E33" s="14"/>
    </row>
    <row r="34" spans="2:9" x14ac:dyDescent="0.2">
      <c r="C34" s="18">
        <v>1280</v>
      </c>
      <c r="D34" s="16">
        <f t="shared" si="1"/>
        <v>10.2325</v>
      </c>
      <c r="E34" s="14"/>
    </row>
    <row r="35" spans="2:9" x14ac:dyDescent="0.2">
      <c r="C35" s="18">
        <v>1370</v>
      </c>
      <c r="D35" s="16">
        <f t="shared" si="1"/>
        <v>11.087499999999999</v>
      </c>
      <c r="E35" s="14"/>
    </row>
    <row r="36" spans="2:9" x14ac:dyDescent="0.2">
      <c r="C36" s="18">
        <v>1460</v>
      </c>
      <c r="D36" s="16">
        <f t="shared" si="1"/>
        <v>11.942499999999999</v>
      </c>
      <c r="E36" s="14"/>
      <c r="H36" s="5"/>
      <c r="I36" s="5"/>
    </row>
    <row r="37" spans="2:9" x14ac:dyDescent="0.2">
      <c r="C37" s="18">
        <v>1550</v>
      </c>
      <c r="D37" s="16">
        <f t="shared" si="1"/>
        <v>12.797499999999999</v>
      </c>
      <c r="E37" s="14"/>
      <c r="H37" s="5"/>
      <c r="I37" s="5"/>
    </row>
    <row r="38" spans="2:9" x14ac:dyDescent="0.2">
      <c r="B38" s="12"/>
      <c r="C38" s="18">
        <v>1640</v>
      </c>
      <c r="D38" s="16">
        <f t="shared" si="1"/>
        <v>13.6525</v>
      </c>
      <c r="E38" s="14"/>
      <c r="F38" s="1"/>
      <c r="H38" s="5"/>
      <c r="I38" s="6"/>
    </row>
    <row r="39" spans="2:9" x14ac:dyDescent="0.2">
      <c r="C39" s="18">
        <v>1730</v>
      </c>
      <c r="D39" s="16">
        <f t="shared" si="1"/>
        <v>14.507499999999999</v>
      </c>
      <c r="E39" s="14"/>
      <c r="H39" s="5"/>
      <c r="I39" s="6"/>
    </row>
    <row r="40" spans="2:9" x14ac:dyDescent="0.2">
      <c r="C40" s="18">
        <v>1820</v>
      </c>
      <c r="D40" s="16">
        <f t="shared" si="1"/>
        <v>15.362499999999999</v>
      </c>
      <c r="E40" s="14"/>
      <c r="H40" s="5"/>
      <c r="I40" s="6"/>
    </row>
    <row r="41" spans="2:9" x14ac:dyDescent="0.2">
      <c r="C41" s="18">
        <v>1910</v>
      </c>
      <c r="D41" s="16">
        <f t="shared" si="1"/>
        <v>16.217500000000001</v>
      </c>
      <c r="E41" s="18"/>
      <c r="H41" s="5"/>
      <c r="I41" s="6"/>
    </row>
    <row r="42" spans="2:9" x14ac:dyDescent="0.2">
      <c r="C42" s="18">
        <v>2000</v>
      </c>
      <c r="D42" s="16">
        <f t="shared" si="1"/>
        <v>17.072500000000002</v>
      </c>
      <c r="E42" s="13"/>
    </row>
    <row r="43" spans="2:9" x14ac:dyDescent="0.2">
      <c r="E43" s="13"/>
    </row>
    <row r="44" spans="2:9" x14ac:dyDescent="0.2">
      <c r="G44" s="15"/>
      <c r="H44" s="15"/>
    </row>
    <row r="45" spans="2:9" x14ac:dyDescent="0.2">
      <c r="G45" s="15"/>
      <c r="H45" s="15"/>
    </row>
    <row r="46" spans="2:9" x14ac:dyDescent="0.2">
      <c r="D46" s="16"/>
      <c r="G46" s="15"/>
      <c r="H46" s="15"/>
    </row>
    <row r="47" spans="2:9" x14ac:dyDescent="0.2">
      <c r="G47" s="15"/>
      <c r="H47" s="15"/>
    </row>
    <row r="48" spans="2:9" x14ac:dyDescent="0.2">
      <c r="G48" s="15"/>
      <c r="H48" s="15"/>
    </row>
    <row r="49" spans="7:8" x14ac:dyDescent="0.2">
      <c r="G49" s="15"/>
      <c r="H49" s="15"/>
    </row>
    <row r="50" spans="7:8" x14ac:dyDescent="0.2">
      <c r="G50" s="15"/>
      <c r="H50" s="15"/>
    </row>
    <row r="51" spans="7:8" x14ac:dyDescent="0.2">
      <c r="G51" s="15"/>
      <c r="H51" s="15"/>
    </row>
    <row r="52" spans="7:8" x14ac:dyDescent="0.2">
      <c r="G52" s="15"/>
      <c r="H52" s="15"/>
    </row>
    <row r="53" spans="7:8" x14ac:dyDescent="0.2">
      <c r="G53" s="15"/>
      <c r="H53" s="15"/>
    </row>
    <row r="54" spans="7:8" x14ac:dyDescent="0.2">
      <c r="G54" s="15"/>
      <c r="H54" s="15"/>
    </row>
    <row r="55" spans="7:8" x14ac:dyDescent="0.2">
      <c r="G55" s="15"/>
      <c r="H55" s="15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Duffy et 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HARIANSYAH Muhammad Alfiyandy</dc:creator>
  <cp:lastModifiedBy>HARIANSYAH Muhammad Alfiyandy</cp:lastModifiedBy>
  <dcterms:created xsi:type="dcterms:W3CDTF">2024-07-09T08:10:25Z</dcterms:created>
  <dcterms:modified xsi:type="dcterms:W3CDTF">2024-12-27T13:59:13Z</dcterms:modified>
</cp:coreProperties>
</file>