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validation/aerodynamics/"/>
    </mc:Choice>
  </mc:AlternateContent>
  <xr:revisionPtr revIDLastSave="0" documentId="8_{DBD7EB70-97A1-2B43-804E-333FF5FAC589}" xr6:coauthVersionLast="47" xr6:coauthVersionMax="47" xr10:uidLastSave="{00000000-0000-0000-0000-000000000000}"/>
  <bookViews>
    <workbookView xWindow="15320" yWindow="740" windowWidth="14920" windowHeight="18900" xr2:uid="{744A32EF-2668-314A-B807-F25F91687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D8" i="1"/>
  <c r="B11" i="1"/>
  <c r="G11" i="1"/>
  <c r="F11" i="1"/>
  <c r="E11" i="1"/>
  <c r="D11" i="1"/>
  <c r="C11" i="1"/>
  <c r="C8" i="1"/>
  <c r="G8" i="1"/>
  <c r="F8" i="1"/>
  <c r="E8" i="1"/>
  <c r="B8" i="1"/>
  <c r="G10" i="1"/>
  <c r="F10" i="1"/>
  <c r="E10" i="1"/>
  <c r="D10" i="1"/>
  <c r="C10" i="1"/>
  <c r="B10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<sst xmlns="http://schemas.openxmlformats.org/spreadsheetml/2006/main" count="15" uniqueCount="15">
  <si>
    <t>Quad TS</t>
  </si>
  <si>
    <t>Quad E</t>
  </si>
  <si>
    <t>SbS TS</t>
  </si>
  <si>
    <t>SbS E</t>
  </si>
  <si>
    <t>L+C TE</t>
  </si>
  <si>
    <t>L+C E</t>
  </si>
  <si>
    <t>DGW (lb)</t>
  </si>
  <si>
    <t>D/q fuselage (ft2)</t>
  </si>
  <si>
    <t>D/q rotor hubs (ft2)</t>
  </si>
  <si>
    <t>N lift rotor</t>
  </si>
  <si>
    <t>k rotor hubs 1</t>
  </si>
  <si>
    <t>k rotor hubs 2</t>
  </si>
  <si>
    <t>CD</t>
  </si>
  <si>
    <t>R</t>
  </si>
  <si>
    <t>CD_calc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</si>
</sst>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FDAF-189B-5248-BDED-083D4370100A}">
  <dimension ref="A2:G11"/>
  <sheetViews>
    <sheetView tabSelected="1" workbookViewId="0">
      <selection activeCell="C7" sqref="C7"/>
    </sheetView>
  </sheetViews>
  <sheetFormatPr baseColWidth="10" defaultRowHeight="16" x14ac:dyDescent="0.2"/>
  <cols>
    <col min="1" max="1" width="16.5" customWidth="1"/>
  </cols>
  <sheetData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1" t="s">
        <v>6</v>
      </c>
      <c r="B3" s="1">
        <v>3735</v>
      </c>
      <c r="C3" s="1">
        <v>6480</v>
      </c>
      <c r="D3" s="1">
        <v>3468</v>
      </c>
      <c r="E3" s="1">
        <v>4897</v>
      </c>
      <c r="F3" s="1">
        <v>6013</v>
      </c>
      <c r="G3" s="1">
        <v>8210</v>
      </c>
    </row>
    <row r="4" spans="1:7" x14ac:dyDescent="0.2">
      <c r="A4" s="1" t="s">
        <v>7</v>
      </c>
      <c r="B4" s="1">
        <v>1.4</v>
      </c>
      <c r="C4" s="1">
        <v>1.4</v>
      </c>
      <c r="D4" s="1">
        <v>1.6</v>
      </c>
      <c r="E4" s="1">
        <v>1.6</v>
      </c>
      <c r="F4" s="1">
        <v>1.7</v>
      </c>
      <c r="G4" s="1">
        <v>1.7</v>
      </c>
    </row>
    <row r="5" spans="1:7" x14ac:dyDescent="0.2">
      <c r="A5" s="1" t="s">
        <v>8</v>
      </c>
      <c r="B5" s="1">
        <v>4.8</v>
      </c>
      <c r="C5" s="1">
        <v>9.6999999999999993</v>
      </c>
      <c r="D5" s="1">
        <v>1</v>
      </c>
      <c r="E5" s="1">
        <v>2.1</v>
      </c>
      <c r="F5" s="1">
        <v>0.9</v>
      </c>
      <c r="G5" s="1">
        <v>1.2</v>
      </c>
    </row>
    <row r="6" spans="1:7" x14ac:dyDescent="0.2">
      <c r="A6" s="1" t="s">
        <v>9</v>
      </c>
      <c r="B6" s="1">
        <v>4</v>
      </c>
      <c r="C6" s="1">
        <v>4</v>
      </c>
      <c r="D6" s="1">
        <v>2</v>
      </c>
      <c r="E6" s="1">
        <v>2</v>
      </c>
      <c r="F6" s="1">
        <v>8</v>
      </c>
      <c r="G6" s="1">
        <v>8</v>
      </c>
    </row>
    <row r="7" spans="1:7" x14ac:dyDescent="0.2">
      <c r="A7" s="1" t="s">
        <v>10</v>
      </c>
      <c r="B7">
        <f>(B5/B6)/((B3/B6)/1000)^(2/3)</f>
        <v>1.2561095075903941</v>
      </c>
      <c r="C7">
        <f>(C5/C6)/((C3/C6)/1000)^(2/3)</f>
        <v>1.7580655610804616</v>
      </c>
      <c r="D7">
        <f>(D5/D6)/((D3/D6)/1000)^(2/3)</f>
        <v>0.34642078560332995</v>
      </c>
      <c r="E7">
        <f>(E5/E6)/((E3/E6)/1000)^(2/3)</f>
        <v>0.57799297524591708</v>
      </c>
      <c r="F7">
        <f>(F5/F6)/((F3/F6)/1000)^(2/3)</f>
        <v>0.13608754448049415</v>
      </c>
      <c r="G7">
        <f>(G5/G6)/((G3/G6)/1000)^(2/3)</f>
        <v>0.14743111350046537</v>
      </c>
    </row>
    <row r="8" spans="1:7" x14ac:dyDescent="0.2">
      <c r="A8" s="1" t="s">
        <v>11</v>
      </c>
      <c r="B8">
        <f>(B5/B6)/SQRT(B3/B6)</f>
        <v>3.9270455493905274E-2</v>
      </c>
      <c r="C8">
        <f>(C5/C6)/SQRT(C3/C6)</f>
        <v>6.0249609393744324E-2</v>
      </c>
      <c r="D8">
        <f>(D5/D6)/SQRT(D3/D6)</f>
        <v>1.2007302660701854E-2</v>
      </c>
      <c r="E8">
        <f>(E5/E6)/SQRT(E3/E6)</f>
        <v>2.1219700256769298E-2</v>
      </c>
      <c r="F8">
        <f>(F5/F6)/SQRT(F3/F6)</f>
        <v>4.1034761541259698E-3</v>
      </c>
      <c r="G8">
        <f>(G5/G6)/SQRT(G3/G6)</f>
        <v>4.6823586298586151E-3</v>
      </c>
    </row>
    <row r="9" spans="1:7" x14ac:dyDescent="0.2">
      <c r="A9" s="1" t="s">
        <v>13</v>
      </c>
      <c r="B9" s="1">
        <v>9.1999999999999993</v>
      </c>
      <c r="C9" s="1">
        <v>13.1</v>
      </c>
      <c r="D9" s="1">
        <v>10.5</v>
      </c>
      <c r="E9" s="1">
        <v>14.9</v>
      </c>
      <c r="F9" s="1">
        <v>5</v>
      </c>
      <c r="G9" s="1">
        <v>5</v>
      </c>
    </row>
    <row r="10" spans="1:7" x14ac:dyDescent="0.2">
      <c r="A10" s="1" t="s">
        <v>12</v>
      </c>
      <c r="B10">
        <f>(B5/B6)/(PI()*B9^2)</f>
        <v>4.5129000876718917E-3</v>
      </c>
      <c r="C10">
        <f>(C5/C6)/(PI()*C9^2)</f>
        <v>4.497998216862027E-3</v>
      </c>
      <c r="D10">
        <f>(D5/D6)/(PI()*D9^2)</f>
        <v>1.4435822502666244E-3</v>
      </c>
      <c r="E10">
        <f>(E5/E6)/(PI()*E9^2)</f>
        <v>1.5054519188008658E-3</v>
      </c>
      <c r="F10">
        <f>(F5/F6)/(PI()*F9^2)</f>
        <v>1.4323944878270581E-3</v>
      </c>
      <c r="G10">
        <f>(G5/G6)/(PI()*G9^2)</f>
        <v>1.9098593171027439E-3</v>
      </c>
    </row>
    <row r="11" spans="1:7" x14ac:dyDescent="0.2">
      <c r="A11" s="1" t="s">
        <v>14</v>
      </c>
      <c r="B11">
        <f>B5/(PI()*B9^2)</f>
        <v>1.8051600350687567E-2</v>
      </c>
      <c r="C11">
        <f>C5/(PI()*C9^2)</f>
        <v>1.7991992867448108E-2</v>
      </c>
      <c r="D11">
        <f>D5/(PI()*D9^2)</f>
        <v>2.8871645005332488E-3</v>
      </c>
      <c r="E11">
        <f>E5/(PI()*E9^2)</f>
        <v>3.0109038376017316E-3</v>
      </c>
      <c r="F11">
        <f>F5/(PI()*F9^2)</f>
        <v>1.1459155902616465E-2</v>
      </c>
      <c r="G11">
        <f>G5/(PI()*G9^2)</f>
        <v>1.5278874536821951E-2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2025-01-12T11:29:28Z</dcterms:created>
  <dcterms:modified xsi:type="dcterms:W3CDTF">2025-01-12T14:52:29Z</dcterms:modified>
</cp:coreProperties>
</file>