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105" windowWidth="15240" windowHeight="7995" tabRatio="946" firstSheet="11" activeTab="27"/>
  </bookViews>
  <sheets>
    <sheet name="Hoja1" sheetId="24" state="hidden" r:id="rId1"/>
    <sheet name="Notas a los Edos Financieros" sheetId="1" r:id="rId2"/>
    <sheet name="ESF-01" sheetId="2" r:id="rId3"/>
    <sheet name="ESF-02 " sheetId="3" r:id="rId4"/>
    <sheet name="ESF-03" sheetId="4" r:id="rId5"/>
    <sheet name="ESF-04" sheetId="28" r:id="rId6"/>
    <sheet name="ESF-05" sheetId="5" r:id="rId7"/>
    <sheet name="ESF-06 " sheetId="6" r:id="rId8"/>
    <sheet name="ESF-07" sheetId="7" r:id="rId9"/>
    <sheet name="ESF-08" sheetId="8" r:id="rId10"/>
    <sheet name="ESF-09" sheetId="9" r:id="rId11"/>
    <sheet name="ESF-10" sheetId="10" r:id="rId12"/>
    <sheet name="ESF-11" sheetId="11" r:id="rId13"/>
    <sheet name="ESF-12 " sheetId="12" r:id="rId14"/>
    <sheet name="ESF-13" sheetId="13" r:id="rId15"/>
    <sheet name="ESF-14" sheetId="14" r:id="rId16"/>
    <sheet name="ESF-15" sheetId="15" r:id="rId17"/>
    <sheet name="EA-01" sheetId="16" r:id="rId18"/>
    <sheet name="EA-02" sheetId="17" r:id="rId19"/>
    <sheet name="EA-03 " sheetId="18" r:id="rId20"/>
    <sheet name="VHP-01" sheetId="19" r:id="rId21"/>
    <sheet name="VHP-02" sheetId="20" r:id="rId22"/>
    <sheet name="EFE-01  " sheetId="21" r:id="rId23"/>
    <sheet name="EFE-02" sheetId="22" r:id="rId24"/>
    <sheet name="EFE-03" sheetId="27" r:id="rId25"/>
    <sheet name="Conciliacion_Ig" sheetId="26" r:id="rId26"/>
    <sheet name="Conciliacion_Eg" sheetId="25" r:id="rId27"/>
    <sheet name="Memoria" sheetId="23" r:id="rId28"/>
  </sheets>
  <definedNames>
    <definedName name="_xlnm._FilterDatabase" localSheetId="4" hidden="1">'ESF-03'!$A$7:$K$122</definedName>
    <definedName name="_xlnm._FilterDatabase" localSheetId="9" hidden="1">'ESF-08'!$A$7:$H$492</definedName>
    <definedName name="_xlnm.Print_Area" localSheetId="17">'EA-01'!$A$1:$D$73</definedName>
    <definedName name="_xlnm.Print_Area" localSheetId="18">'EA-02'!$A$1:$E$16</definedName>
    <definedName name="_xlnm.Print_Area" localSheetId="19">'EA-03 '!$A$1:$E$101</definedName>
    <definedName name="_xlnm.Print_Area" localSheetId="22">'EFE-01  '!$A$1:$E$32</definedName>
    <definedName name="_xlnm.Print_Area" localSheetId="23">'EFE-02'!$A$1:$D$35</definedName>
    <definedName name="_xlnm.Print_Area" localSheetId="24">'EFE-03'!$A$1:$C$43</definedName>
    <definedName name="_xlnm.Print_Area" localSheetId="2">'ESF-01'!$A$1:$E$79</definedName>
    <definedName name="_xlnm.Print_Area" localSheetId="3">'ESF-02 '!$A$1:$G$26</definedName>
    <definedName name="_xlnm.Print_Area" localSheetId="4">'ESF-03'!$A$1:$I$129</definedName>
    <definedName name="_xlnm.Print_Area" localSheetId="5">'ESF-04'!$A$1:$H$8</definedName>
    <definedName name="_xlnm.Print_Area" localSheetId="7">'ESF-06 '!$A$1:$G$18</definedName>
    <definedName name="_xlnm.Print_Area" localSheetId="8">'ESF-07'!$A$1:$E$18</definedName>
    <definedName name="_xlnm.Print_Area" localSheetId="9">'ESF-08'!$A$1:$F$452</definedName>
    <definedName name="_xlnm.Print_Area" localSheetId="10">'ESF-09'!$A$1:$F$36</definedName>
    <definedName name="_xlnm.Print_Area" localSheetId="11">'ESF-10'!$A$1:$H$8</definedName>
    <definedName name="_xlnm.Print_Area" localSheetId="12">'ESF-11'!$A$1:$D$13</definedName>
    <definedName name="_xlnm.Print_Area" localSheetId="13">'ESF-12 '!$A$1:$H$51</definedName>
    <definedName name="_xlnm.Print_Area" localSheetId="14">'ESF-13'!$A$1:$E$12</definedName>
    <definedName name="_xlnm.Print_Area" localSheetId="15">'ESF-14'!$A$1:$E$20</definedName>
    <definedName name="_xlnm.Print_Area" localSheetId="16">'ESF-15'!$A$1:$AA$20</definedName>
    <definedName name="_xlnm.Print_Area" localSheetId="27">Memoria!$A$1:$E$74</definedName>
    <definedName name="_xlnm.Print_Area" localSheetId="1">'Notas a los Edos Financieros'!$A$1:$B$40</definedName>
    <definedName name="_xlnm.Print_Area" localSheetId="20">'VHP-01'!$A$1:$G$16</definedName>
    <definedName name="_xlnm.Print_Area" localSheetId="21">'VHP-02'!$A$1:$F$27</definedName>
    <definedName name="_xlnm.Print_Titles" localSheetId="17">'EA-01'!$1:$7</definedName>
    <definedName name="_xlnm.Print_Titles" localSheetId="19">'EA-03 '!$1:$7</definedName>
    <definedName name="_xlnm.Print_Titles" localSheetId="22">'EFE-01  '!$1:$7</definedName>
    <definedName name="_xlnm.Print_Titles" localSheetId="1">'Notas a los Edos Financieros'!$1:$7</definedName>
  </definedNames>
  <calcPr calcId="125725"/>
</workbook>
</file>

<file path=xl/calcChain.xml><?xml version="1.0" encoding="utf-8"?>
<calcChain xmlns="http://schemas.openxmlformats.org/spreadsheetml/2006/main">
  <c r="E63" i="23"/>
  <c r="E64"/>
  <c r="E65"/>
  <c r="E66"/>
  <c r="E62"/>
  <c r="E69" l="1"/>
  <c r="E70"/>
  <c r="E71"/>
  <c r="E72"/>
  <c r="E73"/>
  <c r="E74"/>
  <c r="E68"/>
  <c r="C26" i="25" l="1"/>
  <c r="D41" i="27" l="1"/>
  <c r="C41"/>
  <c r="D9"/>
  <c r="C9"/>
  <c r="C20" i="26" l="1"/>
  <c r="D45" i="22"/>
  <c r="C45"/>
  <c r="D43"/>
  <c r="D42"/>
  <c r="C43"/>
  <c r="C42"/>
  <c r="C15"/>
  <c r="C40"/>
  <c r="D40"/>
  <c r="D39"/>
  <c r="D38"/>
  <c r="C39"/>
  <c r="C19"/>
  <c r="D18" s="1"/>
  <c r="C12"/>
  <c r="D11" s="1"/>
  <c r="C34"/>
  <c r="D33" s="1"/>
  <c r="D34" s="1"/>
  <c r="C31"/>
  <c r="D30" s="1"/>
  <c r="D31" s="1"/>
  <c r="C28"/>
  <c r="D27" s="1"/>
  <c r="D28" s="1"/>
  <c r="C25"/>
  <c r="E22" i="21"/>
  <c r="E23" s="1"/>
  <c r="E15"/>
  <c r="E16"/>
  <c r="E17"/>
  <c r="E18"/>
  <c r="E19"/>
  <c r="E14"/>
  <c r="E10"/>
  <c r="E11"/>
  <c r="E9"/>
  <c r="C22" i="22" l="1"/>
  <c r="D9"/>
  <c r="D15"/>
  <c r="D14"/>
  <c r="D37"/>
  <c r="D36"/>
  <c r="D10"/>
  <c r="D17"/>
  <c r="D16"/>
  <c r="D24"/>
  <c r="D25" s="1"/>
  <c r="E20" i="21"/>
  <c r="E12"/>
  <c r="D12" i="22" l="1"/>
  <c r="D22"/>
  <c r="D19"/>
  <c r="E30" i="21"/>
  <c r="D23" l="1"/>
  <c r="C23"/>
  <c r="D20"/>
  <c r="D30" s="1"/>
  <c r="C20"/>
  <c r="D12"/>
  <c r="C12"/>
  <c r="C30" s="1"/>
  <c r="E9" i="20"/>
  <c r="E10"/>
  <c r="E11"/>
  <c r="E12"/>
  <c r="E13"/>
  <c r="E14"/>
  <c r="E15"/>
  <c r="E16"/>
  <c r="E17"/>
  <c r="E18"/>
  <c r="E19"/>
  <c r="E20"/>
  <c r="E21"/>
  <c r="E22"/>
  <c r="E23"/>
  <c r="E8"/>
  <c r="D25"/>
  <c r="C25"/>
  <c r="E10" i="19"/>
  <c r="E9"/>
  <c r="E8"/>
  <c r="D99" i="18" l="1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8"/>
  <c r="E467" i="8"/>
  <c r="E468"/>
  <c r="E469"/>
  <c r="E470"/>
  <c r="E471"/>
  <c r="E472"/>
  <c r="E473"/>
  <c r="E474"/>
  <c r="E475"/>
  <c r="E476"/>
  <c r="E466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217"/>
  <c r="C440"/>
  <c r="C450"/>
  <c r="C460"/>
  <c r="C482"/>
  <c r="C492"/>
  <c r="E199"/>
  <c r="E200"/>
  <c r="E201"/>
  <c r="E202"/>
  <c r="E203"/>
  <c r="E204"/>
  <c r="E205"/>
  <c r="E206"/>
  <c r="E207"/>
  <c r="E208"/>
  <c r="E209"/>
  <c r="D211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8"/>
  <c r="C99" i="18" l="1"/>
  <c r="G14" i="3"/>
  <c r="F14"/>
  <c r="E14"/>
  <c r="D14"/>
  <c r="G57" i="4"/>
  <c r="F57"/>
  <c r="E57"/>
  <c r="D57"/>
  <c r="C57"/>
  <c r="G47"/>
  <c r="F47"/>
  <c r="E47"/>
  <c r="D47"/>
  <c r="C47"/>
  <c r="C88" i="16"/>
  <c r="C26" i="14"/>
  <c r="C10"/>
  <c r="C18" i="13"/>
  <c r="G69" i="12"/>
  <c r="F69"/>
  <c r="E69"/>
  <c r="D69"/>
  <c r="C69"/>
  <c r="C20" i="11"/>
  <c r="E34" i="9"/>
  <c r="D34"/>
  <c r="C34"/>
  <c r="E22"/>
  <c r="D22"/>
  <c r="C22"/>
  <c r="E492" i="8"/>
  <c r="D492"/>
  <c r="E482"/>
  <c r="D482"/>
  <c r="E460"/>
  <c r="D460"/>
  <c r="E450"/>
  <c r="D450"/>
  <c r="G27" i="4"/>
  <c r="F27"/>
  <c r="E27"/>
  <c r="D27"/>
  <c r="F24" i="3"/>
  <c r="D24"/>
  <c r="C21" i="2"/>
  <c r="G127" i="4"/>
  <c r="F127"/>
  <c r="E127"/>
  <c r="D127"/>
  <c r="C127"/>
  <c r="G117"/>
  <c r="F117"/>
  <c r="E117"/>
  <c r="D117"/>
  <c r="C117"/>
  <c r="G107"/>
  <c r="F107"/>
  <c r="E107"/>
  <c r="D107"/>
  <c r="C107"/>
  <c r="G97"/>
  <c r="F97"/>
  <c r="E97"/>
  <c r="D97"/>
  <c r="C97"/>
  <c r="G87"/>
  <c r="F87"/>
  <c r="E87"/>
  <c r="D87"/>
  <c r="C87"/>
  <c r="C16" i="7"/>
  <c r="C10" i="13"/>
  <c r="C27" i="25"/>
  <c r="C9"/>
  <c r="C15" i="26"/>
  <c r="C9"/>
  <c r="C18" i="14"/>
  <c r="C71" i="16"/>
  <c r="G49" i="12"/>
  <c r="F49"/>
  <c r="E49"/>
  <c r="D49"/>
  <c r="C49"/>
  <c r="I18" i="15"/>
  <c r="C13" i="9"/>
  <c r="D13"/>
  <c r="E13"/>
  <c r="C16" i="6"/>
  <c r="O18" i="15"/>
  <c r="N18"/>
  <c r="M18"/>
  <c r="L18"/>
  <c r="K18"/>
  <c r="H18"/>
  <c r="G18"/>
  <c r="F18"/>
  <c r="E25" i="20"/>
  <c r="E14" i="19"/>
  <c r="D14"/>
  <c r="C14"/>
  <c r="C14" i="17"/>
  <c r="C11" i="11"/>
  <c r="E440" i="8"/>
  <c r="D440"/>
  <c r="E211"/>
  <c r="C211"/>
  <c r="B34" i="5"/>
  <c r="C32"/>
  <c r="C16"/>
  <c r="G37" i="4"/>
  <c r="F37"/>
  <c r="E37"/>
  <c r="D37"/>
  <c r="C37"/>
  <c r="C27"/>
  <c r="G24" i="3"/>
  <c r="E24"/>
  <c r="C24"/>
  <c r="C14"/>
  <c r="C78" i="2"/>
  <c r="C65"/>
  <c r="C52"/>
  <c r="C35" i="25" l="1"/>
</calcChain>
</file>

<file path=xl/sharedStrings.xml><?xml version="1.0" encoding="utf-8"?>
<sst xmlns="http://schemas.openxmlformats.org/spreadsheetml/2006/main" count="2183" uniqueCount="1739">
  <si>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</si>
  <si>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</si>
  <si>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</si>
  <si>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</si>
  <si>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</si>
  <si>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</si>
  <si>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</si>
  <si>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</si>
  <si>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INVENTARIO Y ALMACENES</t>
  </si>
  <si>
    <t>ESF-06</t>
  </si>
  <si>
    <t>FIDEICOMISOS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</si>
  <si>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</si>
  <si>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</si>
  <si>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</si>
  <si>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</si>
  <si>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</si>
  <si>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</si>
  <si>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</si>
  <si>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</si>
  <si>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</si>
  <si>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OTROS ACTIVOS NO CIRCULANTES</t>
  </si>
  <si>
    <t>ESF-12</t>
  </si>
  <si>
    <t>CUENTAS Y DOCUMENTOS POR PAGAR</t>
  </si>
  <si>
    <t>ESF-13</t>
  </si>
  <si>
    <t>DIFERIDOS Y OTROS PASIVOS</t>
  </si>
  <si>
    <t>ESF-14</t>
  </si>
  <si>
    <t>OTROS PASIVOS CIRCULANTES</t>
  </si>
  <si>
    <t>ESF-15</t>
  </si>
  <si>
    <t>DEUDA PÚBLICA A LARGO PLAZO</t>
  </si>
  <si>
    <t>INGRESOS</t>
  </si>
  <si>
    <t>OTROS INGRESOS</t>
  </si>
  <si>
    <t>GASTOS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</si>
  <si>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</si>
  <si>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</si>
  <si>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</si>
  <si>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</si>
  <si>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</si>
  <si>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</si>
  <si>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</si>
  <si>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</si>
  <si>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</si>
  <si>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</si>
  <si>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PRESUPUESTALES</t>
  </si>
  <si>
    <t>DE DESGLOSE</t>
  </si>
  <si>
    <t>Cta0113</t>
  </si>
  <si>
    <t>NOTA:   ESF-01</t>
  </si>
  <si>
    <t>CUENTA</t>
  </si>
  <si>
    <t>NOMBRE DE LA CUENTA</t>
  </si>
  <si>
    <t>MONTO</t>
  </si>
  <si>
    <t>TIPO</t>
  </si>
  <si>
    <t>MONTO PARCIAL</t>
  </si>
  <si>
    <t>NOTA:   ESF-02</t>
  </si>
  <si>
    <t>2012</t>
  </si>
  <si>
    <t>NOTA:   ESF-03</t>
  </si>
  <si>
    <t>IMPORTE</t>
  </si>
  <si>
    <t>A 90 días</t>
  </si>
  <si>
    <t>A 180 días</t>
  </si>
  <si>
    <t>A 365 días</t>
  </si>
  <si>
    <t>+ 365 días</t>
  </si>
  <si>
    <t>CARACTERÍSTICAS</t>
  </si>
  <si>
    <t>ESTATUS DEL ADEUDO</t>
  </si>
  <si>
    <t>1140    INVENTARIOS</t>
  </si>
  <si>
    <t>NOTA:    ESF-05</t>
  </si>
  <si>
    <t>MÉTODO</t>
  </si>
  <si>
    <t>1150    ALMACENES</t>
  </si>
  <si>
    <t>1213    FIDEICOMISOS, MANDATOS Y CONTRATOS ANÁLOGOS</t>
  </si>
  <si>
    <t xml:space="preserve">NOTA:        ESF-06 </t>
  </si>
  <si>
    <t>CARATERÍSTICAS</t>
  </si>
  <si>
    <t>NOMBRE DEL FIDEICOMISO</t>
  </si>
  <si>
    <t>OBJETO DEL FIDEICOMISO</t>
  </si>
  <si>
    <t>1214    PARTICIPACIONES Y APORTACIONES DE CAPITAL</t>
  </si>
  <si>
    <t>NOTA:        ESF-07</t>
  </si>
  <si>
    <t xml:space="preserve">EMPRESA/OPDes </t>
  </si>
  <si>
    <t>1230    BIENES INMUEBLES, INFRAESTRUCTURA Y CONSTRUCCIONES EN PROCESO</t>
  </si>
  <si>
    <t>NOTA:       ESF-08</t>
  </si>
  <si>
    <t>SALDO INICIAL</t>
  </si>
  <si>
    <t>SALDO FINAL</t>
  </si>
  <si>
    <t>FLUJO</t>
  </si>
  <si>
    <t>CRITERIO</t>
  </si>
  <si>
    <t>1240    BIENES MUEBLES</t>
  </si>
  <si>
    <t>NOTA:        ESF-09</t>
  </si>
  <si>
    <t>NOTA:       ESF-09</t>
  </si>
  <si>
    <t>NOTA:        ESF-10</t>
  </si>
  <si>
    <t>1280        ESTIMACIONES Y DETERIOROS</t>
  </si>
  <si>
    <t>TEXTO LIBRE</t>
  </si>
  <si>
    <t>Informar los criterios utilizados para la determinación de las estimaciones; por ejemplo: estimación de cuentas incobrables, estimación de inventarios, deterioro de activos biológicos  y cualquier otra que aplique.</t>
  </si>
  <si>
    <t>NOTA:   ESF-11</t>
  </si>
  <si>
    <t xml:space="preserve">NOTA:         ESF-12 </t>
  </si>
  <si>
    <t>NOTA:         ESF-13</t>
  </si>
  <si>
    <t>NATURALEZA</t>
  </si>
  <si>
    <t>NOTA:     ESF-14</t>
  </si>
  <si>
    <t>NOTA:   ESF-15</t>
  </si>
  <si>
    <t>Estado Analítico de la Deuda y Otros Pasivos</t>
  </si>
  <si>
    <t>Destino del Crédito</t>
  </si>
  <si>
    <t>Acreedor</t>
  </si>
  <si>
    <t>Tasa de  Interés</t>
  </si>
  <si>
    <t>Capital Pagado</t>
  </si>
  <si>
    <t>Fecha de Contratación</t>
  </si>
  <si>
    <t>Fecha de Vencimiento</t>
  </si>
  <si>
    <t>Registro Estatal</t>
  </si>
  <si>
    <t>Período de Gracia</t>
  </si>
  <si>
    <t>Aval</t>
  </si>
  <si>
    <t>Garantía</t>
  </si>
  <si>
    <t>Fuente de Financiamiento</t>
  </si>
  <si>
    <t>Fecha del Acuerdo de cada ente</t>
  </si>
  <si>
    <t>Observaciones</t>
  </si>
  <si>
    <t>En UDIS</t>
  </si>
  <si>
    <t>En Pesos</t>
  </si>
  <si>
    <t>C01</t>
  </si>
  <si>
    <t>C02</t>
  </si>
  <si>
    <t>C03</t>
  </si>
  <si>
    <t>C04</t>
  </si>
  <si>
    <t>TOTAL CREDITOS</t>
  </si>
  <si>
    <t>NOTA:   ERA-01</t>
  </si>
  <si>
    <t>%  GASTO</t>
  </si>
  <si>
    <t>EXPLICACIÓN</t>
  </si>
  <si>
    <t>NOTA:    VHP-01</t>
  </si>
  <si>
    <t>MODIFICACION</t>
  </si>
  <si>
    <t>NOTA:        VHP-02</t>
  </si>
  <si>
    <t>NOTA:         EFE-01</t>
  </si>
  <si>
    <t>NOTA:     EFE-02</t>
  </si>
  <si>
    <t>% SUB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</si>
  <si>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</si>
  <si>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</si>
  <si>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</si>
  <si>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A) Contables:</t>
  </si>
  <si>
    <t>NOTAS DE MEMORIA</t>
  </si>
  <si>
    <t>Financiamiento Contratado</t>
  </si>
  <si>
    <t>Capital Amortizado</t>
  </si>
  <si>
    <t>Intereses Pagados Acumulado</t>
  </si>
  <si>
    <t>Intereses Pagados en el Ejercicio</t>
  </si>
  <si>
    <t>Núm. de Decreto del Congreso / Autorización</t>
  </si>
  <si>
    <t>Índice</t>
  </si>
  <si>
    <t>Clase del Título</t>
  </si>
  <si>
    <t>Saldo en Pesos</t>
  </si>
  <si>
    <t>Núm. Total de Pagos</t>
  </si>
  <si>
    <t>Núm. de pagos del periodo</t>
  </si>
  <si>
    <t>2130  Y  2230   DEUDA PUBLICA</t>
  </si>
  <si>
    <t>4300    OTROS INGRESOS Y BENEFICIOS</t>
  </si>
  <si>
    <t>3100    HACIENDA PÚBLICA/PATRIMONIO CONTRIBUIDO</t>
  </si>
  <si>
    <t>3200    HACIENDA PÚBLICA/PATRIMONIO GENERADO</t>
  </si>
  <si>
    <t>1114    INVERSIONES TEMPORALES (HASTA 3 MESES)</t>
  </si>
  <si>
    <t>1122    CUENTAS POR COBRAR A CORTO PLAZO</t>
  </si>
  <si>
    <t>1123    DEUDORES DIVERSOS POR COBRAR A CORTO PLAZO</t>
  </si>
  <si>
    <t>1250    ACTIVOS INTANGIBLES</t>
  </si>
  <si>
    <t>1290    OTROS ACTIVOS NO CIRCULANTES</t>
  </si>
  <si>
    <t>2159    OTROS PASIVOS DIFERIDOS A CORTO PLAZO</t>
  </si>
  <si>
    <t>2199    OTROS PASIVOS CIRCULANTES</t>
  </si>
  <si>
    <t>1121    INVERSIONES FINANCIERAS DE CORTO PLAZO</t>
  </si>
  <si>
    <t>1211    INVERSIONES A LARGO PLAZO</t>
  </si>
  <si>
    <t>1124    INGRESOS POR RECUPERAR A CORTO PLAZO</t>
  </si>
  <si>
    <t>1125    DEUDORES POR ANTICIPOS DE TESORERÍA A CORTO PLAZO</t>
  </si>
  <si>
    <t>1270    ACTIVOS DIFERIDOS</t>
  </si>
  <si>
    <t>2240    PASIVO DIFERIDO A LARGO PLAZO</t>
  </si>
  <si>
    <t>1110    FLUJO DE EFECTIVO</t>
  </si>
  <si>
    <t>NOTAS</t>
  </si>
  <si>
    <t>DESCRIPCIÓN</t>
  </si>
  <si>
    <t>NOTAS A LOS ESTADOS FINANCIEROS</t>
  </si>
  <si>
    <t>2013</t>
  </si>
  <si>
    <t>Núm. Contrato de Crédito</t>
  </si>
  <si>
    <t>1. Total de egresos (presupuestarios)</t>
  </si>
  <si>
    <t>2. Menos egresos presupuestarios no contables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</si>
  <si>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</si>
  <si>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</si>
  <si>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</si>
  <si>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</si>
  <si>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</si>
  <si>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</si>
  <si>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</si>
  <si>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</si>
  <si>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</si>
  <si>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propios</t>
  </si>
  <si>
    <t>Acciones y participaciones de capital</t>
  </si>
  <si>
    <t>Compra de títulos y valores</t>
  </si>
  <si>
    <t>Inversiones en fideicomisos, mandatos y otros análogos</t>
  </si>
  <si>
    <t>Provisiones para contingencias y otras erogaciones especiales</t>
  </si>
  <si>
    <t>Adeudos de ejercicios fiscales anteriores (ADEFAS)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</si>
  <si>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</si>
  <si>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</si>
  <si>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</si>
  <si>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u obsolescencia</t>
  </si>
  <si>
    <t>Aumento por insuficiencia de provisiones</t>
  </si>
  <si>
    <t>4. Total de Gasto Contable (4 = 1 - 2 + 3)</t>
  </si>
  <si>
    <t>1. Ingresos Presupuestarios</t>
  </si>
  <si>
    <t>2. Más ingresos contables no presupuestarios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</si>
  <si>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</si>
  <si>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</si>
  <si>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</si>
  <si>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</si>
  <si>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Otros ingresos contables no presupuestarios</t>
  </si>
  <si>
    <t>3. Menos ingresos presupuestarios no contables</t>
  </si>
  <si>
    <t>Productos de capital</t>
  </si>
  <si>
    <t>Aprovechamientos capital</t>
  </si>
  <si>
    <t>Ingresos derivados de financiamientos</t>
  </si>
  <si>
    <t>4. Ingresos Contables (4 = 1 + 2 - 3)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</si>
  <si>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</si>
  <si>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</si>
  <si>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</si>
  <si>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</si>
  <si>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INFORMACIÓN CONTABLE</t>
  </si>
  <si>
    <t>Amortización de la deuda pública</t>
  </si>
  <si>
    <t>Otros ingresos presupuestarios no contables</t>
  </si>
  <si>
    <t>Otros egresos presupuestales no contables</t>
  </si>
  <si>
    <t>Otros gastos</t>
  </si>
  <si>
    <t>Otros gastos contables no presupuestales</t>
  </si>
  <si>
    <t>3. Más gastos contables no presupuestales</t>
  </si>
  <si>
    <t>00</t>
  </si>
  <si>
    <t>2014</t>
  </si>
  <si>
    <t>5000    GASTOS Y OTRAS PERDIDAS</t>
  </si>
  <si>
    <t>2160    FONDOS Y BIENES DE TERCEROS EN GARANTÍA Y/O ADMINISTRACION A CORTO PLAZO</t>
  </si>
  <si>
    <t>Memoria</t>
  </si>
  <si>
    <t>1115    FONDOS CON AFECTACIÓN ESPECÍFICA</t>
  </si>
  <si>
    <t>5800-6100-6300</t>
  </si>
  <si>
    <t>Conciliacion_Ig</t>
  </si>
  <si>
    <t>Conciliacion_Eg</t>
  </si>
  <si>
    <t>1261    DEPRECIACIÓN ACUMULADA DE BIENES INMUEBLES</t>
  </si>
  <si>
    <t>1262    DEPRECIACIÓN ACUMULADA DE INFRAESTRUCTURA</t>
  </si>
  <si>
    <t>1263    DEPRECIACIÓN ACUMULADA DE BIENES MUEBLES</t>
  </si>
  <si>
    <t>1264    DETERIORO ACUMULADO DE ACTIVOS BIOLÓGICOS</t>
  </si>
  <si>
    <t>1265    AMORTIZACIÓN ACUMULADA DE ACTIVOS INTANGIBLES</t>
  </si>
  <si>
    <t>NOTA:     EFE-03</t>
  </si>
  <si>
    <t>TOTAL_1140</t>
  </si>
  <si>
    <t>TOTAL_1150</t>
  </si>
  <si>
    <t>TOTAL_1114</t>
  </si>
  <si>
    <t>TOTAL_1115</t>
  </si>
  <si>
    <t>TOTAL_1121</t>
  </si>
  <si>
    <t>TOTAL_1211</t>
  </si>
  <si>
    <t>TOTAL_1122</t>
  </si>
  <si>
    <t>TOTAL_1124</t>
  </si>
  <si>
    <t>TOTAL_1123</t>
  </si>
  <si>
    <t>TOTAL_1125</t>
  </si>
  <si>
    <t>TOTAL_1213</t>
  </si>
  <si>
    <t>TOTAL_1214</t>
  </si>
  <si>
    <t>TOTAL_1240</t>
  </si>
  <si>
    <t>TOTAL_1261</t>
  </si>
  <si>
    <t>TOTAL_1262</t>
  </si>
  <si>
    <t>TOTAL_1264</t>
  </si>
  <si>
    <t>TOTAL_1263</t>
  </si>
  <si>
    <t>TOTAL_1250</t>
  </si>
  <si>
    <t>TOTAL_1265</t>
  </si>
  <si>
    <t>TOTAL_1270</t>
  </si>
  <si>
    <t>TOTAL_1290</t>
  </si>
  <si>
    <t>Método de depreciación</t>
  </si>
  <si>
    <t>Tasa</t>
  </si>
  <si>
    <t>1190    OTROS ACTIVOS CIRCULANTES</t>
  </si>
  <si>
    <t>TOTAL_1190</t>
  </si>
  <si>
    <t>2110    CUENTAS POR PAGAR A CORTO PLAZO</t>
  </si>
  <si>
    <t>2120   DOCUMENTOS POR PAGAR A CORTO PLAZO</t>
  </si>
  <si>
    <t>TOTAL_2110</t>
  </si>
  <si>
    <t>TOTAL_2120</t>
  </si>
  <si>
    <t>2250    FONDOS Y BIENES DE TERCEROS EN GARANTÍA Y/O ADMINISTRACION A LARGO PLAZO</t>
  </si>
  <si>
    <t>TOTAL_2160</t>
  </si>
  <si>
    <t>TOTAL_2250</t>
  </si>
  <si>
    <t>TOTAL_2159</t>
  </si>
  <si>
    <t>TOTAL_2240</t>
  </si>
  <si>
    <t>TOTAL_2199</t>
  </si>
  <si>
    <t>NOTA:         ESF-14</t>
  </si>
  <si>
    <t>4100  INGRESOS DE GESTIÓN</t>
  </si>
  <si>
    <t>4200  PARTICIPACIONES, APORTACIONES, TRANSFERENCIAS, ASIGNACIONES, SUBSIDIOS Y OTRAS AYUDAS</t>
  </si>
  <si>
    <r>
      <t xml:space="preserve">NOTAS A LOS ESTADOS FINANCIEROS DE </t>
    </r>
    <r>
      <rPr>
        <b/>
        <sz val="8"/>
        <color indexed="10"/>
        <rFont val="Arial"/>
        <family val="2"/>
      </rPr>
      <t>TRIMESTRE</t>
    </r>
    <r>
      <rPr>
        <b/>
        <sz val="8"/>
        <rFont val="Arial"/>
        <family val="2"/>
      </rPr>
      <t xml:space="preserve"> DE </t>
    </r>
    <r>
      <rPr>
        <b/>
        <sz val="8"/>
        <color indexed="10"/>
        <rFont val="Arial"/>
        <family val="2"/>
      </rPr>
      <t>2016</t>
    </r>
  </si>
  <si>
    <t>TOTAL_4100</t>
  </si>
  <si>
    <t>EFE-03</t>
  </si>
  <si>
    <t>CONCILIACIÓN DEL FLUJO DE EFECTIVO</t>
  </si>
  <si>
    <t>1126    PRÉSTAMOS OTORGADOS A CORTO PLAZO</t>
  </si>
  <si>
    <t>TOTAL_1126</t>
  </si>
  <si>
    <t>1129    OTROS DERECHOS A RECIBIR EFECTIVO O EQUIVALENTES A CORTO PLAZO</t>
  </si>
  <si>
    <t>TOTAL_1129</t>
  </si>
  <si>
    <t>1130    DERECHOS A RECIBIR BIENES O SERVICIOS</t>
  </si>
  <si>
    <t>1221    DOCUMENTOS POR COBRAR A LARGO PLAZO</t>
  </si>
  <si>
    <t>TOTAL_1221</t>
  </si>
  <si>
    <t>1222    DEUDORES DIVERSOS A LARGO PLAZO</t>
  </si>
  <si>
    <t>TOTAL_1222</t>
  </si>
  <si>
    <t>1224    PRÉSTAMOS OTORGADOS A LARGO PLAZO</t>
  </si>
  <si>
    <t>TOTAL_1224</t>
  </si>
  <si>
    <t>1229    OTROS DERECHOS A RECIBIR EFECTIVO O EQUIVALENTES A LARGO PLAZO</t>
  </si>
  <si>
    <t>TOTAL_1229</t>
  </si>
  <si>
    <t>TOTAL_4200</t>
  </si>
  <si>
    <t>TOTAL_4300</t>
  </si>
  <si>
    <t>TOTAL_3100</t>
  </si>
  <si>
    <t>TOTAL_3200</t>
  </si>
  <si>
    <t>1230  BIENES INMUEBLES, INFRAESTRUCTURA Y CONSTRUCCIONES EN PROCESO</t>
  </si>
  <si>
    <t>NOTA:    EA-03</t>
  </si>
  <si>
    <t>NOTA:   EA-02</t>
  </si>
  <si>
    <t>NOTA:   EA-01</t>
  </si>
  <si>
    <t>EA-01</t>
  </si>
  <si>
    <t>EA-02</t>
  </si>
  <si>
    <t>EA-03</t>
  </si>
  <si>
    <t>Finan. Dispuesto</t>
  </si>
  <si>
    <t>OTROS GASTOS Y PÉRDIDAS EXTRAORDINARIAS</t>
  </si>
  <si>
    <t>Estimaciones por pérdida o deterioro de activos circulantes</t>
  </si>
  <si>
    <t>Estimaciones por pérdida o deterioro de activos no circulantes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</si>
  <si>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</si>
  <si>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</si>
  <si>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</si>
  <si>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</si>
  <si>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</si>
  <si>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Disminución de Bienes por pérdida, obsolescencia y deterioro</t>
  </si>
  <si>
    <t>Provisiones de pasivos a corto plazo</t>
  </si>
  <si>
    <t>Provisiones de pasivos a largo plazo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</si>
  <si>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</si>
  <si>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</si>
  <si>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</si>
  <si>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</si>
  <si>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</si>
  <si>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</si>
  <si>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</si>
  <si>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</si>
  <si>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</si>
  <si>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</si>
  <si>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Resultado por posición monetaria</t>
  </si>
  <si>
    <t>Pérdidas por participación patrimonial</t>
  </si>
  <si>
    <t>Otros gastos varios</t>
  </si>
  <si>
    <t>INVERSIÓN PÚBLICA</t>
  </si>
  <si>
    <t>Inversión pública no capitalizable</t>
  </si>
  <si>
    <t>Construcción en bienes no capitalizable</t>
  </si>
  <si>
    <t xml:space="preserve">        BIENES DISPONIBLES PARA SU TRANSFORMACIÓN ESTIMACIONES Y DETERIOROS</t>
  </si>
  <si>
    <t>Esta nota aplica para aquellos entes públicos que realicen algún proceso de transformación y/o elaboración de bienes.</t>
  </si>
  <si>
    <t>NOTA:        ESF-04</t>
  </si>
  <si>
    <t>ESF-04</t>
  </si>
  <si>
    <t>BIENES DISPONIBLES PARA SU TRANSFORMACIÓN ESTIMACIONES Y DETERIOROS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</si>
  <si>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</si>
  <si>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Se informará, de manera agrupada, en las notas a los Estados Financieros las cuentas de orden contables y cuentas de orden presupuestario.</t>
    </r>
  </si>
  <si>
    <t>CUENTAS DE ORDEN PRESUPUESTARIAS</t>
  </si>
  <si>
    <t>LEY DE INGRESOS</t>
  </si>
  <si>
    <t>Ley de Ingresos Estimada</t>
  </si>
  <si>
    <t>Ley de Ingresos por Ejecutar</t>
  </si>
  <si>
    <t>Modificaciones a la Ley de Ingresos Estimada</t>
  </si>
  <si>
    <t>Ley de Ingresos Devengada</t>
  </si>
  <si>
    <t>Ley de Ingresos Recaudada</t>
  </si>
  <si>
    <t>PRESUPUESTO DE EGRESOS</t>
  </si>
  <si>
    <t>Presupuesto de Egresos Aprobado</t>
  </si>
  <si>
    <t>Presupuesto de Egresos por Ejercer</t>
  </si>
  <si>
    <t>Modificaciones al Presupuesto de Egresos Aprobado</t>
  </si>
  <si>
    <t>Presupuesto de Egresos Comprometido</t>
  </si>
  <si>
    <t>Presupuesto de Egresos Devengado</t>
  </si>
  <si>
    <t>Presupuesto de Egresos Ejercido</t>
  </si>
  <si>
    <t>Presupuesto de Egresos Pagado</t>
  </si>
  <si>
    <t>VALORES</t>
  </si>
  <si>
    <t>Valores en Custodia</t>
  </si>
  <si>
    <t>Custodia de Valores</t>
  </si>
  <si>
    <t>Instrumentos de Crédito Prestados a Formadores de Mercado</t>
  </si>
  <si>
    <t>Préstamo de Instrumentos de Crédito a Formadores de Mercado y su Garantía</t>
  </si>
  <si>
    <t>Instrumentos de Crédito Recibidos en Garantía de los Formadores de Mercado</t>
  </si>
  <si>
    <t>Garantía de Créditos Recibidos de los Formadores de Mercado</t>
  </si>
  <si>
    <t>EMISION DE OBLIGACIONES</t>
  </si>
  <si>
    <t>Autorización para la Emisión de Bonos, Títulos y Valores de la Deuda Pública Interna</t>
  </si>
  <si>
    <t>Autorización para la Emisión de Bonos, Títulos y Valores de la Deuda Pública Externa</t>
  </si>
  <si>
    <t>Emisiones Autorizadas de la Deuda Pública Interna y Externa</t>
  </si>
  <si>
    <t>Suscripción de Contratos de Préstamos y Otras Obligaciones de la Deuda Pública Interna</t>
  </si>
  <si>
    <t>Suscripción de Contratos de Préstamos y Otras Obligaciones de la Deuda Pública Externa</t>
  </si>
  <si>
    <t>Contratos de Préstamos y Otras Obligaciones de la Deuda Pública Interna y Externa</t>
  </si>
  <si>
    <t>AVALES Y GARANTIAS</t>
  </si>
  <si>
    <t>Avales Autorizados</t>
  </si>
  <si>
    <t>Avales Firmados</t>
  </si>
  <si>
    <t>Fianzas y Garantías Recibidas por Deudas a Cobrar</t>
  </si>
  <si>
    <t>Fianzas y Garantías Recibidas</t>
  </si>
  <si>
    <t>Fianzas Otorgadas para Respaldar Obligaciones no Fiscales del Gobierno</t>
  </si>
  <si>
    <t>Fianzas Otorgadas del Gobierno para Respaldar Obligaciones no Fiscales</t>
  </si>
  <si>
    <t>JUICIOS</t>
  </si>
  <si>
    <t>Demandas Judicial en Proceso de Resolución</t>
  </si>
  <si>
    <t>Resolución de Demandas en Proceso Judicial</t>
  </si>
  <si>
    <t>INVERSION MEDIANTE PROYECTOS PARA PRESTACION DE SERVICIOS (PPS) Y SIMILARES</t>
  </si>
  <si>
    <t>Contratos para Inversión Mediante Proyectos para Prestación de Servicios (PPS) y Similares</t>
  </si>
  <si>
    <t>Inversión Pública Contratada Mediante Proyectos para Prestación de Servicios (PPS) y Similares</t>
  </si>
  <si>
    <t>BIENES EN CONCESIONADOS O EN COMODATO</t>
  </si>
  <si>
    <t>Bienes Bajo Contrato en Concesión</t>
  </si>
  <si>
    <t>Contrato de Concesión por Bienes</t>
  </si>
  <si>
    <t>Bienes Bajo Contrato en Comodato</t>
  </si>
  <si>
    <t>Contrato de Comodato por Bienes</t>
  </si>
  <si>
    <t>CUENTAS DE ORDEN CONTABLES</t>
  </si>
  <si>
    <t>7.X</t>
  </si>
  <si>
    <t>Bienes arqueológicos, artísticos e históricos en custodia</t>
  </si>
  <si>
    <t>7.X.1</t>
  </si>
  <si>
    <t>Bienes arqueológicos en custodia</t>
  </si>
  <si>
    <t>7.X.2</t>
  </si>
  <si>
    <t>Custodia de bienes arqueológicos</t>
  </si>
  <si>
    <t>7.X.3</t>
  </si>
  <si>
    <t>Bienes artísticos en custodia</t>
  </si>
  <si>
    <t>7.X.4</t>
  </si>
  <si>
    <t>Custodia de bienes artísticos</t>
  </si>
  <si>
    <t>7.X.5</t>
  </si>
  <si>
    <t>Bienes históricos en custodia</t>
  </si>
  <si>
    <t>7.X.6</t>
  </si>
  <si>
    <t>Custodia de bienes históricos</t>
  </si>
  <si>
    <t>B) Presupuestales</t>
  </si>
  <si>
    <t>@se6#16</t>
  </si>
  <si>
    <t>TOTAL_1130</t>
  </si>
  <si>
    <t>TOTAL_1230</t>
  </si>
  <si>
    <t>TOTAL_5000</t>
  </si>
  <si>
    <t>TOTAL_1110</t>
  </si>
  <si>
    <t>TOTAL_1240 Y 1250</t>
  </si>
  <si>
    <t>11141-0000-0001-0000</t>
  </si>
  <si>
    <t>INVERSION BAJIO</t>
  </si>
  <si>
    <t>11231-0000-0002-0394</t>
  </si>
  <si>
    <t>CARLOS RAMÓN ALEJANDRO GALVÁN MORENO</t>
  </si>
  <si>
    <t>11231-0000-0002-6204</t>
  </si>
  <si>
    <t>RUBÉN DAVID ROCHA LEMUS</t>
  </si>
  <si>
    <t>11231-0000-0003-0391</t>
  </si>
  <si>
    <t>KARLA GABRIELA HERNÁNDEZ GARCÍA</t>
  </si>
  <si>
    <t>11231-0000-0003-0393</t>
  </si>
  <si>
    <t>DIANA BERENICE AGUILAR MORENO</t>
  </si>
  <si>
    <t>11231-0000-0003-0420</t>
  </si>
  <si>
    <t>CAROLINA LUNA FALCÓN</t>
  </si>
  <si>
    <t>11231-0000-0003-0427</t>
  </si>
  <si>
    <t>JULIO CESAR CORTES MARTINEZ</t>
  </si>
  <si>
    <t>11231-0000-0003-6220</t>
  </si>
  <si>
    <t>MARÍA GUILLERMINA BOCANEGRA VARGAS</t>
  </si>
  <si>
    <t>11231-0000-0003-6248</t>
  </si>
  <si>
    <t>SANDRA FABIOLA MARES AVALOS</t>
  </si>
  <si>
    <t>11231-0000-0003-6253</t>
  </si>
  <si>
    <t>JUAN MANUEL CAMPOS GASCA</t>
  </si>
  <si>
    <t>11231-0000-0003-6255</t>
  </si>
  <si>
    <t>NOEMI GUADALUPE GUTIERREZ CRUZ</t>
  </si>
  <si>
    <t>11231-0000-0004-0009</t>
  </si>
  <si>
    <t>BEATRIZ PÉREZ MORALES</t>
  </si>
  <si>
    <t>11231-0000-0004-0010</t>
  </si>
  <si>
    <t>JORGE ALVARADO ROMO</t>
  </si>
  <si>
    <t>11231-0000-0004-0020</t>
  </si>
  <si>
    <t>JULIETA RANGEL NERI</t>
  </si>
  <si>
    <t>11231-0000-0004-0032</t>
  </si>
  <si>
    <t>GERGINA VÁZQUEZ SALGADO</t>
  </si>
  <si>
    <t>11231-0000-0005-0005</t>
  </si>
  <si>
    <t>INES LOPEZ (DUROS)</t>
  </si>
  <si>
    <t>11231-0000-0005-0006</t>
  </si>
  <si>
    <t>RICARDO VILLANUEVA</t>
  </si>
  <si>
    <t>11231-0000-0005-0010</t>
  </si>
  <si>
    <t>TERESA LOPEZ</t>
  </si>
  <si>
    <t>11441-2381-0000-0000</t>
  </si>
  <si>
    <t>Inventario de Refresco</t>
  </si>
  <si>
    <t>11441-2383-0000-0000</t>
  </si>
  <si>
    <t>Inventario de Paletas</t>
  </si>
  <si>
    <t>11441-2386-0000-0000</t>
  </si>
  <si>
    <t>Inventario de Souvenirs</t>
  </si>
  <si>
    <t>PEPS</t>
  </si>
  <si>
    <t>11511-2161-0000-0000</t>
  </si>
  <si>
    <t>Material de limpieza</t>
  </si>
  <si>
    <t>11512-2224-0000-0000</t>
  </si>
  <si>
    <t>Alfalfa</t>
  </si>
  <si>
    <t>11513-2420-0000-0000</t>
  </si>
  <si>
    <t>CEMENTO Y PRODUCTOS DE CONCRETO</t>
  </si>
  <si>
    <t>11513-2461-0000-0000</t>
  </si>
  <si>
    <t>Material electrico y electronico</t>
  </si>
  <si>
    <t>11513-2470-0001-0010</t>
  </si>
  <si>
    <t>HERRERIA</t>
  </si>
  <si>
    <t>11513-2480-0001-0013</t>
  </si>
  <si>
    <t>PLOMERIA</t>
  </si>
  <si>
    <t>11513-2490-0001-0014</t>
  </si>
  <si>
    <t>REFACCIONES EN GENERAL</t>
  </si>
  <si>
    <t>11515-2610-0000-0000</t>
  </si>
  <si>
    <t>COMBUSTIBLES, LUBRICANTES Y ADITIVOS</t>
  </si>
  <si>
    <t>'12330-5820-0002-0001</t>
  </si>
  <si>
    <t>ACCESO CON COLMILLOS Y ESCULTURAS VENADO</t>
  </si>
  <si>
    <t>'12330-5820-0002-0002</t>
  </si>
  <si>
    <t>ESTACIONAMIENTO</t>
  </si>
  <si>
    <t>'12330-5820-0002-0003</t>
  </si>
  <si>
    <t>ESCULTURAS DOS LEONES</t>
  </si>
  <si>
    <t>'12330-5820-0002-0004</t>
  </si>
  <si>
    <t>TAQUILLAS</t>
  </si>
  <si>
    <t>'12330-5820-0002-0005</t>
  </si>
  <si>
    <t>PUERTA DE CONTROL</t>
  </si>
  <si>
    <t>'12330-5820-0002-0006</t>
  </si>
  <si>
    <t>JARDIN DE EVENTOS</t>
  </si>
  <si>
    <t>'12330-5820-0002-0008</t>
  </si>
  <si>
    <t>SOUVENIRS BLANCA NIEVES</t>
  </si>
  <si>
    <t>'12330-5820-0002-0009</t>
  </si>
  <si>
    <t>ESCULTURA ANTIGUO LEÓN DE LA CALZADA</t>
  </si>
  <si>
    <t>'12330-5820-0002-0010</t>
  </si>
  <si>
    <t>BAÑOS ZOO-INFANTIL</t>
  </si>
  <si>
    <t>'12330-5820-0002-0011</t>
  </si>
  <si>
    <t>PLAZA CUAUHTÉMOC</t>
  </si>
  <si>
    <t>'12330-5820-0002-0012</t>
  </si>
  <si>
    <t>LAGO ARTIFICACIAL</t>
  </si>
  <si>
    <t>'12330-5820-0002-0013</t>
  </si>
  <si>
    <t>FUENTE DE PIEDRA</t>
  </si>
  <si>
    <t>'12330-5820-0002-0014</t>
  </si>
  <si>
    <t>BAÑOS LAGO</t>
  </si>
  <si>
    <t>'12330-5820-0002-0015</t>
  </si>
  <si>
    <t>RESTAURANT DEL LAGO</t>
  </si>
  <si>
    <t>'12330-5820-0002-0016</t>
  </si>
  <si>
    <t>PUERTA DE BÚFALO</t>
  </si>
  <si>
    <t>'12330-5820-0002-0017</t>
  </si>
  <si>
    <t>OFICINA ADMINISTRATIVA</t>
  </si>
  <si>
    <t>'12330-5820-0002-0018</t>
  </si>
  <si>
    <t>ALBERGUE COQUENA CRESTADA</t>
  </si>
  <si>
    <t>'12330-5820-0002-0019</t>
  </si>
  <si>
    <t>ALBERGUE LORO CACIQUE</t>
  </si>
  <si>
    <t>'12330-5820-0002-0020</t>
  </si>
  <si>
    <t>ALBERGUE LORO AMAPOLA</t>
  </si>
  <si>
    <t>'12330-5820-0002-0021</t>
  </si>
  <si>
    <t>ALBERGUE GUACAMAYA ESCARLATA</t>
  </si>
  <si>
    <t>'12330-5820-0002-0022</t>
  </si>
  <si>
    <t>ALBERGUE CACOMIXTLE</t>
  </si>
  <si>
    <t>'12330-5820-0002-0023</t>
  </si>
  <si>
    <t>ALBERGUE COCODRILO</t>
  </si>
  <si>
    <t>'12330-5820-0002-0024</t>
  </si>
  <si>
    <t>SERVICIO MÉDICO Y BODEGA DE SOUVENIRS</t>
  </si>
  <si>
    <t>'12330-5820-0002-0025</t>
  </si>
  <si>
    <t>BODEGA DE ALFALFA</t>
  </si>
  <si>
    <t>'12330-5820-0002-0026</t>
  </si>
  <si>
    <t>COCINA DE DIETAS</t>
  </si>
  <si>
    <t>'12330-5820-0002-0027</t>
  </si>
  <si>
    <t>BODEGA GENERAL</t>
  </si>
  <si>
    <t>'12330-5820-0002-0028</t>
  </si>
  <si>
    <t>TECHUMBRE MANTENIMIENTO</t>
  </si>
  <si>
    <t>'12330-5820-0002-0029</t>
  </si>
  <si>
    <t>SALON EDUCATICO CON BAÑOS</t>
  </si>
  <si>
    <t>'12330-5820-0002-0030</t>
  </si>
  <si>
    <t>OFICINAS EDUCATIVO</t>
  </si>
  <si>
    <t>'12330-5820-0002-0031</t>
  </si>
  <si>
    <t>TANQUE DE AGUA DE 60 M3</t>
  </si>
  <si>
    <t>'12330-5820-0002-0032</t>
  </si>
  <si>
    <t>TANQUE DE AGUA DE 72 M3</t>
  </si>
  <si>
    <t>'12330-5820-0002-0033</t>
  </si>
  <si>
    <t>ALBERGUE BERBERISCOS</t>
  </si>
  <si>
    <t>'12330-5820-0002-0034</t>
  </si>
  <si>
    <t>PALAPAS DE COMIDA</t>
  </si>
  <si>
    <t>'12330-5820-0002-0035</t>
  </si>
  <si>
    <t>TEATRO</t>
  </si>
  <si>
    <t>'12330-5820-0002-0036</t>
  </si>
  <si>
    <t>BAÑOS TEATRO</t>
  </si>
  <si>
    <t>'12330-5820-0002-0037</t>
  </si>
  <si>
    <t>PALAPAS TEATRO</t>
  </si>
  <si>
    <t>'12330-5820-0002-0038</t>
  </si>
  <si>
    <t>EX-CLINICA</t>
  </si>
  <si>
    <t>'12330-5820-0002-0039</t>
  </si>
  <si>
    <t>ALBERGUE ZOPILOTE REY, PAVO OCELADO, PAV</t>
  </si>
  <si>
    <t>'12330-5820-0002-0040</t>
  </si>
  <si>
    <t>CABAÑA TÍO BÚFALO</t>
  </si>
  <si>
    <t>'12330-5820-0002-0041</t>
  </si>
  <si>
    <t>FUENTE DINOSAURIO</t>
  </si>
  <si>
    <t>'12330-5820-0002-0042</t>
  </si>
  <si>
    <t>ALBERGUE BUHO DE VIRGINIA Y TROPICAL</t>
  </si>
  <si>
    <t>'12330-5820-0002-0043</t>
  </si>
  <si>
    <t>MACRO JAULA DE AVES RAPACES</t>
  </si>
  <si>
    <t>'12330-5820-0002-0044</t>
  </si>
  <si>
    <t>TIENDA Y OBSERVATORIO DE ELEFANTES</t>
  </si>
  <si>
    <t>'12330-5820-0002-0045</t>
  </si>
  <si>
    <t>CABAÑA ZOO-INFANTIL</t>
  </si>
  <si>
    <t>'12330-5820-0002-0046</t>
  </si>
  <si>
    <t>ALBERGUE OSO POLAR</t>
  </si>
  <si>
    <t>'12330-5820-0002-0047</t>
  </si>
  <si>
    <t>ESCULTURA OSO PARDO</t>
  </si>
  <si>
    <t>'12330-5820-0002-0048</t>
  </si>
  <si>
    <t>ALBERGUE OSOS KAMCHATKA</t>
  </si>
  <si>
    <t>'12330-5820-0002-0049</t>
  </si>
  <si>
    <t>ALBERGUE GUANACO, PAVO REAL, CIERVO MUNT</t>
  </si>
  <si>
    <t>'12330-5820-0002-0050</t>
  </si>
  <si>
    <t>ALBERGUE CIERVO SIKA, CIERVO ROJO, BONGO</t>
  </si>
  <si>
    <t>'12330-5820-0002-0051</t>
  </si>
  <si>
    <t>ALBERGUE MONOS TONKIANA</t>
  </si>
  <si>
    <t>'12330-5820-0002-0052</t>
  </si>
  <si>
    <t>ALBERGUE TIGRE BLANCO</t>
  </si>
  <si>
    <t>'12330-5820-0002-0053</t>
  </si>
  <si>
    <t>ALBERGUE ORANGUTÁN</t>
  </si>
  <si>
    <t>'12330-5820-0002-0054</t>
  </si>
  <si>
    <t>ALBERGUE CHIMPANCÉ</t>
  </si>
  <si>
    <t>'12330-5820-0002-0055</t>
  </si>
  <si>
    <t>'12330-5820-0002-0056</t>
  </si>
  <si>
    <t>ALBERGUE SIAMANG</t>
  </si>
  <si>
    <t>'12330-5820-0002-0057</t>
  </si>
  <si>
    <t>ALBERGUE CRIA SIAMANG</t>
  </si>
  <si>
    <t>'12330-5820-0002-0058</t>
  </si>
  <si>
    <t>ALBERGUE LAGARTO AMERICANO</t>
  </si>
  <si>
    <t>'12330-5820-0002-0059</t>
  </si>
  <si>
    <t>ALBERGUE PUMAS</t>
  </si>
  <si>
    <t>'12330-5820-0002-0060</t>
  </si>
  <si>
    <t>ALBERGUE OSO BEZUDO</t>
  </si>
  <si>
    <t>'12330-5820-0002-0061</t>
  </si>
  <si>
    <t>ALBERGUE OSO NEGRO AMERICANO</t>
  </si>
  <si>
    <t>'12330-5820-0002-0062</t>
  </si>
  <si>
    <t>ALBERGUE LEOPARDO DE AMUR</t>
  </si>
  <si>
    <t>'12330-5820-0002-0063</t>
  </si>
  <si>
    <t>ALBERGUE JAGUAR</t>
  </si>
  <si>
    <t>'12330-5820-0002-0064</t>
  </si>
  <si>
    <t>ALBERGUE LEOPARDO</t>
  </si>
  <si>
    <t>'12330-5820-0002-0065</t>
  </si>
  <si>
    <t>ALBERGUE LEONES</t>
  </si>
  <si>
    <t>'12330-5820-0002-0066</t>
  </si>
  <si>
    <t>ALBERGUE PUMA AMERICANO</t>
  </si>
  <si>
    <t>'12330-5820-0002-0067</t>
  </si>
  <si>
    <t>ALBERGUE ELAND, GANADO WATUSI Y CIERVO A</t>
  </si>
  <si>
    <t>'12330-5820-0002-0068</t>
  </si>
  <si>
    <t>ALBERGUE TIGRE</t>
  </si>
  <si>
    <t>'12330-5820-0002-0069</t>
  </si>
  <si>
    <t>ALBERGUE LOBO CANADIENSE</t>
  </si>
  <si>
    <t>'12330-5820-0002-0070</t>
  </si>
  <si>
    <t>ANDADORES E INFRAESTRUCTURA</t>
  </si>
  <si>
    <t>'12330-5820-0002-0071</t>
  </si>
  <si>
    <t>ALBERGUE FACOCERO</t>
  </si>
  <si>
    <t>'12330-5820-0002-0072</t>
  </si>
  <si>
    <t>CABAÑA TÍO BERNA</t>
  </si>
  <si>
    <t>'12330-5820-0002-0073</t>
  </si>
  <si>
    <t>ALBERGUE GUANACOS</t>
  </si>
  <si>
    <t>'12330-5820-0002-0074</t>
  </si>
  <si>
    <t>ALBERGUE LOBO MEXICANO</t>
  </si>
  <si>
    <t>'12330-5820-0002-0075</t>
  </si>
  <si>
    <t>CASETA DE VIGILANCIA LOMAS</t>
  </si>
  <si>
    <t>'12330-5820-0002-0076</t>
  </si>
  <si>
    <t>ALBERGUE PÉCARI DE COLLAR</t>
  </si>
  <si>
    <t>'12330-5820-0002-0077</t>
  </si>
  <si>
    <t>ALBEGUE BISONTES</t>
  </si>
  <si>
    <t>'12330-5820-0002-0078</t>
  </si>
  <si>
    <t>ALBERGUE PECARI DE TROMPA BLANCA</t>
  </si>
  <si>
    <t>'12330-5820-0002-0079</t>
  </si>
  <si>
    <t>ALBERGUE HIENAS</t>
  </si>
  <si>
    <t>'12330-5820-0002-0080</t>
  </si>
  <si>
    <t>CASETA CLINICA</t>
  </si>
  <si>
    <t>'12330-5820-0002-0081</t>
  </si>
  <si>
    <t>BAÑOS HIENAS</t>
  </si>
  <si>
    <t>'12330-5820-0002-0082</t>
  </si>
  <si>
    <t>ALBERGUE YAK</t>
  </si>
  <si>
    <t>'12330-5820-0002-0083</t>
  </si>
  <si>
    <t>PAJARERA</t>
  </si>
  <si>
    <t>'12330-5820-0002-0084</t>
  </si>
  <si>
    <t>ALBERGUE DROMEDARIO</t>
  </si>
  <si>
    <t>'12330-5820-0002-0085</t>
  </si>
  <si>
    <t>ALBERGUE FLAMINGOS</t>
  </si>
  <si>
    <t>'12330-5820-0002-0086</t>
  </si>
  <si>
    <t>ALBERGUE CIERVO WAPITI Y GUAJOLOTE SILVE</t>
  </si>
  <si>
    <t>'12330-5820-0002-0087</t>
  </si>
  <si>
    <t>ALBERGUE JIRAFA</t>
  </si>
  <si>
    <t>'12330-5820-0002-0088</t>
  </si>
  <si>
    <t>ALBERGUE TURACO CRESTA ROJA</t>
  </si>
  <si>
    <t>'12330-5820-0002-0089</t>
  </si>
  <si>
    <t>RESTAURANT ZOOPOLLO</t>
  </si>
  <si>
    <t>'12330-5820-0002-0090</t>
  </si>
  <si>
    <t>ALBERGUE CEBRA</t>
  </si>
  <si>
    <t>'12330-5820-0002-0091</t>
  </si>
  <si>
    <t>ALBERGUE ORYX</t>
  </si>
  <si>
    <t>'12330-5820-0002-0092</t>
  </si>
  <si>
    <t>ALBERGUE PUERCO ESPÍN</t>
  </si>
  <si>
    <t>'12330-5820-0002-0093</t>
  </si>
  <si>
    <t>ALBERGUE BÚFALO CAFRE</t>
  </si>
  <si>
    <t>'12330-5820-0002-0094</t>
  </si>
  <si>
    <t>ALBERGUE ELEFANTE</t>
  </si>
  <si>
    <t>'12330-5820-0002-0095</t>
  </si>
  <si>
    <t>ALBERGUE RINOCERONTE</t>
  </si>
  <si>
    <t>'12330-5820-0002-0096</t>
  </si>
  <si>
    <t>ALBERGUE HIPOPOTAMO</t>
  </si>
  <si>
    <t>'12330-5820-0002-0097</t>
  </si>
  <si>
    <t>CORRALES DEL CEBU, PONY Y LLAMA</t>
  </si>
  <si>
    <t>'12330-5820-0002-0098</t>
  </si>
  <si>
    <t>'12330-5820-0002-0099</t>
  </si>
  <si>
    <t>PALAPAS PONYS</t>
  </si>
  <si>
    <t>'12330-5820-0002-0100</t>
  </si>
  <si>
    <t>JUEGOS INFANTILES</t>
  </si>
  <si>
    <t>'12330-5820-0002-0101</t>
  </si>
  <si>
    <t>ALBERGUE TAPIR</t>
  </si>
  <si>
    <t>'12330-5820-0002-0102</t>
  </si>
  <si>
    <t>JUEGOS INFANTILES TREN</t>
  </si>
  <si>
    <t>'12330-5820-0002-0103</t>
  </si>
  <si>
    <t>ESTACIÓN DEL TREN</t>
  </si>
  <si>
    <t>'12330-5820-0002-0104</t>
  </si>
  <si>
    <t>ALBERGUE PAVONES</t>
  </si>
  <si>
    <t>'12330-5820-0002-0105</t>
  </si>
  <si>
    <t>ALBERGUE BORREGO MUFLON</t>
  </si>
  <si>
    <t>'12330-5820-0002-0106</t>
  </si>
  <si>
    <t>ALBERGUE CAPIBARAS</t>
  </si>
  <si>
    <t>'12330-5820-0002-0107</t>
  </si>
  <si>
    <t>ALBERGUE ZONA AUSTRALIANA 1</t>
  </si>
  <si>
    <t>'12330-5820-0002-0108</t>
  </si>
  <si>
    <t>ALBERGUE EMU</t>
  </si>
  <si>
    <t>'12330-5820-0002-0109</t>
  </si>
  <si>
    <t>ALBERGUE WALLABY TAMMAR</t>
  </si>
  <si>
    <t>'12330-5820-0002-0110</t>
  </si>
  <si>
    <t>ALBERGUE CASUARIO</t>
  </si>
  <si>
    <t>'12330-5820-0002-0111</t>
  </si>
  <si>
    <t>ALBERGUE GUACAMAYAS</t>
  </si>
  <si>
    <t>'12330-5820-0002-0112</t>
  </si>
  <si>
    <t>PLAZA MOCTEZUMA</t>
  </si>
  <si>
    <t>'12330-5820-0002-0113</t>
  </si>
  <si>
    <t>ALBERGUE PLAZA MOZTEZUMA</t>
  </si>
  <si>
    <t>'12330-5820-0002-0114</t>
  </si>
  <si>
    <t>PERIQUERA</t>
  </si>
  <si>
    <t>'12330-5820-0002-0115</t>
  </si>
  <si>
    <t>ALBERGUE CASTORES</t>
  </si>
  <si>
    <t>'12330-5820-0002-0116</t>
  </si>
  <si>
    <t>ALBERGUE TEJÓN AMERICANO</t>
  </si>
  <si>
    <t>'12330-5820-0002-0117</t>
  </si>
  <si>
    <t>MURCIELAGARIO</t>
  </si>
  <si>
    <t>'12330-5820-0002-0118</t>
  </si>
  <si>
    <t>CLÍNICA VETERINARIA</t>
  </si>
  <si>
    <t>'12330-5820-0002-0119</t>
  </si>
  <si>
    <t>ALBERGUE DE CALAO DE CASCO NEGRO</t>
  </si>
  <si>
    <t>'12330-5820-0002-0120</t>
  </si>
  <si>
    <t>ALBERGUE MARTUCHA</t>
  </si>
  <si>
    <t>'12330-5820-0002-0121</t>
  </si>
  <si>
    <t>ALBERGUE LINCE ROJO</t>
  </si>
  <si>
    <t>'12330-5820-0002-0122</t>
  </si>
  <si>
    <t>ALBERGUE ZONA AUSTRALIANA 2</t>
  </si>
  <si>
    <t>'12330-5820-0002-0123</t>
  </si>
  <si>
    <t>TIROLESA Y PUENTE COLGANTE</t>
  </si>
  <si>
    <t>'12330-5820-0002-0124</t>
  </si>
  <si>
    <t>CARRUSEL PONYS</t>
  </si>
  <si>
    <t>'12330-5820-0002-0125</t>
  </si>
  <si>
    <t>TAQUILLA CONEXION SAFARI</t>
  </si>
  <si>
    <t>'12330-5820-0002-0126</t>
  </si>
  <si>
    <t>PISTA INFANTIL DE COCHES</t>
  </si>
  <si>
    <t>'12330-5820-0002-0127</t>
  </si>
  <si>
    <t>PALAPAS LAGO</t>
  </si>
  <si>
    <t>'12330-5820-0002-0128</t>
  </si>
  <si>
    <t>CASETA DE VIGILANCIA NUEVO LEÓN</t>
  </si>
  <si>
    <t>'12330-5820-0002-0129</t>
  </si>
  <si>
    <t>PISO DE ADOCRETO AL SUR DEL TAPIR</t>
  </si>
  <si>
    <t>'12330-5820-0002-0130</t>
  </si>
  <si>
    <t>PUENTES ESTACIÓN DEL TREN</t>
  </si>
  <si>
    <t>'12330-5820-0002-0131</t>
  </si>
  <si>
    <t>PUENTES ZONA TROPICAL</t>
  </si>
  <si>
    <t>'12330-5820-0002-0132</t>
  </si>
  <si>
    <t>BARDA Y MALLA PERIMETRAL</t>
  </si>
  <si>
    <t>'12330-5820-0002-0133</t>
  </si>
  <si>
    <t>CAMINO DE PIEDRA ACCESO DE SERVICIO</t>
  </si>
  <si>
    <t>'12330-5820-0002-0134</t>
  </si>
  <si>
    <t>POZO Y SUBESTACION ELECTRICA</t>
  </si>
  <si>
    <t>'12330-5820-0002-0135</t>
  </si>
  <si>
    <t>ALJIBER AL SUR ZOOPOLLO</t>
  </si>
  <si>
    <t>'12330-5820-0002-0136</t>
  </si>
  <si>
    <t>PUENTRE ZONA AUSTRALIANA</t>
  </si>
  <si>
    <t>'12330-5820-0002-0137</t>
  </si>
  <si>
    <t>TIENDA Y OBSERVATORIO DE JIRAFAS</t>
  </si>
  <si>
    <t>'12330-5820-0002-0138</t>
  </si>
  <si>
    <t>PORTICO DE ACCESO SAFARI</t>
  </si>
  <si>
    <t>'12330-5820-0002-0139</t>
  </si>
  <si>
    <t>BODEGA SAFARI</t>
  </si>
  <si>
    <t>'12330-5820-0002-0140</t>
  </si>
  <si>
    <t>ANDEN SAFARI</t>
  </si>
  <si>
    <t>'12330-5820-0002-0141</t>
  </si>
  <si>
    <t>ALBERGUE LEÓN SAFARI</t>
  </si>
  <si>
    <t>'12330-5820-0002-0142</t>
  </si>
  <si>
    <t>TAQUILLA SAFARI</t>
  </si>
  <si>
    <t>'12330-5820-0002-0143</t>
  </si>
  <si>
    <t>BAÑOS SAFARI</t>
  </si>
  <si>
    <t>'12330-5820-0002-0144</t>
  </si>
  <si>
    <t>PUENTE ISLA SAFARI</t>
  </si>
  <si>
    <t>'12330-5820-0002-0145</t>
  </si>
  <si>
    <t>TIENDA ISLA SAFARI</t>
  </si>
  <si>
    <t>'12330-5820-0002-0146</t>
  </si>
  <si>
    <t>ALBERGUE HIPOPOTAMO SAFARI</t>
  </si>
  <si>
    <t>'12330-5820-0002-0147</t>
  </si>
  <si>
    <t>ALBERGUE HIENAS SAFARI</t>
  </si>
  <si>
    <t>'12330-5820-0002-0148</t>
  </si>
  <si>
    <t>MALLA PERIMETRAL SAFARI</t>
  </si>
  <si>
    <t>'12330-5820-0002-0149</t>
  </si>
  <si>
    <t>ZOO-INFANTIL ACCESO</t>
  </si>
  <si>
    <t>'12330-5820-0002-0150</t>
  </si>
  <si>
    <t>ZOO-INFANTIL PISO</t>
  </si>
  <si>
    <t>'12330-5820-0002-0151</t>
  </si>
  <si>
    <t>ZOO-INFANTIL LAGO Y PUENTE</t>
  </si>
  <si>
    <t>'12330-5820-0002-0152</t>
  </si>
  <si>
    <t>ALBERGUE PAPION DE GUINEA ZOO-INFANTIL</t>
  </si>
  <si>
    <t>'12330-5820-0002-0153</t>
  </si>
  <si>
    <t>ALBERGUE MONO ZOO-INFANTIL</t>
  </si>
  <si>
    <t>'12330-5820-0002-0154</t>
  </si>
  <si>
    <t>ALBERGUE COTORRO MONTAÑES ZOO-INFANTIL</t>
  </si>
  <si>
    <t>'12330-5820-0002-0155</t>
  </si>
  <si>
    <t>ALBERGUE MONO CAPUCHINO ZOO-INFANTIL</t>
  </si>
  <si>
    <t>'12330-5820-0002-0156</t>
  </si>
  <si>
    <t>ALBERGUE MARTUCHA Y MONO PATAS ZOO-INFAN</t>
  </si>
  <si>
    <t>'12330-5820-0002-0157</t>
  </si>
  <si>
    <t>ALBERGUE MONO CAPUCHINO CARA BLANCA ZOO-</t>
  </si>
  <si>
    <t>'12330-5820-0002-0158</t>
  </si>
  <si>
    <t>ALBERGUE LEMUR MANGOSTA ZOO-INFANTIL</t>
  </si>
  <si>
    <t>'12330-5820-0002-0159</t>
  </si>
  <si>
    <t>ALBERGUE LEMUR COLA ANILLADA ZOO-INFANTI</t>
  </si>
  <si>
    <t>'12330-5820-0002-0160</t>
  </si>
  <si>
    <t>ALBERGUE GUACAMAYA ORO-AZUL ZOO-INFANTIL</t>
  </si>
  <si>
    <t>'12330-5820-0002-0161</t>
  </si>
  <si>
    <t>ALBERGUE MONO VERDE ZOO-INFALTIL</t>
  </si>
  <si>
    <t>'12330-5820-0002-0162</t>
  </si>
  <si>
    <t>ALBERGUE PAPION SAGRADO ZOO-INFANTIL</t>
  </si>
  <si>
    <t>'12330-5820-0002-0163</t>
  </si>
  <si>
    <t>ALBERGUE LEMUR ZOO-INFANTIL</t>
  </si>
  <si>
    <t>'12330-5820-0002-0164</t>
  </si>
  <si>
    <t>ALBERGUE DE LORIS ZOO-INFANTIL</t>
  </si>
  <si>
    <t>'12330-5820-0002-0165</t>
  </si>
  <si>
    <t>ALBERGUE PUERCOS ZOO-INFANTIL</t>
  </si>
  <si>
    <t>'12330-5820-0002-0166</t>
  </si>
  <si>
    <t>TORRE DE PALOMAS ZOO-INFANTIL</t>
  </si>
  <si>
    <t>'12330-5820-0002-0167</t>
  </si>
  <si>
    <t>ALBERGUE BORREGOS ZOO-INFANTIL</t>
  </si>
  <si>
    <t>'12330-5820-0002-0168</t>
  </si>
  <si>
    <t>ALBERGUE CABRAS ZOO-INFANTIL</t>
  </si>
  <si>
    <t>'12330-5820-0002-0169</t>
  </si>
  <si>
    <t>ALBERGUE BORREGO Y CHIVOS ZOO-INFANTIL</t>
  </si>
  <si>
    <t>'12330-5820-0002-0170</t>
  </si>
  <si>
    <t>ALBERGUE BORREGO Y BECERRO ZOO-INFANTIL</t>
  </si>
  <si>
    <t>'12330-5820-0002-0171</t>
  </si>
  <si>
    <t>ALBERGUE PUERCO ZOO-INFANTIL</t>
  </si>
  <si>
    <t>'12330-5820-0002-0172</t>
  </si>
  <si>
    <t>ALBERGUE GALLINAR ZOO-INFANTIL</t>
  </si>
  <si>
    <t>'12330-5820-0002-0173</t>
  </si>
  <si>
    <t>ALBERGUE ZOO-INFANTIL</t>
  </si>
  <si>
    <t>'12330-5820-0002-0174</t>
  </si>
  <si>
    <t>ALBERGUE GALLINAS Y GUAJOLOTE ZOO-INFANT</t>
  </si>
  <si>
    <t>'12330-5820-0002-0175</t>
  </si>
  <si>
    <t>ALBERGUE CHIVOS ZOO-INFANTIL</t>
  </si>
  <si>
    <t>'12330-5820-0002-0176</t>
  </si>
  <si>
    <t>BODEGA ZOO-INFANTIL</t>
  </si>
  <si>
    <t>'12330-5820-0002-0177</t>
  </si>
  <si>
    <t>ALBERGUE GALLINAS ZOO-INFANTIL</t>
  </si>
  <si>
    <t>'12330-5820-0002-0178</t>
  </si>
  <si>
    <t>ZOO-INFANTIL ARRIATES</t>
  </si>
  <si>
    <t>'12330-5820-0002-0179</t>
  </si>
  <si>
    <t>ZOO-INFANTIL PUENTE</t>
  </si>
  <si>
    <t>'12330-5820-0002-0180</t>
  </si>
  <si>
    <t>'12330-5820-0002-0181</t>
  </si>
  <si>
    <t>ZOO-INFANTIL OBELISCO</t>
  </si>
  <si>
    <t>'12330-5820-0002-0182</t>
  </si>
  <si>
    <t>PIRAMIDE EN ZONA DE JUEGOS</t>
  </si>
  <si>
    <t>'12330-5820-0002-0183</t>
  </si>
  <si>
    <t>SUBESTACIÓN ELECTRICA 75 KVA</t>
  </si>
  <si>
    <t>'12330-5820-0002-0184</t>
  </si>
  <si>
    <t>CAMINOS TERRACERIA SAFARI</t>
  </si>
  <si>
    <t>'12330-5820-0002-0185</t>
  </si>
  <si>
    <t>CABALLERIZAS</t>
  </si>
  <si>
    <t>'12330-5820-0002-0186</t>
  </si>
  <si>
    <t>CONTENEDOR BASURA</t>
  </si>
  <si>
    <t>'12330-5820-0002-0187</t>
  </si>
  <si>
    <t>ESCULTURAS LEONES LIBRAMIENTO</t>
  </si>
  <si>
    <t>'12330-5820-0002-0188</t>
  </si>
  <si>
    <t>ESTACIONAMIENTO SAFARI</t>
  </si>
  <si>
    <t>'12330-5820-0002-0189</t>
  </si>
  <si>
    <t>CUARENTENA</t>
  </si>
  <si>
    <t>'12330-5820-0002-0190</t>
  </si>
  <si>
    <t>RASTRO PROVISIONAL</t>
  </si>
  <si>
    <t>'12330-5820-0002-0191</t>
  </si>
  <si>
    <t>ALBERGUE VACAS ESCOCESAS</t>
  </si>
  <si>
    <t>'12330-5820-0002-0192</t>
  </si>
  <si>
    <t>MUELLE SAFARI</t>
  </si>
  <si>
    <t>'12330-5820-0002-0193</t>
  </si>
  <si>
    <t>ALBERGUE RINO SAFARI</t>
  </si>
  <si>
    <t>'12330-5820-0002-0194</t>
  </si>
  <si>
    <t>BODEGA DE ALFALFA 2</t>
  </si>
  <si>
    <t>'12330-5820-0002-0195</t>
  </si>
  <si>
    <t>HERPETARIO</t>
  </si>
  <si>
    <t>'12352-6101-0000-0000</t>
  </si>
  <si>
    <t>'12352-6124-0000-0000</t>
  </si>
  <si>
    <t>ALBERGUES EN CONSTRUCCION</t>
  </si>
  <si>
    <t>'12352-6125-0000-0000</t>
  </si>
  <si>
    <t>'12352-6126-0000-0000</t>
  </si>
  <si>
    <t>TAQUILLAS NUEVAS</t>
  </si>
  <si>
    <t>'12352-6127-0000-0000</t>
  </si>
  <si>
    <t>BIODIGESTOR</t>
  </si>
  <si>
    <t>'12352-6128-0000-0000</t>
  </si>
  <si>
    <t>PANELES SOLARES</t>
  </si>
  <si>
    <t>'12352-6129-0000-0000</t>
  </si>
  <si>
    <t>PARQUE DE DIVERSIONES</t>
  </si>
  <si>
    <t>'12352-6122-0000-0000</t>
  </si>
  <si>
    <t>BARDA PERIMETRAL</t>
  </si>
  <si>
    <t>'12411-5110-0001-0001</t>
  </si>
  <si>
    <t>EQUIPO DE OFICINA</t>
  </si>
  <si>
    <t>'12411-5110-0002-0001</t>
  </si>
  <si>
    <t>MUEBLES Y ENSERES</t>
  </si>
  <si>
    <t>'12413-5152-0000-0000</t>
  </si>
  <si>
    <t>EQUIPO DE CÓMPUTO</t>
  </si>
  <si>
    <t>'12421-5210-0001-0001</t>
  </si>
  <si>
    <t>EQUIPO DE SONIDO</t>
  </si>
  <si>
    <t>'12421-5210-0002-0001</t>
  </si>
  <si>
    <t>EQUIPO PARA EVENTOS ESPECIALES</t>
  </si>
  <si>
    <t>'12421-5210-0003-0001</t>
  </si>
  <si>
    <t>EQUIPO DE VIGILANCIA</t>
  </si>
  <si>
    <t>'12429-5290-0000-0000</t>
  </si>
  <si>
    <t>OTRO MOBILIARIO Y EQUIPO EDUCACIONAL Y R</t>
  </si>
  <si>
    <t>'12432-5321-0000-0000</t>
  </si>
  <si>
    <t>Instrumental médico y de laboratorio</t>
  </si>
  <si>
    <t>'12441-5410-0001-0001</t>
  </si>
  <si>
    <t>EQUIPO DE TRANSPORTE</t>
  </si>
  <si>
    <t>'12461-5610-0001-0001</t>
  </si>
  <si>
    <t>MAQUINARIA Y EQUIPO DEL ZOOLÓGICO</t>
  </si>
  <si>
    <t>'12461-5610-0001-0002</t>
  </si>
  <si>
    <t>ACREDITACIÓN AZA</t>
  </si>
  <si>
    <t>'12461-5610-0002-0001</t>
  </si>
  <si>
    <t>EQUIPO DE JARDINERÍA</t>
  </si>
  <si>
    <t>'12465-5652-0000-0000</t>
  </si>
  <si>
    <t>EQUIPO DE RADIOCOMUNICACIÓN</t>
  </si>
  <si>
    <t>'12467-5670-0000-0000</t>
  </si>
  <si>
    <t>HERRAMIENTAS Y MÁQUINAS-HERRAMIENTA</t>
  </si>
  <si>
    <t>'12469-5690-0000-0000</t>
  </si>
  <si>
    <t>OTROS EQUIPOS</t>
  </si>
  <si>
    <t>'12487-5770-0001-0001</t>
  </si>
  <si>
    <t>ELEFANTE AFRICANO</t>
  </si>
  <si>
    <t>'12487-5770-0001-0002</t>
  </si>
  <si>
    <t>JIRAFA</t>
  </si>
  <si>
    <t>'12487-5770-0001-0003</t>
  </si>
  <si>
    <t>RINOCERONTE BLANCO</t>
  </si>
  <si>
    <t>'12487-5770-0001-0004</t>
  </si>
  <si>
    <t>PAVON</t>
  </si>
  <si>
    <t>'12487-5770-0001-0005</t>
  </si>
  <si>
    <t>ORANGUTAN HIBRIDO</t>
  </si>
  <si>
    <t>'12487-5770-0001-0006</t>
  </si>
  <si>
    <t>TIGRE (BLANCO)</t>
  </si>
  <si>
    <t>'12487-5770-0001-0007</t>
  </si>
  <si>
    <t>CEBRA DE GRANT</t>
  </si>
  <si>
    <t>'12487-5770-0001-0009</t>
  </si>
  <si>
    <t>BÚFALO CAFRE</t>
  </si>
  <si>
    <t>'12487-5770-0001-0010</t>
  </si>
  <si>
    <t>DROMEDARIO</t>
  </si>
  <si>
    <t>'12487-5770-0001-0011</t>
  </si>
  <si>
    <t>LEMUR DE COLA ANILLADA</t>
  </si>
  <si>
    <t>'12487-5770-0001-0012</t>
  </si>
  <si>
    <t>PAPIÓN DE GUINEA</t>
  </si>
  <si>
    <t>'12487-5770-0001-0013</t>
  </si>
  <si>
    <t>FLAMINGO AMERICANO</t>
  </si>
  <si>
    <t>'12487-5770-0001-0014</t>
  </si>
  <si>
    <t>SIAMANG</t>
  </si>
  <si>
    <t>'12487-5770-0001-0015</t>
  </si>
  <si>
    <t>ANTILOPE ELAND</t>
  </si>
  <si>
    <t>'12487-5770-0001-0016</t>
  </si>
  <si>
    <t>ÑU</t>
  </si>
  <si>
    <t>'12487-5770-0001-0017</t>
  </si>
  <si>
    <t>'12487-5770-0001-0018</t>
  </si>
  <si>
    <t>PAPIÓN SAGRADO</t>
  </si>
  <si>
    <t>'12487-5770-0001-0019</t>
  </si>
  <si>
    <t>CIERVO AXIS</t>
  </si>
  <si>
    <t>'12487-5770-0001-0020</t>
  </si>
  <si>
    <t>VENADO TEMAZATE</t>
  </si>
  <si>
    <t>'12487-5770-0001-0021</t>
  </si>
  <si>
    <t>WAPITI</t>
  </si>
  <si>
    <t>'12487-5770-0001-0022</t>
  </si>
  <si>
    <t>HIENA RAYADA</t>
  </si>
  <si>
    <t>'12487-5770-0001-0023</t>
  </si>
  <si>
    <t>JAGUAR</t>
  </si>
  <si>
    <t>'12487-5770-0001-0025</t>
  </si>
  <si>
    <t>BISONTE AMERICANO</t>
  </si>
  <si>
    <t>'12487-5770-0001-0026</t>
  </si>
  <si>
    <t>LOBO CANADIENSE</t>
  </si>
  <si>
    <t>'12487-5770-0001-0027</t>
  </si>
  <si>
    <t>HIPOPOTAMO</t>
  </si>
  <si>
    <t>'12487-5770-0001-0028</t>
  </si>
  <si>
    <t>BONGO</t>
  </si>
  <si>
    <t>'12487-5770-0001-0029</t>
  </si>
  <si>
    <t>BORREGO MOUFLON</t>
  </si>
  <si>
    <t>'12487-5770-0001-0030</t>
  </si>
  <si>
    <t>ZOPILOTE REY</t>
  </si>
  <si>
    <t>'12487-5770-0001-0031</t>
  </si>
  <si>
    <t>ZORRO VOLADOR</t>
  </si>
  <si>
    <t>'12487-5770-0001-0032</t>
  </si>
  <si>
    <t>OSO POLAR</t>
  </si>
  <si>
    <t>'12487-5770-0001-0033</t>
  </si>
  <si>
    <t>GUACAMAYA ORO-AZUL</t>
  </si>
  <si>
    <t>'12487-5770-0001-0034</t>
  </si>
  <si>
    <t>ANTILOPE BLACK BUCK</t>
  </si>
  <si>
    <t>'12487-5770-0001-0036</t>
  </si>
  <si>
    <t>IMPALA</t>
  </si>
  <si>
    <t>'12487-5770-0001-0037</t>
  </si>
  <si>
    <t>BORREGO DE BERBERIA</t>
  </si>
  <si>
    <t>'12487-5770-0001-0038</t>
  </si>
  <si>
    <t>CAPYBARA</t>
  </si>
  <si>
    <t>'12487-5770-0001-0041</t>
  </si>
  <si>
    <t>MONO CAPUCHINO</t>
  </si>
  <si>
    <t>'12487-5770-0001-0044</t>
  </si>
  <si>
    <t>GUANACO</t>
  </si>
  <si>
    <t>'12487-5770-0001-0046</t>
  </si>
  <si>
    <t>YAK</t>
  </si>
  <si>
    <t>'12487-5770-0001-0047</t>
  </si>
  <si>
    <t>CALAO DE CASCO NEGRO</t>
  </si>
  <si>
    <t>'12487-5770-0001-0048</t>
  </si>
  <si>
    <t>MONO PATAS</t>
  </si>
  <si>
    <t>'12487-5770-0001-0050</t>
  </si>
  <si>
    <t>OSO BEZUDO</t>
  </si>
  <si>
    <t>'12487-5770-0001-0051</t>
  </si>
  <si>
    <t>TIGRE</t>
  </si>
  <si>
    <t>'12487-5770-0001-0052</t>
  </si>
  <si>
    <t>ORYX CIMITARRA</t>
  </si>
  <si>
    <t>'12487-5770-0001-0054</t>
  </si>
  <si>
    <t>FLAMINGO CHILENO</t>
  </si>
  <si>
    <t>'12487-5770-0001-0055</t>
  </si>
  <si>
    <t>GAMO PALETO</t>
  </si>
  <si>
    <t>'12487-5770-0001-0056</t>
  </si>
  <si>
    <t>VENADO COLA BLANCA</t>
  </si>
  <si>
    <t>'12487-5770-0001-0057</t>
  </si>
  <si>
    <t>OSO NEGRO</t>
  </si>
  <si>
    <t>'12487-5770-0001-0059</t>
  </si>
  <si>
    <t>MURCIELAGO EGIPCIO</t>
  </si>
  <si>
    <t>'12487-5770-0001-0061</t>
  </si>
  <si>
    <t>MUNTJAC</t>
  </si>
  <si>
    <t>'12487-5770-0001-0062</t>
  </si>
  <si>
    <t>ANTILOPE ACUÁTICO</t>
  </si>
  <si>
    <t>'12487-5770-0001-0063</t>
  </si>
  <si>
    <t>ANTILOPE NILGO</t>
  </si>
  <si>
    <t>'12487-5770-0001-0064</t>
  </si>
  <si>
    <t>LEMUR MANGOSTA</t>
  </si>
  <si>
    <t>'12487-5770-0001-0065</t>
  </si>
  <si>
    <t>OSO GRIZZLY</t>
  </si>
  <si>
    <t>'12487-5770-0001-0066</t>
  </si>
  <si>
    <t>CASUARIO</t>
  </si>
  <si>
    <t>'12487-5770-0001-0067</t>
  </si>
  <si>
    <t>LLAMA</t>
  </si>
  <si>
    <t>'12487-5770-0001-0068</t>
  </si>
  <si>
    <t>LORO CABEZA DE HALCÓN</t>
  </si>
  <si>
    <t>'12487-5770-0001-0069</t>
  </si>
  <si>
    <t>LEON AFRICANO</t>
  </si>
  <si>
    <t>'12487-5770-0001-0070</t>
  </si>
  <si>
    <t>GUACAMAYA ROJA</t>
  </si>
  <si>
    <t>'12487-5770-0001-0071</t>
  </si>
  <si>
    <t>PUERCO ESPÍN AFRICANO</t>
  </si>
  <si>
    <t>'12487-5770-0001-0072</t>
  </si>
  <si>
    <t>'12487-5770-0001-0073</t>
  </si>
  <si>
    <t>EMU</t>
  </si>
  <si>
    <t>'12487-5770-0001-0074</t>
  </si>
  <si>
    <t>AGUTI</t>
  </si>
  <si>
    <t>'12487-5770-0001-0075</t>
  </si>
  <si>
    <t>KAIMINCHÍ DE COLLAR</t>
  </si>
  <si>
    <t>'12487-5770-0001-0079</t>
  </si>
  <si>
    <t>LORO GRIS AFRICANO</t>
  </si>
  <si>
    <t>'12487-5770-0001-0080</t>
  </si>
  <si>
    <t>GENETTA AFRICANA</t>
  </si>
  <si>
    <t>'12487-5770-0001-0081</t>
  </si>
  <si>
    <t>BUFALO ACUÁTICO</t>
  </si>
  <si>
    <t>'12487-5770-0001-0082</t>
  </si>
  <si>
    <t>AVESTRUZ</t>
  </si>
  <si>
    <t>'12487-5770-0001-0083</t>
  </si>
  <si>
    <t>LEOPARDO</t>
  </si>
  <si>
    <t>'12487-5770-0001-0084</t>
  </si>
  <si>
    <t>PECARI DE COLLAR</t>
  </si>
  <si>
    <t>'12487-5770-0001-0085</t>
  </si>
  <si>
    <t>GANSO EGIPCIO</t>
  </si>
  <si>
    <t>'12487-5770-0001-0086</t>
  </si>
  <si>
    <t>MONO ARAÑA</t>
  </si>
  <si>
    <t>'12487-5770-0001-0087</t>
  </si>
  <si>
    <t>GANSO CANADIENSE</t>
  </si>
  <si>
    <t>'12487-5770-0001-0090</t>
  </si>
  <si>
    <t>TURACO CRESTA ROJA</t>
  </si>
  <si>
    <t>'12487-5770-0001-0091</t>
  </si>
  <si>
    <t>PAVORREAL</t>
  </si>
  <si>
    <t>'12487-5770-0001-0092</t>
  </si>
  <si>
    <t>LORO CABEZA AMARILLA</t>
  </si>
  <si>
    <t>'12487-5770-0001-0093</t>
  </si>
  <si>
    <t>MURCIELAGO FRUGIVORO</t>
  </si>
  <si>
    <t>'12487-5770-0001-0094</t>
  </si>
  <si>
    <t>MONO CAPUCHINO CARABLANCA</t>
  </si>
  <si>
    <t>'12487-5770-0001-0095</t>
  </si>
  <si>
    <t>COPETE DE PIEDRA</t>
  </si>
  <si>
    <t>'12487-5770-0001-0098</t>
  </si>
  <si>
    <t>COTORRA PATOGONIA</t>
  </si>
  <si>
    <t>'12487-5770-0001-0099</t>
  </si>
  <si>
    <t>LAGARTO AMERICANO</t>
  </si>
  <si>
    <t>'12487-5770-0001-0100</t>
  </si>
  <si>
    <t>GANSO CHINO</t>
  </si>
  <si>
    <t>'12487-5770-0001-0102</t>
  </si>
  <si>
    <t>GUACAMAYA VERDE</t>
  </si>
  <si>
    <t>'12487-5770-0001-0103</t>
  </si>
  <si>
    <t>TURACO CARA BLANCA</t>
  </si>
  <si>
    <t>'12487-5770-0001-0105</t>
  </si>
  <si>
    <t>GANSO FRENTE BLANCA</t>
  </si>
  <si>
    <t>'12487-5770-0001-0106</t>
  </si>
  <si>
    <t>'12487-5770-0001-0109</t>
  </si>
  <si>
    <t>TORTUGA DE DESIERTO</t>
  </si>
  <si>
    <t>'12487-5770-0001-0110</t>
  </si>
  <si>
    <t>GALLINA DE GUINEA</t>
  </si>
  <si>
    <t>'12487-5770-0001-0111</t>
  </si>
  <si>
    <t>JABALÍ</t>
  </si>
  <si>
    <t>'12487-5770-0001-0113</t>
  </si>
  <si>
    <t>PAVO VERDE DE JAVA</t>
  </si>
  <si>
    <t>'12487-5770-0001-0114</t>
  </si>
  <si>
    <t>PERICO NANDAY</t>
  </si>
  <si>
    <t>'12487-5770-0001-0115</t>
  </si>
  <si>
    <t>PERICOS CACHETES AMARILLOS</t>
  </si>
  <si>
    <t>'12487-5770-0001-0116</t>
  </si>
  <si>
    <t>GANSO DE LAS NIEVES</t>
  </si>
  <si>
    <t>'12487-5770-0001-0119</t>
  </si>
  <si>
    <t>PERICO MONTAÑES</t>
  </si>
  <si>
    <t>'12487-5770-0001-0120</t>
  </si>
  <si>
    <t>FAISAN PLATEADO</t>
  </si>
  <si>
    <t>'12487-5770-0001-0123</t>
  </si>
  <si>
    <t>MAPACHE</t>
  </si>
  <si>
    <t>'12487-5770-0001-0124</t>
  </si>
  <si>
    <t>FAISAN DE COLLAR</t>
  </si>
  <si>
    <t>'12487-5770-0001-0127</t>
  </si>
  <si>
    <t>TORTUGA DE RIO</t>
  </si>
  <si>
    <t>'12487-5770-0001-0128</t>
  </si>
  <si>
    <t>TORTUGA JAPONESA</t>
  </si>
  <si>
    <t>'12487-5770-0001-0129</t>
  </si>
  <si>
    <t>'12487-5770-0001-0130</t>
  </si>
  <si>
    <t>'12487-5770-0001-0131</t>
  </si>
  <si>
    <t>'12487-5770-0001-0132</t>
  </si>
  <si>
    <t>PERICO QUILA</t>
  </si>
  <si>
    <t>'12487-5770-0001-0133</t>
  </si>
  <si>
    <t>LINCE ROJO</t>
  </si>
  <si>
    <t>'12487-5770-0001-0134</t>
  </si>
  <si>
    <t>HALCON CARACARA</t>
  </si>
  <si>
    <t>'12487-5770-0001-0135</t>
  </si>
  <si>
    <t>HALCON COLA ROJA</t>
  </si>
  <si>
    <t>'12487-5770-0001-0137</t>
  </si>
  <si>
    <t>LOBO GRIS MEXICANO</t>
  </si>
  <si>
    <t>'12487-5770-0001-0138</t>
  </si>
  <si>
    <t>HALCÓN HARRIS</t>
  </si>
  <si>
    <t>'12487-5770-0001-0139</t>
  </si>
  <si>
    <t>PERICO ATOLERO</t>
  </si>
  <si>
    <t>'12487-5770-0001-0140</t>
  </si>
  <si>
    <t>BUHO VIRGINIANO</t>
  </si>
  <si>
    <t>'12487-5770-0001-0141</t>
  </si>
  <si>
    <t>CHIMPANCE</t>
  </si>
  <si>
    <t>'12487-5770-0001-0142</t>
  </si>
  <si>
    <t>CACOMIXTLE</t>
  </si>
  <si>
    <t>'12487-5770-0001-0145</t>
  </si>
  <si>
    <t>AURA</t>
  </si>
  <si>
    <t>'12487-5770-0001-0146</t>
  </si>
  <si>
    <t>IGUANA NEGRA</t>
  </si>
  <si>
    <t>'12487-5770-0001-0148</t>
  </si>
  <si>
    <t>MARTUCHA</t>
  </si>
  <si>
    <t>'12487-5770-0001-0150</t>
  </si>
  <si>
    <t>CHACHALACA</t>
  </si>
  <si>
    <t>'12487-5770-0001-0152</t>
  </si>
  <si>
    <t>'12487-5770-0001-0153</t>
  </si>
  <si>
    <t>PERICO AMAPOLA</t>
  </si>
  <si>
    <t>'12487-5770-0001-0154</t>
  </si>
  <si>
    <t>TORTUGA DE CONCHA BLANCA</t>
  </si>
  <si>
    <t>'12487-5770-0001-0155</t>
  </si>
  <si>
    <t>URRACA REAL O COPETONA</t>
  </si>
  <si>
    <t>'12487-5770-0001-0156</t>
  </si>
  <si>
    <t>ZORRA GRIS</t>
  </si>
  <si>
    <t>'12487-5770-0001-0157</t>
  </si>
  <si>
    <t>'12487-5770-0001-0158</t>
  </si>
  <si>
    <t>'12487-5770-0001-0159</t>
  </si>
  <si>
    <t>PATO ALMIZCLADO</t>
  </si>
  <si>
    <t>'12487-5770-0001-0160</t>
  </si>
  <si>
    <t>AGUILA REAL</t>
  </si>
  <si>
    <t>'12487-5770-0001-0161</t>
  </si>
  <si>
    <t>'12487-5770-0001-0162</t>
  </si>
  <si>
    <t>BUTEO COLA BLANCA</t>
  </si>
  <si>
    <t>'12487-5770-0001-0163</t>
  </si>
  <si>
    <t>BUTEO COLA ROJA</t>
  </si>
  <si>
    <t>'12487-5770-0001-0165</t>
  </si>
  <si>
    <t>'12487-5770-0001-0166</t>
  </si>
  <si>
    <t>'12487-5770-0001-0170</t>
  </si>
  <si>
    <t>TLACOYOTE/TEJÓN</t>
  </si>
  <si>
    <t>'12487-5770-0001-0172</t>
  </si>
  <si>
    <t>TAPIR</t>
  </si>
  <si>
    <t>'12487-5770-0001-0173</t>
  </si>
  <si>
    <t>'12487-5770-0001-0174</t>
  </si>
  <si>
    <t>CÓNDOR DE LOS ANDES</t>
  </si>
  <si>
    <t>'12487-5770-0001-0178</t>
  </si>
  <si>
    <t>BUHO TROPICAL</t>
  </si>
  <si>
    <t>'12487-5770-0001-0179</t>
  </si>
  <si>
    <t>CARDENAL</t>
  </si>
  <si>
    <t>'12487-5770-0001-0181</t>
  </si>
  <si>
    <t>'12487-5770-0001-0184</t>
  </si>
  <si>
    <t>PUMA</t>
  </si>
  <si>
    <t>'12487-5770-0001-0185</t>
  </si>
  <si>
    <t>BOA</t>
  </si>
  <si>
    <t>'12487-5770-0001-0189</t>
  </si>
  <si>
    <t>'12487-5770-0001-0190</t>
  </si>
  <si>
    <t>'12487-5770-0001-0191</t>
  </si>
  <si>
    <t>CISNE NEGRO</t>
  </si>
  <si>
    <t>'12487-5770-0001-0192</t>
  </si>
  <si>
    <t>CISNE BLANCO</t>
  </si>
  <si>
    <t>'12487-5770-0001-0193</t>
  </si>
  <si>
    <t>'12487-5770-0001-0194</t>
  </si>
  <si>
    <t>'12487-5770-0001-0197</t>
  </si>
  <si>
    <t>AGAPORNIS</t>
  </si>
  <si>
    <t>'12487-5770-0001-0198</t>
  </si>
  <si>
    <t>CALANDRIA SERRANA</t>
  </si>
  <si>
    <t>'12487-5770-0001-0199</t>
  </si>
  <si>
    <t>PRIMAVERA HUERTERA</t>
  </si>
  <si>
    <t>'12487-5770-0001-0200</t>
  </si>
  <si>
    <t>ZENZONTLE</t>
  </si>
  <si>
    <t>'12487-5770-0001-0201</t>
  </si>
  <si>
    <t>CALANDRIA TUNERA</t>
  </si>
  <si>
    <t>'12487-5770-0001-0202</t>
  </si>
  <si>
    <t>MULATO</t>
  </si>
  <si>
    <t>'12487-5770-0001-0203</t>
  </si>
  <si>
    <t>TIGRILLO</t>
  </si>
  <si>
    <t>'12487-5770-0001-0204</t>
  </si>
  <si>
    <t>PICOGRUESO AZUL</t>
  </si>
  <si>
    <t>'12487-5770-0001-0205</t>
  </si>
  <si>
    <t>ZAINO</t>
  </si>
  <si>
    <t>'12487-5770-0001-0206</t>
  </si>
  <si>
    <t>CODORNIZ CALIFORNIA</t>
  </si>
  <si>
    <t>'12487-5770-0001-0208</t>
  </si>
  <si>
    <t>FAISAN LADY</t>
  </si>
  <si>
    <t>'12487-5770-0001-0210</t>
  </si>
  <si>
    <t>PATO CAROLINA</t>
  </si>
  <si>
    <t>'12487-5770-0001-0211</t>
  </si>
  <si>
    <t>PATO MANDARÍN</t>
  </si>
  <si>
    <t>'12487-5770-0001-0212</t>
  </si>
  <si>
    <t>COCODRILO MORELETII</t>
  </si>
  <si>
    <t>'12487-5770-0001-0215</t>
  </si>
  <si>
    <t>PECARI DE LABIOS BLANCOS</t>
  </si>
  <si>
    <t>'12487-5770-0001-0217</t>
  </si>
  <si>
    <t>PITON ALBINO</t>
  </si>
  <si>
    <t>'12487-5770-0001-0218</t>
  </si>
  <si>
    <t>PATO PIJIJI</t>
  </si>
  <si>
    <t>'12487-5770-0001-0219</t>
  </si>
  <si>
    <t>PITON BURNES</t>
  </si>
  <si>
    <t>'12487-5770-0001-0220</t>
  </si>
  <si>
    <t>CAMELLO BACTRIANO</t>
  </si>
  <si>
    <t>'12487-5770-0001-0222</t>
  </si>
  <si>
    <t>GECKO</t>
  </si>
  <si>
    <t>'12487-5770-0001-0223</t>
  </si>
  <si>
    <t>SERPIENTE REY</t>
  </si>
  <si>
    <t>'12487-5770-0001-0225</t>
  </si>
  <si>
    <t>BOA COLOMBIANA</t>
  </si>
  <si>
    <t>'12487-5770-0001-0226</t>
  </si>
  <si>
    <t>CASCABEL DEL DESIERTO</t>
  </si>
  <si>
    <t>'12487-5770-0001-0227</t>
  </si>
  <si>
    <t>CASCABEL DE COSTA</t>
  </si>
  <si>
    <t>'12487-5770-0001-0228</t>
  </si>
  <si>
    <t>FALSA CORALILLO DE PUEBLA</t>
  </si>
  <si>
    <t>'12487-5770-0001-0229</t>
  </si>
  <si>
    <t>COTORRA GUAYABERA</t>
  </si>
  <si>
    <t>'12487-5770-0001-0230</t>
  </si>
  <si>
    <t>CHARA VERDE</t>
  </si>
  <si>
    <t>'12487-5770-0001-0231</t>
  </si>
  <si>
    <t>JILGUEROS</t>
  </si>
  <si>
    <t>'12487-5770-0001-0232</t>
  </si>
  <si>
    <t>MARMOSETA OREJAS DE ALGODON</t>
  </si>
  <si>
    <t>'12487-5770-0001-0233</t>
  </si>
  <si>
    <t>PITÓN RETICULADO</t>
  </si>
  <si>
    <t>'12487-5770-0001-0234</t>
  </si>
  <si>
    <t>PITÓN ROCA</t>
  </si>
  <si>
    <t>'12487-5770-0001-0235</t>
  </si>
  <si>
    <t>Escorpión Heloderma</t>
  </si>
  <si>
    <t>'12487-5770-0001-0236</t>
  </si>
  <si>
    <t>PITON BOLA</t>
  </si>
  <si>
    <t>'12487-5770-0001-0237</t>
  </si>
  <si>
    <t>IGUANA VERDE</t>
  </si>
  <si>
    <t>'12487-5770-0001-0238</t>
  </si>
  <si>
    <t>PITÓN BURMES GRANITO</t>
  </si>
  <si>
    <t>'12487-5770-0001-0239</t>
  </si>
  <si>
    <t>TORTUGA SULCATA</t>
  </si>
  <si>
    <t>'12487-5770-0001-0240</t>
  </si>
  <si>
    <t>VARANO DE AGUA</t>
  </si>
  <si>
    <t>'12487-5770-0001-0242</t>
  </si>
  <si>
    <t>BOA ESMERALDA (CORALLUS CANINUS)</t>
  </si>
  <si>
    <t>'12487-5770-0001-0243</t>
  </si>
  <si>
    <t>BOA CONSTRICTORA (BOA CONSTRIPTOR)</t>
  </si>
  <si>
    <t>'12487-5770-0001-0244</t>
  </si>
  <si>
    <t>ZORRILLO (MEPHITIS MEPHITIS)</t>
  </si>
  <si>
    <t>'12487-5770-0002-0001</t>
  </si>
  <si>
    <t>GANADO WATUSI/ANKOLE</t>
  </si>
  <si>
    <t>'12487-5770-0002-0002</t>
  </si>
  <si>
    <t>PONY</t>
  </si>
  <si>
    <t>'12487-5770-0002-0003</t>
  </si>
  <si>
    <t>CEBÚ ENANO</t>
  </si>
  <si>
    <t>'12487-5770-0002-0004</t>
  </si>
  <si>
    <t>CABALLOS</t>
  </si>
  <si>
    <t>'12487-5770-0002-0005</t>
  </si>
  <si>
    <t>CABALLO</t>
  </si>
  <si>
    <t>'12487-5770-0002-0006</t>
  </si>
  <si>
    <t>GANADO ESCOCÉS</t>
  </si>
  <si>
    <t>'12487-5770-0002-0007</t>
  </si>
  <si>
    <t>CABRA ENANA DE CAMERÚN</t>
  </si>
  <si>
    <t>'12487-5770-0002-0008</t>
  </si>
  <si>
    <t>CABRA BOHER</t>
  </si>
  <si>
    <t>'12487-5770-0002-0010</t>
  </si>
  <si>
    <t>PELIBUEY BLACK BELLY</t>
  </si>
  <si>
    <t>'12487-5770-0002-0011</t>
  </si>
  <si>
    <t>'12487-5770-0002-0013</t>
  </si>
  <si>
    <t>GUAJOLOTE</t>
  </si>
  <si>
    <t>'12487-5770-0002-0014</t>
  </si>
  <si>
    <t>GALLINAS CONCHINCHINAS ENANAS</t>
  </si>
  <si>
    <t>'12487-5770-0002-0019</t>
  </si>
  <si>
    <t>PELIBUEY CANELO</t>
  </si>
  <si>
    <t>'12487-5770-0002-0021</t>
  </si>
  <si>
    <t>HURON (EDUCATIVO)</t>
  </si>
  <si>
    <t>'12487-5770-0002-0030</t>
  </si>
  <si>
    <t>GALLOS</t>
  </si>
  <si>
    <t>'12487-5770-0002-0031</t>
  </si>
  <si>
    <t>GALLINA</t>
  </si>
  <si>
    <t>'12487-5770-0002-0033</t>
  </si>
  <si>
    <t>PERROS</t>
  </si>
  <si>
    <t>'12487-5770-0002-0034</t>
  </si>
  <si>
    <t>PERRO DOMESTICO</t>
  </si>
  <si>
    <t>'12487-5770-0002-0040</t>
  </si>
  <si>
    <t>CUYOS</t>
  </si>
  <si>
    <t>'12487-5770-0002-0042</t>
  </si>
  <si>
    <t>CUCARACHAS</t>
  </si>
  <si>
    <t>'12487-5770-0002-0043</t>
  </si>
  <si>
    <t>NINFAS</t>
  </si>
  <si>
    <t>'12489-5791-0001-0000</t>
  </si>
  <si>
    <t>INVENTARIO DE ANIMALES DISECADOS</t>
  </si>
  <si>
    <t>Equipo de Oficina</t>
  </si>
  <si>
    <t>Equipo de Radiocomunicacion</t>
  </si>
  <si>
    <t>Maquinaria y Equipo del Zoologico</t>
  </si>
  <si>
    <t>Equipo de Jardineria</t>
  </si>
  <si>
    <t>Muebles y Enseres</t>
  </si>
  <si>
    <t>Equipo de computo</t>
  </si>
  <si>
    <t>Equipo de transporte</t>
  </si>
  <si>
    <t>Equipo para eventos especiales</t>
  </si>
  <si>
    <t>Equipo de sonido</t>
  </si>
  <si>
    <t>Equipo de vigilancia</t>
  </si>
  <si>
    <t>Instrumental medico y de laboratorio</t>
  </si>
  <si>
    <t>Fiscal</t>
  </si>
  <si>
    <t>Mensual</t>
  </si>
  <si>
    <t>21121-0000-0001-0001</t>
  </si>
  <si>
    <t>DISTRIBUIDORA NACIONAL VETERINARIA S.A.</t>
  </si>
  <si>
    <t>21121-0000-0001-0002</t>
  </si>
  <si>
    <t>RICARDO GONZÁLEZ MUÑOZ</t>
  </si>
  <si>
    <t>21121-0000-0001-0006</t>
  </si>
  <si>
    <t>VARIOS</t>
  </si>
  <si>
    <t>21121-0000-0001-0011</t>
  </si>
  <si>
    <t>SERV. LIBRAMIENTO NORTE S.A. DE C.V.</t>
  </si>
  <si>
    <t>21121-0000-0001-0077</t>
  </si>
  <si>
    <t>MA. ELENA SALVATIERRA TORRICO</t>
  </si>
  <si>
    <t>21121-0000-0001-0108</t>
  </si>
  <si>
    <t>COMERCIALIZADORA VETERINARIA GUAYANGAREO</t>
  </si>
  <si>
    <t>21121-0000-0001-0204</t>
  </si>
  <si>
    <t>MARCELA VALDOVINO FRAGOSO</t>
  </si>
  <si>
    <t>21121-0000-0001-0224</t>
  </si>
  <si>
    <t>JAVIER JAFET PEREYRA TAPIA</t>
  </si>
  <si>
    <t>21121-0000-0001-0231</t>
  </si>
  <si>
    <t>MA. ISABEL ARENAS SAAVEDRA</t>
  </si>
  <si>
    <t>21121-0000-0001-0242</t>
  </si>
  <si>
    <t>LIMPACT S.A.  DE C.V.</t>
  </si>
  <si>
    <t>21121-0000-0001-0254</t>
  </si>
  <si>
    <t>ALIMENTOS BOLONIA S.A. DE C.V.</t>
  </si>
  <si>
    <t>21121-0000-0001-0318</t>
  </si>
  <si>
    <t>ENDITEL, S.A. DE C.V.</t>
  </si>
  <si>
    <t>21121-0000-0001-0320</t>
  </si>
  <si>
    <t>PROPIMEX, S.A. DE C.V.</t>
  </si>
  <si>
    <t>21121-0000-0001-0335</t>
  </si>
  <si>
    <t>VIRGINIA MERCEDES ROMERO LÓPEZ</t>
  </si>
  <si>
    <t>21121-0000-0001-0367</t>
  </si>
  <si>
    <t>ELEKTRON DEL BAJIO S.A. DE C.V.</t>
  </si>
  <si>
    <t>21121-0000-0001-0414</t>
  </si>
  <si>
    <t>PET FOODS</t>
  </si>
  <si>
    <t>21121-0000-0001-0415</t>
  </si>
  <si>
    <t>DISTRIBUIDORA GUTIERREZ S.A. DE C.V.</t>
  </si>
  <si>
    <t>21121-0000-0001-0426</t>
  </si>
  <si>
    <t>Compañia de Insumos Ferreteros S.A. de C</t>
  </si>
  <si>
    <t>21121-0000-0001-0428</t>
  </si>
  <si>
    <t>DISTRIBUIDORA DE MATERIALES EL TRIANGULO</t>
  </si>
  <si>
    <t>21121-0000-0001-0429</t>
  </si>
  <si>
    <t>GEMETYTEC DE GUANAJUATO S.A. DE C.V</t>
  </si>
  <si>
    <t>21121-0000-0001-0437</t>
  </si>
  <si>
    <t>PRODUCTORES E INNOVADORES DE PAPAS Y BOTANAS DEL ESTADO DE GUANAJUATO</t>
  </si>
  <si>
    <t>21121-0000-0001-0440</t>
  </si>
  <si>
    <t>MARÍA CONCEPCIÓN VALADÉZ CASTRO</t>
  </si>
  <si>
    <t>21121-0000-0001-0451</t>
  </si>
  <si>
    <t>ABASTECEDERORA DE POLLOS Y SUS DERIVADOS S. DE R.L. C.V.</t>
  </si>
  <si>
    <t>21121-0000-0001-0458</t>
  </si>
  <si>
    <t>CORTES FINOS GALINDO S.A. DE C.V.</t>
  </si>
  <si>
    <t>21121-0000-0001-0491</t>
  </si>
  <si>
    <t>STEREOREY MÉXICO S.A.</t>
  </si>
  <si>
    <t>21121-0000-0001-0496</t>
  </si>
  <si>
    <t>CONTROL PRINT ENTER S.A. DE C.V.</t>
  </si>
  <si>
    <t>21121-0000-0001-0521</t>
  </si>
  <si>
    <t>MARÍA GRACIELA FALCÓN TORRES</t>
  </si>
  <si>
    <t>21121-0000-0001-0545</t>
  </si>
  <si>
    <t>PROTEGE SERVICIOS DE SEGURIDAD PRIVADA S.A. DE C.V.</t>
  </si>
  <si>
    <t>21121-0000-0001-0549</t>
  </si>
  <si>
    <t>DISTRIBUIDORA MEADE S.A DE C.V</t>
  </si>
  <si>
    <t>21121-0000-0001-0551</t>
  </si>
  <si>
    <t>TOSTADAS GUADALUPE SA DE CV</t>
  </si>
  <si>
    <t>21121-0000-0001-0560</t>
  </si>
  <si>
    <t>COMERCIALIZACION INTEGRAL DEL BAJIO, SA DE CV</t>
  </si>
  <si>
    <t>21129-0000-0001-0011</t>
  </si>
  <si>
    <t>Seguro Gastos Funerarios</t>
  </si>
  <si>
    <t>21129-0000-0001-0012</t>
  </si>
  <si>
    <t>DISTRIBUCIÓN DE INGRESOS CARRUSEL TAMÁTICO</t>
  </si>
  <si>
    <t>21129-0000-0001-0013</t>
  </si>
  <si>
    <t>MUSEO HUELLAS DE LA VIDA</t>
  </si>
  <si>
    <t>21171-0000-0001-0001</t>
  </si>
  <si>
    <t>ISPT RET. POR SALARIOS</t>
  </si>
  <si>
    <t>21171-0000-0001-0002</t>
  </si>
  <si>
    <t>IVA RETENCIÓN 10%</t>
  </si>
  <si>
    <t>21171-0000-0001-0003</t>
  </si>
  <si>
    <t>ISR RETENCIÓN 10%</t>
  </si>
  <si>
    <t>21171-0000-0001-0004</t>
  </si>
  <si>
    <t>RETENCIÓN IVA TRANSPORTE</t>
  </si>
  <si>
    <t>21171-0000-0001-0006</t>
  </si>
  <si>
    <t>IMPUESTO CEDULAR</t>
  </si>
  <si>
    <t>41730-7100-0002-0001</t>
  </si>
  <si>
    <t>41730-7100-0002-0005</t>
  </si>
  <si>
    <t>INGRESOS POR INTERESES</t>
  </si>
  <si>
    <t>41730-7100-0002-0006</t>
  </si>
  <si>
    <t>VENTA DE ALIMENTOS</t>
  </si>
  <si>
    <t>41730-7100-0002-0007</t>
  </si>
  <si>
    <t>VENTA REFRESCO</t>
  </si>
  <si>
    <t>41730-7100-0002-0009</t>
  </si>
  <si>
    <t>MAQ. ALIMENTO ZOO.</t>
  </si>
  <si>
    <t>41730-7100-0002-0019</t>
  </si>
  <si>
    <t>PERMISO TAXI-ZOO</t>
  </si>
  <si>
    <t>41730-7100-0002-0028</t>
  </si>
  <si>
    <t>VENTA PALETAS BOLONIA</t>
  </si>
  <si>
    <t>41730-7100-0003-0001</t>
  </si>
  <si>
    <t>VENTA DE ANIMALES</t>
  </si>
  <si>
    <t>41730-7100-0003-0004</t>
  </si>
  <si>
    <t>ING. POR PAJARERA</t>
  </si>
  <si>
    <t>41730-7100-0003-0009</t>
  </si>
  <si>
    <t>TALLERES</t>
  </si>
  <si>
    <t>41730-7100-0004-0017</t>
  </si>
  <si>
    <t>PULCERAS 30 ANIVERSARIO</t>
  </si>
  <si>
    <t>41730-7100-0004-0018</t>
  </si>
  <si>
    <t>RANCHITO ZOOLEÓN</t>
  </si>
  <si>
    <t>41730-7100-0004-0019</t>
  </si>
  <si>
    <t>PAQUETES ESCOLARES</t>
  </si>
  <si>
    <t>41730-7100-0005-0001-0006</t>
  </si>
  <si>
    <t>PAQUETES EMPRESARIALES</t>
  </si>
  <si>
    <t>41730-7100-0005-0001-0007</t>
  </si>
  <si>
    <t>ADMISIÓN ADULTOS</t>
  </si>
  <si>
    <t>41730-7100-0005-0001-0008</t>
  </si>
  <si>
    <t>ADMISIÓN NIÑOS</t>
  </si>
  <si>
    <t>41730-7100-0005-0001-0014</t>
  </si>
  <si>
    <t>PAQUETE HUELLAS DE LA VIDA</t>
  </si>
  <si>
    <t>41730-7100-0005-0002</t>
  </si>
  <si>
    <t>INGRESOS POR TREN</t>
  </si>
  <si>
    <t>41730-7100-0005-0003</t>
  </si>
  <si>
    <t>INGRESOS POR CABAÑA</t>
  </si>
  <si>
    <t>41730-7100-0005-0004</t>
  </si>
  <si>
    <t>INGRESOS POR ZONA MITO</t>
  </si>
  <si>
    <t>41730-7100-0005-0005</t>
  </si>
  <si>
    <t>INGRESOS POR CABALLOS</t>
  </si>
  <si>
    <t>41730-7100-0005-0006-0001</t>
  </si>
  <si>
    <t>VENTA DE SOUVENIRS</t>
  </si>
  <si>
    <t>41730-7100-0005-0007-0003</t>
  </si>
  <si>
    <t>CASETA MERENDEROS</t>
  </si>
  <si>
    <t>41730-7100-0005-0007-0005</t>
  </si>
  <si>
    <t>CABAÑA DEL TREN</t>
  </si>
  <si>
    <t>41730-7100-0005-0007-0007</t>
  </si>
  <si>
    <t>MAQUINA DE ALGODONES</t>
  </si>
  <si>
    <t>41730-7100-0005-0007-0008</t>
  </si>
  <si>
    <t>VENTA DE HOT-DOGS</t>
  </si>
  <si>
    <t>41730-7100-0005-0007-0011</t>
  </si>
  <si>
    <t>CARRITOS ELECTRICOS</t>
  </si>
  <si>
    <t>41730-7100-0005-0007-0013</t>
  </si>
  <si>
    <t>INFLABLE JORGE ALVARADO</t>
  </si>
  <si>
    <t>41730-7100-0005-0007-0017</t>
  </si>
  <si>
    <t>MAQUILLAJES</t>
  </si>
  <si>
    <t>41730-7100-0005-0007-0018</t>
  </si>
  <si>
    <t>PALAPA GILETY</t>
  </si>
  <si>
    <t>41730-7100-0005-0007-0019</t>
  </si>
  <si>
    <t>PALAPA FRANCISCO MURILLO</t>
  </si>
  <si>
    <t>41730-7100-0005-0007-0020</t>
  </si>
  <si>
    <t>BRINCOLIN</t>
  </si>
  <si>
    <t>41730-7100-0005-0007-0023</t>
  </si>
  <si>
    <t>CASETA RODOLFO FERREIRA</t>
  </si>
  <si>
    <t>41730-7100-0005-0007-0024</t>
  </si>
  <si>
    <t>CAMPECHANAS FELIPE MARTINEZ</t>
  </si>
  <si>
    <t>41730-7100-0005-0007-0029</t>
  </si>
  <si>
    <t>PUESTOS AMBULANTES</t>
  </si>
  <si>
    <t>41730-7100-0005-0007-0032</t>
  </si>
  <si>
    <t>CARMEN ZAVALA (CARICATURISTA)</t>
  </si>
  <si>
    <t>41730-7100-0005-0007-0040</t>
  </si>
  <si>
    <t>RICARDA AGUILERA ( DULCES)</t>
  </si>
  <si>
    <t>41730-7100-0005-0007-0041</t>
  </si>
  <si>
    <t>MARIA ELENA CUADRA AGUADO</t>
  </si>
  <si>
    <t>41730-7100-0005-0007-0042</t>
  </si>
  <si>
    <t>PALAPA GERGINA VÁZQUEZ SALGADO</t>
  </si>
  <si>
    <t>41730-7100-0005-0008</t>
  </si>
  <si>
    <t>41730-7100-0005-0010</t>
  </si>
  <si>
    <t>INGRESOS DE TIROLESA</t>
  </si>
  <si>
    <t>41730-7100-0005-0012</t>
  </si>
  <si>
    <t>JARDIN EVENTOS</t>
  </si>
  <si>
    <t>41730-7100-0005-0016</t>
  </si>
  <si>
    <t>CARRIOLAS RENTA ZOO</t>
  </si>
  <si>
    <t>41730-7100-0005-0021</t>
  </si>
  <si>
    <t>41730-7100-0005-0023</t>
  </si>
  <si>
    <t>CARRUSEL TEMÁTICO</t>
  </si>
  <si>
    <t>41730-7100-0005-0024</t>
  </si>
  <si>
    <t>SHOW DE ANIMALES</t>
  </si>
  <si>
    <t>41730-7100-0009-0001</t>
  </si>
  <si>
    <t>41730-7100-0009-0002</t>
  </si>
  <si>
    <t>41730-7100-0009-0003</t>
  </si>
  <si>
    <t>41730-7100-0009-0004</t>
  </si>
  <si>
    <t>VENTA COMIDA</t>
  </si>
  <si>
    <t>41730-7100-0009-0005</t>
  </si>
  <si>
    <t>41730-7100-0009-0006</t>
  </si>
  <si>
    <t>41730-7100-0009-0008</t>
  </si>
  <si>
    <t>PAQUETE ZOO-SAFARI ADULTO</t>
  </si>
  <si>
    <t>41730-7100-0009-0009</t>
  </si>
  <si>
    <t>PAQUETE ZOO-SAFARI NIÑO</t>
  </si>
  <si>
    <t>41730-7100-0009-0010</t>
  </si>
  <si>
    <t>41730-7100-0009-0011</t>
  </si>
  <si>
    <t>42230-9300-0002-0000</t>
  </si>
  <si>
    <t>SUBSIDIO MENSUAL</t>
  </si>
  <si>
    <t>42240-9400-0001-0006</t>
  </si>
  <si>
    <t>DONATIVOS PET FOODS, SA DE CV</t>
  </si>
  <si>
    <t>43110-5200-0001-0001</t>
  </si>
  <si>
    <t>INTERESES BANCARIOS</t>
  </si>
  <si>
    <t>51110-1131-0000-0000</t>
  </si>
  <si>
    <t>SUELDOS BASE AL PERSONAL PERMANENTE</t>
  </si>
  <si>
    <t>51120-1212-0000-0000</t>
  </si>
  <si>
    <t>HONORARIOS</t>
  </si>
  <si>
    <t>51120-1221-0000-0000</t>
  </si>
  <si>
    <t>SUELDOS BASE AL PERSONAL EVENTUAL</t>
  </si>
  <si>
    <t>51130-1322-0000-0000</t>
  </si>
  <si>
    <t>PRIMA DOMINICAL</t>
  </si>
  <si>
    <t>51130-1323-0000-0000</t>
  </si>
  <si>
    <t>GRATIFICACIÓN FIN DE AÑO</t>
  </si>
  <si>
    <t>51130-1325-0000-0000</t>
  </si>
  <si>
    <t>Prima Vacacional</t>
  </si>
  <si>
    <t>51130-1331-0000-0000</t>
  </si>
  <si>
    <t>HORAS EXTRAS</t>
  </si>
  <si>
    <t>51130-1333-0000-0000</t>
  </si>
  <si>
    <t>DÍA FESTIVO</t>
  </si>
  <si>
    <t>51130-1334-0000-0000</t>
  </si>
  <si>
    <t>TURNO SEMANA SANTA</t>
  </si>
  <si>
    <t>51130-1335-0000-0000</t>
  </si>
  <si>
    <t>DÍAS EXTRAS</t>
  </si>
  <si>
    <t>51130-1337-0000-0000</t>
  </si>
  <si>
    <t>51130-1338-0000-0000</t>
  </si>
  <si>
    <t>51130-1339-0000-0000</t>
  </si>
  <si>
    <t>51130-1341-0000-0000</t>
  </si>
  <si>
    <t>DIA FESTIVO</t>
  </si>
  <si>
    <t>51140-1411-0000-0000</t>
  </si>
  <si>
    <t>APORTACIONES DE SEGURIDAD SOCIAL</t>
  </si>
  <si>
    <t>51140-1421-0000-0000</t>
  </si>
  <si>
    <t>APORTACIONES A FONDOS DE VIVIENDA</t>
  </si>
  <si>
    <t>51140-1431-0000-0000</t>
  </si>
  <si>
    <t>APORTACIONES AL SISTEMA PARA EL RETIRO</t>
  </si>
  <si>
    <t>51150-1543-0000-0000</t>
  </si>
  <si>
    <t>AYUDA PARA GASTOS DE DEFUNCION</t>
  </si>
  <si>
    <t>51150-1545-0000-0000</t>
  </si>
  <si>
    <t>AYUDA PARA DESPENSA</t>
  </si>
  <si>
    <t>51150-1547-0000-0000</t>
  </si>
  <si>
    <t>AYUDA PARA DÍA DE REYES</t>
  </si>
  <si>
    <t>51150-1564-0000-0000</t>
  </si>
  <si>
    <t>PRESTACIONES SINDICALES</t>
  </si>
  <si>
    <t>51150-1592-0000-0000</t>
  </si>
  <si>
    <t>Premio por puntualidad</t>
  </si>
  <si>
    <t>51150-1593-0000-0000</t>
  </si>
  <si>
    <t>Premio por asistencia</t>
  </si>
  <si>
    <t>51150-1612-0000-0000</t>
  </si>
  <si>
    <t>CONTINGENCIAS LABORALES</t>
  </si>
  <si>
    <t>51210-2111-0000-0000</t>
  </si>
  <si>
    <t>MATERIALES Y ÚTILES DE OFICINA</t>
  </si>
  <si>
    <t>51210-2161-0000-0000</t>
  </si>
  <si>
    <t>MATERIAL DE LIMPIEZA</t>
  </si>
  <si>
    <t>51220-2213-0000-0000</t>
  </si>
  <si>
    <t>COMEDOR</t>
  </si>
  <si>
    <t>51220-2214-0000-0000</t>
  </si>
  <si>
    <t>AGUA</t>
  </si>
  <si>
    <t>51220-2215-0000-0000</t>
  </si>
  <si>
    <t>JUNTAS DE TRABAJO</t>
  </si>
  <si>
    <t>51220-2222-0000-0000</t>
  </si>
  <si>
    <t>CARNE</t>
  </si>
  <si>
    <t>51220-2223-0000-0000</t>
  </si>
  <si>
    <t>FRUTA Y VERDURA</t>
  </si>
  <si>
    <t>51220-2224-0000-0000</t>
  </si>
  <si>
    <t>ALFALFA</t>
  </si>
  <si>
    <t>51220-2225-0000-0000</t>
  </si>
  <si>
    <t>ALIMENTO PROCESADO</t>
  </si>
  <si>
    <t>51220-2226-0000-0000</t>
  </si>
  <si>
    <t>SEMILLAS</t>
  </si>
  <si>
    <t>51220-2231-0000-0000</t>
  </si>
  <si>
    <t>UTENSILIOS PARA EL SERVICIO DE ALIMENTAC</t>
  </si>
  <si>
    <t>51230-2381-0000-0000</t>
  </si>
  <si>
    <t>COSTO VENTA REFRESCO</t>
  </si>
  <si>
    <t>51230-2383-0000-0000</t>
  </si>
  <si>
    <t>COSTO VENTA PALETAS</t>
  </si>
  <si>
    <t>51230-2384-0000-0000</t>
  </si>
  <si>
    <t>COSTO DE VENTA COMIDA</t>
  </si>
  <si>
    <t>51230-2386-0006-0000</t>
  </si>
  <si>
    <t>COSTO DE VENTAS SOUVENIRS</t>
  </si>
  <si>
    <t>51230-2388-0008-0000</t>
  </si>
  <si>
    <t>51250-2531-0000-0000</t>
  </si>
  <si>
    <t>MEDICINAS Y PRODUCTOS FARMACÉUTICOS</t>
  </si>
  <si>
    <t>51260-2612-0000-0000</t>
  </si>
  <si>
    <t>COMBUSTIBLES, LUBRICANTES Y ADITIVOS DES</t>
  </si>
  <si>
    <t>51270-2712-0000-0000</t>
  </si>
  <si>
    <t>VESTUARIO Y UNIFORMES DESTINADOS A ACTIV</t>
  </si>
  <si>
    <t>51290-2911-0000-0000</t>
  </si>
  <si>
    <t>HERRAMIENTAS MENORES</t>
  </si>
  <si>
    <t>51310-3111-0000-0000</t>
  </si>
  <si>
    <t>SERVICIO DE ENERGÍA ELÉCTRICA</t>
  </si>
  <si>
    <t>51310-3121-0000-0000</t>
  </si>
  <si>
    <t>SERVICIO DE GAS.</t>
  </si>
  <si>
    <t>51310-3142-0000-0000</t>
  </si>
  <si>
    <t>TELMEX</t>
  </si>
  <si>
    <t>51310-3151-0000-0000</t>
  </si>
  <si>
    <t>MOVISTAR</t>
  </si>
  <si>
    <t>51310-3153-0000-0000</t>
  </si>
  <si>
    <t>IUSACELL</t>
  </si>
  <si>
    <t>51320-3271-0000-0000</t>
  </si>
  <si>
    <t>CUOTAS Y SUSCRIPCIONES</t>
  </si>
  <si>
    <t>51320-3273-0000-0000</t>
  </si>
  <si>
    <t>MEMBRESIAS</t>
  </si>
  <si>
    <t>51330-3314-0000-0000</t>
  </si>
  <si>
    <t>OTROS SERVICIOS</t>
  </si>
  <si>
    <t>51330-3341-0000-0000</t>
  </si>
  <si>
    <t>SERVICIOS DE CAPACITACIÓN</t>
  </si>
  <si>
    <t>51330-3392-0000-0000</t>
  </si>
  <si>
    <t>ANÁLISIS MÉDICOS PARA ANIMALES</t>
  </si>
  <si>
    <t>51340-3411-0000-0000</t>
  </si>
  <si>
    <t>SERVICIOS FINANCIEROS Y BANCARIOS</t>
  </si>
  <si>
    <t>51340-3412-0000-0000</t>
  </si>
  <si>
    <t>DIFERENCIAS EN CAMBIOS.-</t>
  </si>
  <si>
    <t>51340-3431-0000-0000</t>
  </si>
  <si>
    <t>SERVICIOS DE RECAUDACIÓN, TRASLADO Y CUS</t>
  </si>
  <si>
    <t>51340-3441-0000-0000</t>
  </si>
  <si>
    <t>SEGUROS DE RESPONSABILIDAD PATRIMONIAL Y</t>
  </si>
  <si>
    <t>51340-3471-0000-0000</t>
  </si>
  <si>
    <t>FLETES Y MANIOBRAS</t>
  </si>
  <si>
    <t>51340-3472-0000-0000</t>
  </si>
  <si>
    <t>TRASLADO DE INSUMOS</t>
  </si>
  <si>
    <t>51340-3473-0000-0000</t>
  </si>
  <si>
    <t>TRASLADO DE ANIMALES</t>
  </si>
  <si>
    <t>51350-3511-0000-0000</t>
  </si>
  <si>
    <t>CONSERVACIÓN Y MANTENIMIENTO DE INMUEBLE</t>
  </si>
  <si>
    <t>51350-3514-0000-0000</t>
  </si>
  <si>
    <t>MANTENIMIENTO DE ALBERGUES</t>
  </si>
  <si>
    <t>51350-3532-0000-0000</t>
  </si>
  <si>
    <t>ALARMAS</t>
  </si>
  <si>
    <t>51350-3533-0000-0000</t>
  </si>
  <si>
    <t>MTTO. EQUIPO DE COMPUTO</t>
  </si>
  <si>
    <t>51350-3534-0000-0000</t>
  </si>
  <si>
    <t>MTTO EQUIPO DE RADIO COMUNICACIÓN</t>
  </si>
  <si>
    <t>51350-3551-0000-0000</t>
  </si>
  <si>
    <t>REPARACIÓN Y MANTENIMIENTO DE EQUIPO DE</t>
  </si>
  <si>
    <t>51350-3571-0000-0000</t>
  </si>
  <si>
    <t>INSTALACIÓN, REPARACIÓN Y MANTENIMIENTO</t>
  </si>
  <si>
    <t>51350-3582-0000-0000</t>
  </si>
  <si>
    <t>SERVICIO DE TINTORERÍA</t>
  </si>
  <si>
    <t>51350-3583-0000-0000</t>
  </si>
  <si>
    <t>RECOLECCIÓN RESIDUOS BIOLÓGICOS</t>
  </si>
  <si>
    <t>51360-3622-0000-0000</t>
  </si>
  <si>
    <t>LONAS Y ESPECTACULARES</t>
  </si>
  <si>
    <t>51360-3623-0000-0000</t>
  </si>
  <si>
    <t>PUBLICIDAD Y PROPAGANDA</t>
  </si>
  <si>
    <t>51360-3625-0000-0000</t>
  </si>
  <si>
    <t>TRABAJOS DE IMPRESIÓN</t>
  </si>
  <si>
    <t>51370-3791-0000-0000</t>
  </si>
  <si>
    <t>OTROS SERVICIOS DE TRASLADO Y HOSPEDAJE</t>
  </si>
  <si>
    <t>51380-3814-0000-0000</t>
  </si>
  <si>
    <t>ESPECTACULOS</t>
  </si>
  <si>
    <t>51380-3815-0000-0000</t>
  </si>
  <si>
    <t>SERVICIOS OPERATIVOS PARA EVENTOS</t>
  </si>
  <si>
    <t>51380-3841-0000-0000</t>
  </si>
  <si>
    <t>EXPOSICIONES.</t>
  </si>
  <si>
    <t>51380-3856-0001-0000</t>
  </si>
  <si>
    <t>TRABAJOS DE CERRAJERIA</t>
  </si>
  <si>
    <t>51380-3857-0002-0000</t>
  </si>
  <si>
    <t>ARTÍCULOS VARIOS</t>
  </si>
  <si>
    <t>51380-3858-0003-0000</t>
  </si>
  <si>
    <t>51390-3923-0000-0000</t>
  </si>
  <si>
    <t>PLACAS Y TENENCIAS</t>
  </si>
  <si>
    <t>51390-3981-0000-0000</t>
  </si>
  <si>
    <t>IMPUESTO SOBRE NÓMINAS</t>
  </si>
  <si>
    <t>51390-3992-0000-0000</t>
  </si>
  <si>
    <t>HERRAJES DE CABALLOS</t>
  </si>
  <si>
    <t>51390-3993-0000-0000</t>
  </si>
  <si>
    <t>COMISIÓN VALES DE DESPENSA</t>
  </si>
  <si>
    <t>55151-0000-0000-0000</t>
  </si>
  <si>
    <t>DEPRECIACION DE MOBILIARIO Y EQUIPO DE A</t>
  </si>
  <si>
    <t>55153-0000-0000-0000</t>
  </si>
  <si>
    <t>DEPRECIACIÓN DE EQUIPO E INSTRUMENTAL MÉ</t>
  </si>
  <si>
    <t>55154-0000-0000-0000</t>
  </si>
  <si>
    <t>DEPRECIACIÓN DE EQUIPO DE TRANSPORTE</t>
  </si>
  <si>
    <t>55156-0000-0000-0000</t>
  </si>
  <si>
    <t>DEPRECIACIÓN DE MAQUINARIA, OTROS EQUIPO</t>
  </si>
  <si>
    <t>31100-0000-0000-0000</t>
  </si>
  <si>
    <t>APORTACIONES</t>
  </si>
  <si>
    <t>31300-0000-0001-0000</t>
  </si>
  <si>
    <t>ALTAS Y BAJAS DE FAUNA</t>
  </si>
  <si>
    <t>31300-0000-0002-0002</t>
  </si>
  <si>
    <t>SUPERAVIT POR VALUACION DE BIENES INMUEB</t>
  </si>
  <si>
    <t>32100-0000-0000-0000</t>
  </si>
  <si>
    <t>RESULTADOS DEL EJERCICIO (AHORRO/ DESAHO</t>
  </si>
  <si>
    <t>32200-0000-0001-0001</t>
  </si>
  <si>
    <t>REMANENTE EJERCICIOS ANTERIORES</t>
  </si>
  <si>
    <t>32200-0000-0001-0002</t>
  </si>
  <si>
    <t>REMANENTE DE OPERACIÓN</t>
  </si>
  <si>
    <t>32200-0000-0001-0003</t>
  </si>
  <si>
    <t>REMANENTE 2004</t>
  </si>
  <si>
    <t>32200-0000-0001-0004</t>
  </si>
  <si>
    <t>REMANENTE 2005</t>
  </si>
  <si>
    <t>32200-0000-0001-0005</t>
  </si>
  <si>
    <t>ALTA Y BAJAS DE FAUNA</t>
  </si>
  <si>
    <t>32200-0000-0001-0006</t>
  </si>
  <si>
    <t>REMANENTE 2006</t>
  </si>
  <si>
    <t>32200-0000-0001-0007</t>
  </si>
  <si>
    <t>REMANENTE EJERCICIO 2007</t>
  </si>
  <si>
    <t>32200-0000-0001-0008</t>
  </si>
  <si>
    <t>REMANENTE 2008</t>
  </si>
  <si>
    <t>32200-0000-0001-0009</t>
  </si>
  <si>
    <t>REMANENTE 2009</t>
  </si>
  <si>
    <t>32200-0000-0001-0010</t>
  </si>
  <si>
    <t>REMANENTE 2010</t>
  </si>
  <si>
    <t>32200-0000-0001-0011</t>
  </si>
  <si>
    <t>REMANENTE 2011</t>
  </si>
  <si>
    <t>32200-0000-0001-0012</t>
  </si>
  <si>
    <t>REMANENTE 2012</t>
  </si>
  <si>
    <t>32200-0000-0001-0013</t>
  </si>
  <si>
    <t>REMANENTE 2013</t>
  </si>
  <si>
    <t>32200-0000-0001-0014</t>
  </si>
  <si>
    <t>REMANENTE 2014</t>
  </si>
  <si>
    <t>32200-0000-0001-0015</t>
  </si>
  <si>
    <t>REMANENTE 2015</t>
  </si>
  <si>
    <t>11112-0000-0001-0000</t>
  </si>
  <si>
    <t>FONDO CAMBIO PERMANENTE</t>
  </si>
  <si>
    <t>11112-0000-0002-0000</t>
  </si>
  <si>
    <t>CAJA CHICA ADMINISTRACIÓN</t>
  </si>
  <si>
    <t>11112-0000-0004-0000</t>
  </si>
  <si>
    <t>FONDO CAMBIO PARA EVENTOS</t>
  </si>
  <si>
    <t>1111</t>
  </si>
  <si>
    <t>Efectivo</t>
  </si>
  <si>
    <t>11121-0000-0001-0001</t>
  </si>
  <si>
    <t>BAJIO 2990273201 GASTOS</t>
  </si>
  <si>
    <t>11121-0000-0001-0002</t>
  </si>
  <si>
    <t>BAJIO 29905470201 SAFARI</t>
  </si>
  <si>
    <t>11121-0000-0001-0003</t>
  </si>
  <si>
    <t>BAJIO 29904630201 SOUVENIRS</t>
  </si>
  <si>
    <t>11121-0000-0001-0004</t>
  </si>
  <si>
    <t>BAJIO 29909680201 ESTACIONAMIENTO</t>
  </si>
  <si>
    <t>11121-0000-0001-0005</t>
  </si>
  <si>
    <t>BAJIO 30073660201 NÓMINA</t>
  </si>
  <si>
    <t>11121-0000-0001-0006</t>
  </si>
  <si>
    <t>DEPÓSITOS DEL SIGUIENTE MES</t>
  </si>
  <si>
    <t>1112</t>
  </si>
  <si>
    <t>Bancos/Tesorería</t>
  </si>
  <si>
    <t>1114</t>
  </si>
  <si>
    <t>Inversiones Temporales (3 meses)</t>
  </si>
  <si>
    <t>1115</t>
  </si>
  <si>
    <t>Fondos con Afectación Específica</t>
  </si>
  <si>
    <t>1116</t>
  </si>
  <si>
    <t>Depósitos de Fondos de Terceros</t>
  </si>
  <si>
    <t>12352-6125-0000-0000</t>
  </si>
  <si>
    <t>12352-6126-0000-0000</t>
  </si>
  <si>
    <t>1235</t>
  </si>
  <si>
    <t>CONSTR. EN PROCESO DOMINIO PUBLICO</t>
  </si>
  <si>
    <t>1236</t>
  </si>
  <si>
    <t>CONSTR. EN PROCESO BIENES PROPIOS</t>
  </si>
  <si>
    <t>INMUEBLES</t>
  </si>
  <si>
    <t>12413-0000-0000-0000</t>
  </si>
  <si>
    <t>EQUIPO DE CÓMPUTO Y DE TECNOLOGÍAS DE LA</t>
  </si>
  <si>
    <t>1241</t>
  </si>
  <si>
    <t>MOBILIARIO Y EQ. DE ADMINISTRACIÓN</t>
  </si>
  <si>
    <t>12429-5290-0000-0000</t>
  </si>
  <si>
    <t>1242</t>
  </si>
  <si>
    <t>MOBILIARIO Y EQ. EDUCACIONAL Y REC.</t>
  </si>
  <si>
    <t>12432-0000-0000-0000</t>
  </si>
  <si>
    <t>INSTRUMENTAL MÉDICO Y DE LABORATORIO</t>
  </si>
  <si>
    <t>1243</t>
  </si>
  <si>
    <t>EQ. E INSTRUMENTAL MÉDICO Y DE LAB.</t>
  </si>
  <si>
    <t>12441-0000-0000-0000</t>
  </si>
  <si>
    <t>AUTOMÓVILES Y EQUIPO TERRESTRE</t>
  </si>
  <si>
    <t>1244</t>
  </si>
  <si>
    <t>12465-0000-0000-0000</t>
  </si>
  <si>
    <t>EQUIPO DE COMUNICACIÓN Y TELECOMUNICACIÓ</t>
  </si>
  <si>
    <t>12467-0000-0000-0000</t>
  </si>
  <si>
    <t>1246</t>
  </si>
  <si>
    <t>MAQUINARIA, OTROS EQUIPOS Y HERR.</t>
  </si>
  <si>
    <t>MUEBLES</t>
  </si>
  <si>
    <t>12352-6101-0000-0000</t>
  </si>
  <si>
    <t>12352-6122-0000-0000</t>
  </si>
  <si>
    <t>'12487-5770-0000-0000</t>
  </si>
  <si>
    <t>ESPECIES MENORES Y DE ZOOLÓGICO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</si>
</sst>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24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Garamond"/>
      <family val="2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color theme="0" tint="-0.34998626667073579"/>
      <name val="Arial"/>
      <family val="2"/>
    </font>
    <font>
      <b/>
      <sz val="8"/>
      <color theme="9" tint="0.59999389629810485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92D050"/>
      <name val="Arial"/>
      <family val="2"/>
    </font>
    <font>
      <sz val="8"/>
      <color rgb="FF92D05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9">
    <xf numFmtId="0" fontId="0" fillId="0" borderId="0"/>
    <xf numFmtId="43" fontId="8" fillId="0" borderId="0" applyFont="0" applyFill="0" applyBorder="0" applyAlignment="0" applyProtection="0"/>
    <xf numFmtId="0" fontId="8" fillId="0" borderId="0"/>
    <xf numFmtId="0" fontId="3" fillId="0" borderId="0"/>
    <xf numFmtId="0" fontId="12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79">
    <xf numFmtId="0" fontId="0" fillId="0" borderId="0" xfId="0"/>
    <xf numFmtId="0" fontId="15" fillId="0" borderId="0" xfId="0" applyFont="1"/>
    <xf numFmtId="0" fontId="2" fillId="0" borderId="0" xfId="0" applyFont="1"/>
    <xf numFmtId="0" fontId="14" fillId="0" borderId="0" xfId="0" applyFont="1"/>
    <xf numFmtId="4" fontId="14" fillId="0" borderId="0" xfId="0" applyNumberFormat="1" applyFont="1"/>
    <xf numFmtId="43" fontId="9" fillId="0" borderId="0" xfId="1" applyFont="1"/>
    <xf numFmtId="4" fontId="9" fillId="0" borderId="0" xfId="1" applyNumberFormat="1" applyFont="1"/>
    <xf numFmtId="0" fontId="10" fillId="0" borderId="0" xfId="0" applyFont="1"/>
    <xf numFmtId="0" fontId="9" fillId="0" borderId="0" xfId="0" applyFont="1"/>
    <xf numFmtId="4" fontId="9" fillId="0" borderId="0" xfId="0" applyNumberFormat="1" applyFont="1"/>
    <xf numFmtId="0" fontId="1" fillId="2" borderId="1" xfId="2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 wrapText="1"/>
    </xf>
    <xf numFmtId="0" fontId="1" fillId="2" borderId="1" xfId="2" applyFont="1" applyFill="1" applyBorder="1" applyAlignment="1">
      <alignment horizontal="center" vertical="top" wrapText="1"/>
    </xf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4" fontId="14" fillId="2" borderId="1" xfId="1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9" fillId="0" borderId="0" xfId="0" applyFont="1" applyFill="1"/>
    <xf numFmtId="4" fontId="14" fillId="3" borderId="1" xfId="0" applyNumberFormat="1" applyFont="1" applyFill="1" applyBorder="1" applyAlignment="1">
      <alignment horizontal="right" wrapText="1"/>
    </xf>
    <xf numFmtId="4" fontId="9" fillId="0" borderId="0" xfId="0" applyNumberFormat="1" applyFont="1" applyFill="1"/>
    <xf numFmtId="4" fontId="1" fillId="0" borderId="0" xfId="2" applyNumberFormat="1" applyFont="1" applyFill="1" applyBorder="1" applyAlignment="1">
      <alignment horizontal="left" vertical="top" wrapText="1"/>
    </xf>
    <xf numFmtId="0" fontId="14" fillId="2" borderId="24" xfId="0" applyFont="1" applyFill="1" applyBorder="1" applyAlignment="1">
      <alignment horizontal="center" vertical="center" wrapText="1"/>
    </xf>
    <xf numFmtId="4" fontId="14" fillId="0" borderId="0" xfId="0" applyNumberFormat="1" applyFont="1" applyFill="1" applyBorder="1" applyAlignment="1">
      <alignment horizontal="center" vertical="center" wrapText="1"/>
    </xf>
    <xf numFmtId="4" fontId="9" fillId="0" borderId="0" xfId="0" applyNumberFormat="1" applyFont="1" applyFill="1" applyBorder="1" applyAlignment="1">
      <alignment horizontal="right" wrapText="1"/>
    </xf>
    <xf numFmtId="4" fontId="14" fillId="3" borderId="25" xfId="0" applyNumberFormat="1" applyFont="1" applyFill="1" applyBorder="1" applyAlignment="1">
      <alignment horizontal="right" wrapText="1"/>
    </xf>
    <xf numFmtId="4" fontId="14" fillId="0" borderId="0" xfId="0" applyNumberFormat="1" applyFont="1" applyFill="1" applyBorder="1" applyAlignment="1">
      <alignment horizontal="right" wrapText="1"/>
    </xf>
    <xf numFmtId="0" fontId="14" fillId="0" borderId="0" xfId="0" applyFont="1" applyFill="1" applyBorder="1" applyAlignment="1">
      <alignment horizontal="center" vertical="center" wrapText="1"/>
    </xf>
    <xf numFmtId="0" fontId="14" fillId="3" borderId="26" xfId="0" applyFont="1" applyFill="1" applyBorder="1" applyAlignment="1">
      <alignment horizontal="left" vertical="center" wrapText="1"/>
    </xf>
    <xf numFmtId="4" fontId="14" fillId="3" borderId="27" xfId="0" applyNumberFormat="1" applyFont="1" applyFill="1" applyBorder="1" applyAlignment="1">
      <alignment horizontal="right" wrapText="1"/>
    </xf>
    <xf numFmtId="4" fontId="14" fillId="3" borderId="2" xfId="0" applyNumberFormat="1" applyFont="1" applyFill="1" applyBorder="1" applyAlignment="1">
      <alignment horizontal="right" wrapText="1"/>
    </xf>
    <xf numFmtId="4" fontId="10" fillId="0" borderId="0" xfId="0" applyNumberFormat="1" applyFont="1"/>
    <xf numFmtId="0" fontId="1" fillId="2" borderId="1" xfId="2" applyFont="1" applyFill="1" applyBorder="1" applyAlignment="1">
      <alignment horizontal="left" vertical="center"/>
    </xf>
    <xf numFmtId="4" fontId="14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14" fillId="2" borderId="28" xfId="1" applyNumberFormat="1" applyFont="1" applyFill="1" applyBorder="1" applyAlignment="1">
      <alignment horizontal="center" vertical="center" wrapText="1"/>
    </xf>
    <xf numFmtId="0" fontId="9" fillId="0" borderId="0" xfId="3" applyFont="1" applyFill="1" applyAlignment="1">
      <alignment vertical="top"/>
    </xf>
    <xf numFmtId="4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4" fontId="14" fillId="2" borderId="1" xfId="0" applyNumberFormat="1" applyFont="1" applyFill="1" applyBorder="1" applyAlignment="1">
      <alignment horizontal="center" vertical="center"/>
    </xf>
    <xf numFmtId="4" fontId="14" fillId="2" borderId="1" xfId="0" quotePrefix="1" applyNumberFormat="1" applyFont="1" applyFill="1" applyBorder="1" applyAlignment="1">
      <alignment horizontal="center" vertical="center"/>
    </xf>
    <xf numFmtId="0" fontId="9" fillId="0" borderId="0" xfId="0" applyFont="1" applyBorder="1"/>
    <xf numFmtId="4" fontId="9" fillId="0" borderId="0" xfId="0" applyNumberFormat="1" applyFont="1" applyBorder="1"/>
    <xf numFmtId="4" fontId="9" fillId="0" borderId="0" xfId="0" applyNumberFormat="1" applyFont="1" applyAlignment="1">
      <alignment horizontal="left" vertical="center" wrapText="1"/>
    </xf>
    <xf numFmtId="0" fontId="1" fillId="0" borderId="0" xfId="2" applyFont="1" applyFill="1" applyBorder="1" applyAlignment="1">
      <alignment horizontal="left" vertical="top" wrapText="1"/>
    </xf>
    <xf numFmtId="4" fontId="9" fillId="0" borderId="0" xfId="0" applyNumberFormat="1" applyFont="1" applyFill="1" applyAlignment="1">
      <alignment horizontal="left" wrapText="1"/>
    </xf>
    <xf numFmtId="43" fontId="1" fillId="0" borderId="0" xfId="1" applyFont="1" applyFill="1" applyBorder="1" applyAlignment="1">
      <alignment horizontal="center" vertical="top" wrapText="1"/>
    </xf>
    <xf numFmtId="0" fontId="14" fillId="2" borderId="24" xfId="3" applyFont="1" applyFill="1" applyBorder="1" applyAlignment="1">
      <alignment horizontal="center" vertical="center" wrapText="1"/>
    </xf>
    <xf numFmtId="0" fontId="9" fillId="0" borderId="1" xfId="0" applyFont="1" applyBorder="1"/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2" borderId="28" xfId="0" applyFont="1" applyFill="1" applyBorder="1" applyAlignment="1">
      <alignment horizontal="center" vertical="center" wrapText="1"/>
    </xf>
    <xf numFmtId="4" fontId="1" fillId="0" borderId="0" xfId="2" applyNumberFormat="1" applyFont="1" applyFill="1" applyBorder="1" applyAlignment="1">
      <alignment horizontal="left" vertical="top"/>
    </xf>
    <xf numFmtId="43" fontId="1" fillId="2" borderId="1" xfId="1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horizontal="left" vertical="top"/>
    </xf>
    <xf numFmtId="4" fontId="1" fillId="0" borderId="3" xfId="2" applyNumberFormat="1" applyFont="1" applyFill="1" applyBorder="1" applyAlignment="1">
      <alignment horizontal="center" vertical="top" wrapText="1"/>
    </xf>
    <xf numFmtId="0" fontId="1" fillId="0" borderId="4" xfId="2" applyFont="1" applyFill="1" applyBorder="1" applyAlignment="1">
      <alignment horizontal="center" vertical="top" wrapText="1"/>
    </xf>
    <xf numFmtId="4" fontId="14" fillId="2" borderId="28" xfId="3" applyNumberFormat="1" applyFont="1" applyFill="1" applyBorder="1" applyAlignment="1">
      <alignment horizontal="center" vertical="center" wrapText="1"/>
    </xf>
    <xf numFmtId="4" fontId="14" fillId="2" borderId="5" xfId="1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4" fontId="14" fillId="0" borderId="0" xfId="0" applyNumberFormat="1" applyFont="1" applyFill="1" applyBorder="1" applyAlignment="1">
      <alignment horizontal="right" vertical="center" wrapText="1"/>
    </xf>
    <xf numFmtId="0" fontId="14" fillId="2" borderId="28" xfId="0" applyFont="1" applyFill="1" applyBorder="1" applyAlignment="1">
      <alignment horizontal="left" vertical="center"/>
    </xf>
    <xf numFmtId="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" fillId="4" borderId="1" xfId="2" applyFont="1" applyFill="1" applyBorder="1" applyAlignment="1">
      <alignment horizontal="left" vertical="top"/>
    </xf>
    <xf numFmtId="0" fontId="14" fillId="2" borderId="1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16" fillId="0" borderId="0" xfId="2" applyNumberFormat="1" applyFont="1" applyFill="1" applyBorder="1" applyAlignment="1">
      <alignment horizontal="left" vertical="top"/>
    </xf>
    <xf numFmtId="0" fontId="17" fillId="0" borderId="0" xfId="0" applyFont="1"/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4" fillId="0" borderId="0" xfId="0" applyFont="1" applyBorder="1"/>
    <xf numFmtId="4" fontId="9" fillId="0" borderId="0" xfId="1" applyNumberFormat="1" applyFont="1" applyBorder="1"/>
    <xf numFmtId="4" fontId="9" fillId="0" borderId="0" xfId="1" applyNumberFormat="1" applyFont="1" applyBorder="1" applyAlignment="1">
      <alignment vertical="center"/>
    </xf>
    <xf numFmtId="0" fontId="1" fillId="2" borderId="1" xfId="2" applyFont="1" applyFill="1" applyBorder="1" applyAlignment="1">
      <alignment horizontal="center" vertical="center" wrapText="1"/>
    </xf>
    <xf numFmtId="0" fontId="14" fillId="0" borderId="31" xfId="0" applyFont="1" applyBorder="1" applyAlignment="1"/>
    <xf numFmtId="4" fontId="14" fillId="0" borderId="31" xfId="0" applyNumberFormat="1" applyFont="1" applyBorder="1" applyAlignment="1"/>
    <xf numFmtId="10" fontId="14" fillId="3" borderId="1" xfId="0" applyNumberFormat="1" applyFont="1" applyFill="1" applyBorder="1" applyAlignment="1">
      <alignment horizontal="right" wrapText="1"/>
    </xf>
    <xf numFmtId="4" fontId="1" fillId="0" borderId="0" xfId="2" applyNumberFormat="1" applyFont="1" applyFill="1" applyBorder="1" applyAlignment="1">
      <alignment horizontal="center" vertical="top" wrapText="1"/>
    </xf>
    <xf numFmtId="4" fontId="1" fillId="2" borderId="1" xfId="2" applyNumberFormat="1" applyFont="1" applyFill="1" applyBorder="1" applyAlignment="1">
      <alignment horizontal="center" vertical="top" wrapText="1"/>
    </xf>
    <xf numFmtId="4" fontId="9" fillId="0" borderId="0" xfId="0" applyNumberFormat="1" applyFont="1" applyFill="1" applyBorder="1"/>
    <xf numFmtId="0" fontId="9" fillId="0" borderId="0" xfId="0" applyFont="1" applyFill="1" applyBorder="1"/>
    <xf numFmtId="0" fontId="1" fillId="0" borderId="0" xfId="2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15" fontId="9" fillId="0" borderId="0" xfId="0" applyNumberFormat="1" applyFont="1"/>
    <xf numFmtId="4" fontId="2" fillId="0" borderId="0" xfId="0" applyNumberFormat="1" applyFont="1"/>
    <xf numFmtId="15" fontId="9" fillId="0" borderId="0" xfId="0" applyNumberFormat="1" applyFont="1" applyFill="1"/>
    <xf numFmtId="0" fontId="1" fillId="0" borderId="0" xfId="0" applyFont="1" applyBorder="1"/>
    <xf numFmtId="4" fontId="1" fillId="0" borderId="0" xfId="0" applyNumberFormat="1" applyFont="1" applyBorder="1"/>
    <xf numFmtId="43" fontId="1" fillId="0" borderId="0" xfId="0" applyNumberFormat="1" applyFont="1" applyBorder="1"/>
    <xf numFmtId="15" fontId="1" fillId="0" borderId="0" xfId="0" applyNumberFormat="1" applyFont="1" applyBorder="1"/>
    <xf numFmtId="15" fontId="2" fillId="0" borderId="0" xfId="0" applyNumberFormat="1" applyFont="1"/>
    <xf numFmtId="0" fontId="14" fillId="0" borderId="0" xfId="0" applyFont="1" applyBorder="1" applyAlignment="1"/>
    <xf numFmtId="49" fontId="9" fillId="0" borderId="1" xfId="0" applyNumberFormat="1" applyFont="1" applyBorder="1"/>
    <xf numFmtId="4" fontId="9" fillId="0" borderId="6" xfId="1" applyNumberFormat="1" applyFont="1" applyBorder="1"/>
    <xf numFmtId="10" fontId="9" fillId="0" borderId="0" xfId="1" applyNumberFormat="1" applyFont="1" applyBorder="1"/>
    <xf numFmtId="2" fontId="9" fillId="0" borderId="0" xfId="1" applyNumberFormat="1" applyFont="1" applyBorder="1"/>
    <xf numFmtId="10" fontId="9" fillId="0" borderId="0" xfId="0" applyNumberFormat="1" applyFont="1" applyBorder="1"/>
    <xf numFmtId="2" fontId="1" fillId="2" borderId="1" xfId="1" applyNumberFormat="1" applyFont="1" applyFill="1" applyBorder="1" applyAlignment="1">
      <alignment horizontal="center" vertical="top" wrapText="1"/>
    </xf>
    <xf numFmtId="10" fontId="14" fillId="0" borderId="0" xfId="0" applyNumberFormat="1" applyFont="1"/>
    <xf numFmtId="2" fontId="14" fillId="2" borderId="24" xfId="1" applyNumberFormat="1" applyFont="1" applyFill="1" applyBorder="1" applyAlignment="1">
      <alignment horizontal="center" vertical="center" wrapText="1"/>
    </xf>
    <xf numFmtId="0" fontId="13" fillId="0" borderId="0" xfId="0" applyFont="1" applyBorder="1"/>
    <xf numFmtId="4" fontId="14" fillId="2" borderId="28" xfId="0" applyNumberFormat="1" applyFont="1" applyFill="1" applyBorder="1" applyAlignment="1">
      <alignment horizontal="center" vertical="center" wrapText="1"/>
    </xf>
    <xf numFmtId="4" fontId="9" fillId="0" borderId="0" xfId="1" applyNumberFormat="1" applyFont="1" applyFill="1" applyBorder="1"/>
    <xf numFmtId="4" fontId="1" fillId="0" borderId="31" xfId="1" applyNumberFormat="1" applyFont="1" applyFill="1" applyBorder="1" applyAlignment="1">
      <alignment horizontal="center" vertical="top" wrapText="1"/>
    </xf>
    <xf numFmtId="4" fontId="9" fillId="0" borderId="0" xfId="1" applyNumberFormat="1" applyFont="1" applyBorder="1" applyAlignment="1"/>
    <xf numFmtId="10" fontId="10" fillId="0" borderId="0" xfId="0" applyNumberFormat="1" applyFont="1" applyAlignment="1"/>
    <xf numFmtId="10" fontId="9" fillId="0" borderId="0" xfId="0" applyNumberFormat="1" applyFont="1" applyBorder="1" applyAlignment="1">
      <alignment horizontal="center"/>
    </xf>
    <xf numFmtId="10" fontId="1" fillId="2" borderId="1" xfId="2" applyNumberFormat="1" applyFont="1" applyFill="1" applyBorder="1" applyAlignment="1">
      <alignment horizontal="center" vertical="top"/>
    </xf>
    <xf numFmtId="0" fontId="14" fillId="0" borderId="0" xfId="0" applyFont="1" applyAlignment="1"/>
    <xf numFmtId="4" fontId="14" fillId="0" borderId="0" xfId="0" applyNumberFormat="1" applyFont="1" applyAlignment="1"/>
    <xf numFmtId="10" fontId="14" fillId="0" borderId="0" xfId="0" applyNumberFormat="1" applyFont="1" applyAlignment="1"/>
    <xf numFmtId="0" fontId="18" fillId="0" borderId="28" xfId="0" applyFont="1" applyBorder="1" applyAlignment="1">
      <alignment wrapText="1"/>
    </xf>
    <xf numFmtId="0" fontId="18" fillId="0" borderId="32" xfId="0" applyFont="1" applyBorder="1" applyAlignment="1">
      <alignment wrapText="1"/>
    </xf>
    <xf numFmtId="4" fontId="9" fillId="0" borderId="32" xfId="0" applyNumberFormat="1" applyFont="1" applyFill="1" applyBorder="1" applyAlignment="1">
      <alignment horizontal="right"/>
    </xf>
    <xf numFmtId="10" fontId="9" fillId="0" borderId="28" xfId="0" applyNumberFormat="1" applyFont="1" applyFill="1" applyBorder="1" applyAlignment="1">
      <alignment horizontal="right"/>
    </xf>
    <xf numFmtId="0" fontId="19" fillId="3" borderId="28" xfId="0" applyFont="1" applyFill="1" applyBorder="1" applyAlignment="1">
      <alignment wrapText="1"/>
    </xf>
    <xf numFmtId="4" fontId="14" fillId="3" borderId="32" xfId="0" applyNumberFormat="1" applyFont="1" applyFill="1" applyBorder="1" applyAlignment="1">
      <alignment horizontal="right"/>
    </xf>
    <xf numFmtId="4" fontId="9" fillId="0" borderId="0" xfId="1" applyNumberFormat="1" applyFont="1" applyAlignment="1"/>
    <xf numFmtId="10" fontId="9" fillId="0" borderId="0" xfId="0" applyNumberFormat="1" applyFont="1" applyAlignment="1"/>
    <xf numFmtId="0" fontId="2" fillId="0" borderId="0" xfId="3" applyFont="1" applyFill="1" applyBorder="1"/>
    <xf numFmtId="0" fontId="2" fillId="0" borderId="0" xfId="3" applyFont="1" applyFill="1" applyBorder="1" applyAlignment="1">
      <alignment horizontal="left" wrapText="1"/>
    </xf>
    <xf numFmtId="0" fontId="2" fillId="0" borderId="0" xfId="3" applyFont="1" applyFill="1" applyBorder="1" applyAlignment="1">
      <alignment horizontal="left"/>
    </xf>
    <xf numFmtId="0" fontId="2" fillId="0" borderId="0" xfId="3" applyFont="1" applyFill="1"/>
    <xf numFmtId="0" fontId="14" fillId="0" borderId="24" xfId="3" applyFont="1" applyFill="1" applyBorder="1" applyAlignment="1">
      <alignment horizontal="center" vertical="center" wrapText="1"/>
    </xf>
    <xf numFmtId="0" fontId="14" fillId="0" borderId="28" xfId="3" applyFont="1" applyFill="1" applyBorder="1" applyAlignment="1">
      <alignment horizontal="center" vertical="center" wrapText="1"/>
    </xf>
    <xf numFmtId="0" fontId="9" fillId="0" borderId="1" xfId="4" applyFont="1" applyFill="1" applyBorder="1"/>
    <xf numFmtId="0" fontId="9" fillId="0" borderId="5" xfId="4" applyFont="1" applyFill="1" applyBorder="1"/>
    <xf numFmtId="0" fontId="9" fillId="0" borderId="28" xfId="4" applyFont="1" applyFill="1" applyBorder="1"/>
    <xf numFmtId="0" fontId="1" fillId="2" borderId="1" xfId="2" applyFont="1" applyFill="1" applyBorder="1" applyAlignment="1">
      <alignment horizontal="center" vertical="top" wrapText="1"/>
    </xf>
    <xf numFmtId="0" fontId="9" fillId="0" borderId="0" xfId="0" applyFont="1"/>
    <xf numFmtId="0" fontId="2" fillId="0" borderId="0" xfId="3" applyFont="1" applyFill="1" applyBorder="1" applyAlignment="1">
      <alignment wrapText="1"/>
    </xf>
    <xf numFmtId="4" fontId="9" fillId="0" borderId="1" xfId="0" applyNumberFormat="1" applyFont="1" applyFill="1" applyBorder="1" applyAlignment="1">
      <alignment wrapText="1"/>
    </xf>
    <xf numFmtId="4" fontId="9" fillId="0" borderId="1" xfId="1" applyNumberFormat="1" applyFont="1" applyBorder="1" applyAlignment="1">
      <alignment wrapText="1"/>
    </xf>
    <xf numFmtId="4" fontId="9" fillId="0" borderId="6" xfId="1" applyNumberFormat="1" applyFont="1" applyBorder="1" applyAlignment="1">
      <alignment wrapText="1"/>
    </xf>
    <xf numFmtId="4" fontId="9" fillId="0" borderId="1" xfId="6" applyNumberFormat="1" applyFont="1" applyFill="1" applyBorder="1" applyAlignment="1">
      <alignment wrapText="1"/>
    </xf>
    <xf numFmtId="4" fontId="9" fillId="0" borderId="1" xfId="0" applyNumberFormat="1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Border="1" applyAlignment="1">
      <alignment wrapText="1"/>
    </xf>
    <xf numFmtId="43" fontId="9" fillId="0" borderId="1" xfId="1" applyFont="1" applyBorder="1" applyAlignment="1">
      <alignment wrapText="1"/>
    </xf>
    <xf numFmtId="4" fontId="14" fillId="3" borderId="1" xfId="0" applyNumberFormat="1" applyFont="1" applyFill="1" applyBorder="1" applyAlignment="1">
      <alignment wrapText="1"/>
    </xf>
    <xf numFmtId="0" fontId="9" fillId="0" borderId="1" xfId="0" applyFont="1" applyFill="1" applyBorder="1" applyAlignment="1"/>
    <xf numFmtId="4" fontId="14" fillId="3" borderId="26" xfId="0" applyNumberFormat="1" applyFont="1" applyFill="1" applyBorder="1" applyAlignment="1">
      <alignment wrapText="1"/>
    </xf>
    <xf numFmtId="4" fontId="9" fillId="0" borderId="25" xfId="0" applyNumberFormat="1" applyFont="1" applyFill="1" applyBorder="1" applyAlignment="1">
      <alignment wrapText="1"/>
    </xf>
    <xf numFmtId="4" fontId="14" fillId="3" borderId="25" xfId="0" applyNumberFormat="1" applyFont="1" applyFill="1" applyBorder="1" applyAlignment="1">
      <alignment wrapText="1"/>
    </xf>
    <xf numFmtId="4" fontId="14" fillId="3" borderId="27" xfId="0" applyNumberFormat="1" applyFont="1" applyFill="1" applyBorder="1" applyAlignment="1">
      <alignment wrapText="1"/>
    </xf>
    <xf numFmtId="4" fontId="14" fillId="0" borderId="1" xfId="0" applyNumberFormat="1" applyFont="1" applyFill="1" applyBorder="1" applyAlignment="1">
      <alignment wrapText="1"/>
    </xf>
    <xf numFmtId="0" fontId="1" fillId="0" borderId="7" xfId="3" applyFont="1" applyBorder="1" applyAlignment="1">
      <alignment vertical="top"/>
    </xf>
    <xf numFmtId="0" fontId="9" fillId="0" borderId="7" xfId="0" applyFont="1" applyBorder="1"/>
    <xf numFmtId="4" fontId="9" fillId="0" borderId="7" xfId="0" applyNumberFormat="1" applyFont="1" applyBorder="1"/>
    <xf numFmtId="49" fontId="9" fillId="0" borderId="28" xfId="0" applyNumberFormat="1" applyFont="1" applyFill="1" applyBorder="1" applyAlignment="1">
      <alignment wrapText="1"/>
    </xf>
    <xf numFmtId="0" fontId="14" fillId="0" borderId="28" xfId="0" applyFont="1" applyFill="1" applyBorder="1" applyAlignment="1">
      <alignment wrapText="1"/>
    </xf>
    <xf numFmtId="0" fontId="14" fillId="3" borderId="28" xfId="0" applyFont="1" applyFill="1" applyBorder="1" applyAlignment="1">
      <alignment wrapText="1"/>
    </xf>
    <xf numFmtId="0" fontId="14" fillId="0" borderId="0" xfId="0" applyFont="1" applyFill="1" applyBorder="1" applyAlignment="1">
      <alignment horizontal="left" wrapText="1"/>
    </xf>
    <xf numFmtId="0" fontId="9" fillId="0" borderId="0" xfId="0" applyFont="1" applyAlignment="1"/>
    <xf numFmtId="49" fontId="9" fillId="0" borderId="1" xfId="0" applyNumberFormat="1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4" fillId="3" borderId="1" xfId="0" applyFont="1" applyFill="1" applyBorder="1" applyAlignment="1">
      <alignment horizontal="left" wrapText="1"/>
    </xf>
    <xf numFmtId="0" fontId="9" fillId="0" borderId="0" xfId="0" applyFont="1" applyFill="1" applyAlignment="1"/>
    <xf numFmtId="4" fontId="9" fillId="0" borderId="0" xfId="0" applyNumberFormat="1" applyFont="1" applyFill="1" applyAlignment="1"/>
    <xf numFmtId="49" fontId="9" fillId="0" borderId="25" xfId="0" applyNumberFormat="1" applyFont="1" applyFill="1" applyBorder="1" applyAlignment="1">
      <alignment wrapText="1"/>
    </xf>
    <xf numFmtId="0" fontId="14" fillId="3" borderId="28" xfId="0" applyFont="1" applyFill="1" applyBorder="1" applyAlignment="1">
      <alignment horizontal="left" wrapText="1"/>
    </xf>
    <xf numFmtId="4" fontId="9" fillId="0" borderId="0" xfId="0" applyNumberFormat="1" applyFont="1" applyAlignment="1"/>
    <xf numFmtId="0" fontId="14" fillId="3" borderId="26" xfId="0" applyFont="1" applyFill="1" applyBorder="1" applyAlignment="1">
      <alignment horizontal="left" wrapText="1"/>
    </xf>
    <xf numFmtId="0" fontId="9" fillId="0" borderId="0" xfId="1" applyNumberFormat="1" applyFont="1" applyFill="1"/>
    <xf numFmtId="4" fontId="9" fillId="0" borderId="28" xfId="0" applyNumberFormat="1" applyFont="1" applyFill="1" applyBorder="1" applyAlignment="1">
      <alignment wrapText="1"/>
    </xf>
    <xf numFmtId="4" fontId="14" fillId="3" borderId="28" xfId="0" applyNumberFormat="1" applyFont="1" applyFill="1" applyBorder="1" applyAlignment="1">
      <alignment wrapText="1"/>
    </xf>
    <xf numFmtId="49" fontId="9" fillId="0" borderId="33" xfId="0" applyNumberFormat="1" applyFont="1" applyFill="1" applyBorder="1" applyAlignment="1">
      <alignment wrapText="1"/>
    </xf>
    <xf numFmtId="0" fontId="14" fillId="3" borderId="1" xfId="0" applyFont="1" applyFill="1" applyBorder="1" applyAlignment="1">
      <alignment wrapText="1"/>
    </xf>
    <xf numFmtId="0" fontId="14" fillId="3" borderId="26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  <xf numFmtId="0" fontId="9" fillId="0" borderId="28" xfId="0" applyFont="1" applyFill="1" applyBorder="1" applyAlignment="1">
      <alignment wrapText="1"/>
    </xf>
    <xf numFmtId="0" fontId="9" fillId="0" borderId="1" xfId="0" quotePrefix="1" applyFont="1" applyFill="1" applyBorder="1" applyAlignment="1">
      <alignment wrapText="1"/>
    </xf>
    <xf numFmtId="4" fontId="9" fillId="0" borderId="1" xfId="0" applyNumberFormat="1" applyFont="1" applyBorder="1" applyAlignment="1"/>
    <xf numFmtId="0" fontId="14" fillId="3" borderId="5" xfId="0" applyFont="1" applyFill="1" applyBorder="1" applyAlignment="1">
      <alignment wrapText="1"/>
    </xf>
    <xf numFmtId="4" fontId="14" fillId="3" borderId="5" xfId="0" applyNumberFormat="1" applyFont="1" applyFill="1" applyBorder="1" applyAlignment="1">
      <alignment wrapText="1"/>
    </xf>
    <xf numFmtId="0" fontId="9" fillId="0" borderId="28" xfId="0" applyFont="1" applyBorder="1" applyAlignment="1"/>
    <xf numFmtId="4" fontId="9" fillId="0" borderId="28" xfId="1" applyNumberFormat="1" applyFont="1" applyBorder="1" applyAlignment="1"/>
    <xf numFmtId="0" fontId="9" fillId="0" borderId="24" xfId="0" applyFont="1" applyBorder="1" applyAlignment="1"/>
    <xf numFmtId="10" fontId="14" fillId="3" borderId="1" xfId="0" applyNumberFormat="1" applyFont="1" applyFill="1" applyBorder="1" applyAlignment="1">
      <alignment wrapText="1"/>
    </xf>
    <xf numFmtId="4" fontId="9" fillId="0" borderId="1" xfId="1" applyNumberFormat="1" applyFont="1" applyFill="1" applyBorder="1" applyAlignment="1">
      <alignment wrapText="1"/>
    </xf>
    <xf numFmtId="0" fontId="14" fillId="3" borderId="6" xfId="0" applyFont="1" applyFill="1" applyBorder="1" applyAlignment="1">
      <alignment wrapText="1"/>
    </xf>
    <xf numFmtId="4" fontId="14" fillId="3" borderId="28" xfId="1" applyNumberFormat="1" applyFont="1" applyFill="1" applyBorder="1" applyAlignment="1">
      <alignment wrapText="1"/>
    </xf>
    <xf numFmtId="49" fontId="9" fillId="0" borderId="2" xfId="0" applyNumberFormat="1" applyFont="1" applyFill="1" applyBorder="1" applyAlignment="1">
      <alignment wrapText="1"/>
    </xf>
    <xf numFmtId="49" fontId="9" fillId="0" borderId="8" xfId="0" applyNumberFormat="1" applyFont="1" applyFill="1" applyBorder="1" applyAlignment="1">
      <alignment wrapText="1"/>
    </xf>
    <xf numFmtId="4" fontId="9" fillId="0" borderId="2" xfId="1" applyNumberFormat="1" applyFont="1" applyFill="1" applyBorder="1" applyAlignment="1">
      <alignment wrapText="1"/>
    </xf>
    <xf numFmtId="49" fontId="9" fillId="0" borderId="6" xfId="0" applyNumberFormat="1" applyFont="1" applyFill="1" applyBorder="1" applyAlignment="1">
      <alignment wrapText="1"/>
    </xf>
    <xf numFmtId="4" fontId="14" fillId="3" borderId="1" xfId="1" applyNumberFormat="1" applyFont="1" applyFill="1" applyBorder="1" applyAlignment="1">
      <alignment wrapText="1"/>
    </xf>
    <xf numFmtId="4" fontId="14" fillId="3" borderId="2" xfId="1" applyNumberFormat="1" applyFont="1" applyFill="1" applyBorder="1" applyAlignment="1">
      <alignment wrapText="1"/>
    </xf>
    <xf numFmtId="0" fontId="14" fillId="3" borderId="8" xfId="0" applyFont="1" applyFill="1" applyBorder="1" applyAlignment="1">
      <alignment wrapText="1"/>
    </xf>
    <xf numFmtId="4" fontId="14" fillId="3" borderId="27" xfId="1" applyNumberFormat="1" applyFont="1" applyFill="1" applyBorder="1" applyAlignment="1">
      <alignment wrapText="1"/>
    </xf>
    <xf numFmtId="0" fontId="14" fillId="3" borderId="25" xfId="0" applyFont="1" applyFill="1" applyBorder="1" applyAlignment="1">
      <alignment wrapText="1"/>
    </xf>
    <xf numFmtId="4" fontId="14" fillId="3" borderId="34" xfId="0" applyNumberFormat="1" applyFont="1" applyFill="1" applyBorder="1" applyAlignment="1">
      <alignment wrapText="1"/>
    </xf>
    <xf numFmtId="10" fontId="9" fillId="0" borderId="0" xfId="1" applyNumberFormat="1" applyFont="1" applyAlignment="1"/>
    <xf numFmtId="2" fontId="9" fillId="0" borderId="0" xfId="1" applyNumberFormat="1" applyFont="1" applyAlignment="1"/>
    <xf numFmtId="10" fontId="9" fillId="0" borderId="25" xfId="7" applyNumberFormat="1" applyFont="1" applyFill="1" applyBorder="1" applyAlignment="1">
      <alignment wrapText="1"/>
    </xf>
    <xf numFmtId="10" fontId="9" fillId="0" borderId="1" xfId="7" applyNumberFormat="1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4" fontId="14" fillId="0" borderId="0" xfId="1" applyNumberFormat="1" applyFont="1" applyFill="1" applyBorder="1" applyAlignment="1">
      <alignment wrapText="1"/>
    </xf>
    <xf numFmtId="10" fontId="14" fillId="0" borderId="0" xfId="0" applyNumberFormat="1" applyFont="1" applyFill="1" applyBorder="1" applyAlignment="1">
      <alignment wrapText="1"/>
    </xf>
    <xf numFmtId="2" fontId="14" fillId="0" borderId="0" xfId="0" applyNumberFormat="1" applyFont="1" applyFill="1" applyBorder="1" applyAlignment="1">
      <alignment wrapText="1"/>
    </xf>
    <xf numFmtId="4" fontId="14" fillId="3" borderId="2" xfId="0" applyNumberFormat="1" applyFont="1" applyFill="1" applyBorder="1" applyAlignment="1">
      <alignment wrapText="1"/>
    </xf>
    <xf numFmtId="4" fontId="14" fillId="0" borderId="28" xfId="0" applyNumberFormat="1" applyFont="1" applyFill="1" applyBorder="1" applyAlignment="1">
      <alignment wrapText="1"/>
    </xf>
    <xf numFmtId="4" fontId="14" fillId="0" borderId="0" xfId="0" applyNumberFormat="1" applyFont="1" applyFill="1" applyBorder="1" applyAlignment="1">
      <alignment wrapText="1"/>
    </xf>
    <xf numFmtId="2" fontId="14" fillId="2" borderId="28" xfId="1" applyNumberFormat="1" applyFont="1" applyFill="1" applyBorder="1" applyAlignment="1">
      <alignment horizontal="center" vertical="center" wrapText="1"/>
    </xf>
    <xf numFmtId="0" fontId="9" fillId="0" borderId="28" xfId="0" applyNumberFormat="1" applyFont="1" applyFill="1" applyBorder="1" applyAlignment="1">
      <alignment wrapText="1"/>
    </xf>
    <xf numFmtId="0" fontId="9" fillId="0" borderId="0" xfId="0" applyFont="1"/>
    <xf numFmtId="0" fontId="9" fillId="0" borderId="0" xfId="0" applyFont="1"/>
    <xf numFmtId="0" fontId="9" fillId="0" borderId="0" xfId="0" applyFont="1"/>
    <xf numFmtId="0" fontId="9" fillId="0" borderId="0" xfId="0" applyFont="1"/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Fill="1" applyBorder="1"/>
    <xf numFmtId="0" fontId="1" fillId="0" borderId="14" xfId="0" applyFont="1" applyFill="1" applyBorder="1" applyAlignment="1">
      <alignment horizontal="center"/>
    </xf>
    <xf numFmtId="0" fontId="2" fillId="0" borderId="14" xfId="0" applyFont="1" applyFill="1" applyBorder="1"/>
    <xf numFmtId="0" fontId="14" fillId="2" borderId="5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left" vertical="center" wrapText="1" indent="1"/>
    </xf>
    <xf numFmtId="0" fontId="18" fillId="0" borderId="1" xfId="0" applyFont="1" applyFill="1" applyBorder="1" applyAlignment="1">
      <alignment horizontal="left" vertical="center" indent="1"/>
    </xf>
    <xf numFmtId="4" fontId="14" fillId="0" borderId="1" xfId="0" applyNumberFormat="1" applyFont="1" applyFill="1" applyBorder="1" applyAlignment="1">
      <alignment horizontal="right"/>
    </xf>
    <xf numFmtId="4" fontId="18" fillId="0" borderId="1" xfId="0" applyNumberFormat="1" applyFont="1" applyFill="1" applyBorder="1" applyAlignment="1">
      <alignment horizontal="right" vertical="center"/>
    </xf>
    <xf numFmtId="0" fontId="19" fillId="3" borderId="1" xfId="0" applyFont="1" applyFill="1" applyBorder="1" applyAlignment="1">
      <alignment vertical="center"/>
    </xf>
    <xf numFmtId="4" fontId="14" fillId="3" borderId="1" xfId="0" applyNumberFormat="1" applyFont="1" applyFill="1" applyBorder="1" applyAlignment="1">
      <alignment horizontal="right"/>
    </xf>
    <xf numFmtId="4" fontId="9" fillId="0" borderId="1" xfId="0" applyNumberFormat="1" applyFont="1" applyBorder="1"/>
    <xf numFmtId="0" fontId="19" fillId="0" borderId="6" xfId="0" applyFont="1" applyFill="1" applyBorder="1" applyAlignment="1">
      <alignment vertical="center"/>
    </xf>
    <xf numFmtId="0" fontId="18" fillId="0" borderId="4" xfId="0" applyFont="1" applyFill="1" applyBorder="1" applyAlignment="1">
      <alignment horizontal="left" vertical="center" wrapText="1" indent="1"/>
    </xf>
    <xf numFmtId="0" fontId="18" fillId="0" borderId="6" xfId="0" applyFont="1" applyFill="1" applyBorder="1" applyAlignment="1">
      <alignment horizontal="left" vertical="center" indent="1"/>
    </xf>
    <xf numFmtId="4" fontId="14" fillId="0" borderId="1" xfId="0" applyNumberFormat="1" applyFont="1" applyBorder="1"/>
    <xf numFmtId="0" fontId="19" fillId="3" borderId="6" xfId="0" applyFont="1" applyFill="1" applyBorder="1" applyAlignment="1">
      <alignment vertical="center"/>
    </xf>
    <xf numFmtId="4" fontId="14" fillId="3" borderId="1" xfId="0" applyNumberFormat="1" applyFont="1" applyFill="1" applyBorder="1"/>
    <xf numFmtId="0" fontId="9" fillId="0" borderId="1" xfId="0" applyFont="1" applyBorder="1" applyAlignment="1">
      <alignment horizontal="center"/>
    </xf>
    <xf numFmtId="0" fontId="11" fillId="0" borderId="15" xfId="3" applyFont="1" applyBorder="1" applyAlignment="1" applyProtection="1">
      <alignment horizontal="center" vertical="top"/>
      <protection hidden="1"/>
    </xf>
    <xf numFmtId="0" fontId="11" fillId="0" borderId="1" xfId="3" applyFont="1" applyBorder="1" applyAlignment="1" applyProtection="1">
      <alignment horizontal="center" vertical="top"/>
      <protection hidden="1"/>
    </xf>
    <xf numFmtId="0" fontId="20" fillId="3" borderId="1" xfId="3" applyFont="1" applyFill="1" applyBorder="1" applyAlignment="1" applyProtection="1">
      <alignment horizontal="center" vertical="top"/>
      <protection hidden="1"/>
    </xf>
    <xf numFmtId="0" fontId="1" fillId="0" borderId="14" xfId="0" applyFont="1" applyFill="1" applyBorder="1" applyAlignment="1">
      <alignment horizontal="left" indent="1"/>
    </xf>
    <xf numFmtId="0" fontId="9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1" xfId="3" applyFont="1" applyBorder="1" applyAlignment="1" applyProtection="1">
      <alignment horizontal="center" vertical="top"/>
      <protection hidden="1"/>
    </xf>
    <xf numFmtId="0" fontId="21" fillId="3" borderId="1" xfId="3" applyFont="1" applyFill="1" applyBorder="1" applyAlignment="1" applyProtection="1">
      <alignment horizontal="center" vertical="top"/>
      <protection hidden="1"/>
    </xf>
    <xf numFmtId="0" fontId="9" fillId="0" borderId="1" xfId="0" quotePrefix="1" applyFont="1" applyFill="1" applyBorder="1" applyAlignment="1">
      <alignment horizontal="center"/>
    </xf>
    <xf numFmtId="0" fontId="1" fillId="0" borderId="9" xfId="2" applyFont="1" applyFill="1" applyBorder="1" applyAlignment="1">
      <alignment horizontal="center" vertical="top" wrapText="1"/>
    </xf>
    <xf numFmtId="0" fontId="1" fillId="0" borderId="7" xfId="2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1" fillId="3" borderId="1" xfId="0" applyFont="1" applyFill="1" applyBorder="1" applyAlignment="1"/>
    <xf numFmtId="4" fontId="1" fillId="3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43" fontId="1" fillId="3" borderId="1" xfId="0" applyNumberFormat="1" applyFont="1" applyFill="1" applyBorder="1" applyAlignment="1"/>
    <xf numFmtId="15" fontId="1" fillId="3" borderId="1" xfId="0" applyNumberFormat="1" applyFont="1" applyFill="1" applyBorder="1" applyAlignment="1"/>
    <xf numFmtId="0" fontId="9" fillId="0" borderId="0" xfId="0" applyFont="1"/>
    <xf numFmtId="0" fontId="2" fillId="0" borderId="15" xfId="3" applyNumberFormat="1" applyFont="1" applyFill="1" applyBorder="1" applyAlignment="1">
      <alignment horizontal="center" vertical="top"/>
    </xf>
    <xf numFmtId="0" fontId="2" fillId="0" borderId="0" xfId="3" applyFont="1" applyBorder="1" applyAlignment="1">
      <alignment vertical="top" wrapText="1"/>
    </xf>
    <xf numFmtId="0" fontId="9" fillId="0" borderId="0" xfId="0" applyFont="1"/>
    <xf numFmtId="0" fontId="9" fillId="0" borderId="0" xfId="0" applyFont="1"/>
    <xf numFmtId="4" fontId="1" fillId="2" borderId="1" xfId="1" applyNumberFormat="1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horizontal="center" vertical="top" wrapText="1"/>
    </xf>
    <xf numFmtId="0" fontId="9" fillId="0" borderId="0" xfId="0" applyFont="1"/>
    <xf numFmtId="0" fontId="1" fillId="2" borderId="16" xfId="2" applyFont="1" applyFill="1" applyBorder="1" applyAlignment="1">
      <alignment horizontal="center" vertical="top"/>
    </xf>
    <xf numFmtId="43" fontId="1" fillId="2" borderId="1" xfId="1" applyFont="1" applyFill="1" applyBorder="1" applyAlignment="1">
      <alignment horizontal="center" vertical="center" wrapText="1"/>
    </xf>
    <xf numFmtId="0" fontId="1" fillId="2" borderId="1" xfId="2" applyFont="1" applyFill="1" applyBorder="1" applyAlignment="1">
      <alignment vertical="top"/>
    </xf>
    <xf numFmtId="0" fontId="1" fillId="2" borderId="17" xfId="2" applyFont="1" applyFill="1" applyBorder="1" applyAlignment="1">
      <alignment horizontal="left" vertical="top"/>
    </xf>
    <xf numFmtId="0" fontId="1" fillId="2" borderId="18" xfId="2" applyFont="1" applyFill="1" applyBorder="1" applyAlignment="1">
      <alignment horizontal="left" vertical="top"/>
    </xf>
    <xf numFmtId="0" fontId="14" fillId="2" borderId="19" xfId="0" applyFont="1" applyFill="1" applyBorder="1" applyAlignment="1">
      <alignment horizontal="center" vertical="center"/>
    </xf>
    <xf numFmtId="4" fontId="1" fillId="2" borderId="1" xfId="1" applyNumberFormat="1" applyFont="1" applyFill="1" applyBorder="1" applyAlignment="1">
      <alignment horizontal="center" vertical="top" wrapText="1"/>
    </xf>
    <xf numFmtId="0" fontId="1" fillId="2" borderId="18" xfId="2" applyFont="1" applyFill="1" applyBorder="1" applyAlignment="1">
      <alignment horizontal="center" vertical="top"/>
    </xf>
    <xf numFmtId="0" fontId="14" fillId="0" borderId="4" xfId="0" applyFont="1" applyBorder="1"/>
    <xf numFmtId="0" fontId="9" fillId="0" borderId="4" xfId="0" applyFont="1" applyBorder="1"/>
    <xf numFmtId="4" fontId="9" fillId="0" borderId="4" xfId="0" applyNumberFormat="1" applyFont="1" applyBorder="1"/>
    <xf numFmtId="0" fontId="9" fillId="0" borderId="0" xfId="0" applyFont="1"/>
    <xf numFmtId="0" fontId="9" fillId="0" borderId="0" xfId="0" applyFont="1"/>
    <xf numFmtId="0" fontId="1" fillId="2" borderId="1" xfId="2" applyFont="1" applyFill="1" applyBorder="1" applyAlignment="1">
      <alignment horizontal="center" vertical="top" wrapText="1"/>
    </xf>
    <xf numFmtId="0" fontId="1" fillId="2" borderId="1" xfId="2" applyFont="1" applyFill="1" applyBorder="1" applyAlignment="1">
      <alignment horizontal="center" vertical="top"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" fillId="2" borderId="16" xfId="2" applyFont="1" applyFill="1" applyBorder="1" applyAlignment="1">
      <alignment horizontal="left" vertical="center" wrapText="1"/>
    </xf>
    <xf numFmtId="0" fontId="9" fillId="0" borderId="0" xfId="0" applyFont="1"/>
    <xf numFmtId="4" fontId="14" fillId="2" borderId="28" xfId="1" applyNumberFormat="1" applyFont="1" applyFill="1" applyBorder="1" applyAlignment="1">
      <alignment horizontal="center" vertical="center" wrapText="1"/>
    </xf>
    <xf numFmtId="4" fontId="1" fillId="2" borderId="1" xfId="2" applyNumberFormat="1" applyFont="1" applyFill="1" applyBorder="1" applyAlignment="1">
      <alignment horizontal="left" vertical="top" wrapText="1"/>
    </xf>
    <xf numFmtId="4" fontId="14" fillId="0" borderId="0" xfId="0" applyNumberFormat="1" applyFont="1" applyAlignment="1">
      <alignment vertical="center"/>
    </xf>
    <xf numFmtId="4" fontId="14" fillId="2" borderId="28" xfId="0" applyNumberFormat="1" applyFont="1" applyFill="1" applyBorder="1" applyAlignment="1">
      <alignment horizontal="left" vertical="center"/>
    </xf>
    <xf numFmtId="4" fontId="1" fillId="2" borderId="1" xfId="2" applyNumberFormat="1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9" fillId="0" borderId="0" xfId="0" applyFont="1" applyBorder="1" applyProtection="1">
      <protection locked="0"/>
    </xf>
    <xf numFmtId="0" fontId="9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43" fontId="9" fillId="0" borderId="0" xfId="1" applyFont="1" applyBorder="1" applyProtection="1">
      <protection locked="0"/>
    </xf>
    <xf numFmtId="43" fontId="9" fillId="0" borderId="0" xfId="1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20" fillId="3" borderId="1" xfId="0" applyFont="1" applyFill="1" applyBorder="1" applyAlignment="1" applyProtection="1">
      <alignment wrapText="1"/>
      <protection hidden="1"/>
    </xf>
    <xf numFmtId="4" fontId="1" fillId="2" borderId="6" xfId="0" applyNumberFormat="1" applyFont="1" applyFill="1" applyBorder="1" applyAlignment="1">
      <alignment horizontal="left" vertical="center" indent="1"/>
    </xf>
    <xf numFmtId="4" fontId="1" fillId="2" borderId="16" xfId="0" applyNumberFormat="1" applyFont="1" applyFill="1" applyBorder="1" applyAlignment="1">
      <alignment horizontal="center" vertical="center" wrapText="1"/>
    </xf>
    <xf numFmtId="4" fontId="1" fillId="2" borderId="5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/>
    </xf>
    <xf numFmtId="4" fontId="1" fillId="2" borderId="2" xfId="0" applyNumberFormat="1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4" fontId="2" fillId="0" borderId="1" xfId="0" applyNumberFormat="1" applyFont="1" applyBorder="1" applyAlignment="1" applyProtection="1">
      <protection locked="0"/>
    </xf>
    <xf numFmtId="4" fontId="2" fillId="0" borderId="1" xfId="0" applyNumberFormat="1" applyFont="1" applyFill="1" applyBorder="1" applyAlignment="1" applyProtection="1">
      <protection locked="0"/>
    </xf>
    <xf numFmtId="4" fontId="2" fillId="0" borderId="1" xfId="0" applyNumberFormat="1" applyFont="1" applyBorder="1" applyAlignment="1" applyProtection="1">
      <alignment wrapText="1"/>
      <protection locked="0"/>
    </xf>
    <xf numFmtId="0" fontId="2" fillId="0" borderId="1" xfId="0" applyFont="1" applyFill="1" applyBorder="1" applyAlignment="1" applyProtection="1">
      <protection locked="0"/>
    </xf>
    <xf numFmtId="15" fontId="2" fillId="0" borderId="1" xfId="0" applyNumberFormat="1" applyFont="1" applyBorder="1" applyAlignment="1" applyProtection="1">
      <protection locked="0"/>
    </xf>
    <xf numFmtId="0" fontId="1" fillId="2" borderId="1" xfId="2" applyFont="1" applyFill="1" applyBorder="1" applyAlignment="1">
      <alignment horizontal="center" vertical="top" wrapText="1"/>
    </xf>
    <xf numFmtId="0" fontId="14" fillId="2" borderId="28" xfId="1" applyNumberFormat="1" applyFont="1" applyFill="1" applyBorder="1" applyAlignment="1">
      <alignment horizontal="center" vertical="center" wrapText="1"/>
    </xf>
    <xf numFmtId="0" fontId="1" fillId="0" borderId="1" xfId="3" applyNumberFormat="1" applyFont="1" applyFill="1" applyBorder="1" applyAlignment="1">
      <alignment horizontal="center" vertical="top"/>
    </xf>
    <xf numFmtId="0" fontId="1" fillId="0" borderId="1" xfId="3" applyFont="1" applyFill="1" applyBorder="1" applyAlignment="1">
      <alignment vertical="top" wrapText="1"/>
    </xf>
    <xf numFmtId="4" fontId="9" fillId="0" borderId="1" xfId="0" applyNumberFormat="1" applyFont="1" applyFill="1" applyBorder="1" applyAlignment="1">
      <alignment horizontal="right"/>
    </xf>
    <xf numFmtId="4" fontId="9" fillId="0" borderId="29" xfId="0" applyNumberFormat="1" applyFont="1" applyFill="1" applyBorder="1" applyAlignment="1">
      <alignment horizontal="right"/>
    </xf>
    <xf numFmtId="0" fontId="2" fillId="0" borderId="1" xfId="3" applyNumberFormat="1" applyFont="1" applyFill="1" applyBorder="1" applyAlignment="1">
      <alignment horizontal="center" vertical="top"/>
    </xf>
    <xf numFmtId="0" fontId="2" fillId="0" borderId="1" xfId="3" applyFont="1" applyFill="1" applyBorder="1" applyAlignment="1">
      <alignment vertical="top" wrapText="1"/>
    </xf>
    <xf numFmtId="0" fontId="2" fillId="0" borderId="1" xfId="3" applyFont="1" applyBorder="1" applyAlignment="1">
      <alignment vertical="top" wrapText="1"/>
    </xf>
    <xf numFmtId="0" fontId="1" fillId="0" borderId="1" xfId="3" applyFont="1" applyBorder="1" applyAlignment="1">
      <alignment vertical="top" wrapText="1"/>
    </xf>
    <xf numFmtId="0" fontId="2" fillId="0" borderId="35" xfId="3" applyNumberFormat="1" applyFont="1" applyFill="1" applyBorder="1" applyAlignment="1">
      <alignment horizontal="center" vertical="top"/>
    </xf>
    <xf numFmtId="0" fontId="2" fillId="0" borderId="35" xfId="3" applyFont="1" applyBorder="1" applyAlignment="1">
      <alignment vertical="top" wrapText="1"/>
    </xf>
    <xf numFmtId="4" fontId="9" fillId="0" borderId="35" xfId="0" applyNumberFormat="1" applyFont="1" applyFill="1" applyBorder="1" applyAlignment="1">
      <alignment horizontal="right"/>
    </xf>
    <xf numFmtId="4" fontId="9" fillId="0" borderId="36" xfId="0" applyNumberFormat="1" applyFont="1" applyFill="1" applyBorder="1" applyAlignment="1">
      <alignment horizontal="right"/>
    </xf>
    <xf numFmtId="0" fontId="1" fillId="2" borderId="4" xfId="2" applyFont="1" applyFill="1" applyBorder="1" applyAlignment="1">
      <alignment horizontal="left" vertical="top" wrapText="1"/>
    </xf>
    <xf numFmtId="0" fontId="1" fillId="2" borderId="16" xfId="2" applyFont="1" applyFill="1" applyBorder="1" applyAlignment="1">
      <alignment horizontal="left" vertical="top" wrapText="1"/>
    </xf>
    <xf numFmtId="0" fontId="2" fillId="0" borderId="0" xfId="3" applyFont="1" applyFill="1" applyBorder="1" applyAlignment="1">
      <alignment horizontal="left" indent="1"/>
    </xf>
    <xf numFmtId="0" fontId="6" fillId="0" borderId="0" xfId="3" applyFont="1" applyFill="1" applyBorder="1" applyAlignment="1">
      <alignment horizontal="left"/>
    </xf>
    <xf numFmtId="0" fontId="9" fillId="0" borderId="1" xfId="4" quotePrefix="1" applyFont="1" applyFill="1" applyBorder="1" applyAlignment="1">
      <alignment horizontal="center"/>
    </xf>
    <xf numFmtId="0" fontId="9" fillId="0" borderId="1" xfId="4" applyFont="1" applyFill="1" applyBorder="1" applyAlignment="1">
      <alignment horizontal="center"/>
    </xf>
    <xf numFmtId="0" fontId="9" fillId="0" borderId="5" xfId="4" applyFont="1" applyFill="1" applyBorder="1" applyAlignment="1">
      <alignment horizontal="center"/>
    </xf>
    <xf numFmtId="0" fontId="9" fillId="0" borderId="28" xfId="4" applyFont="1" applyFill="1" applyBorder="1" applyAlignment="1">
      <alignment horizontal="center"/>
    </xf>
    <xf numFmtId="0" fontId="14" fillId="0" borderId="1" xfId="4" quotePrefix="1" applyFont="1" applyFill="1" applyBorder="1" applyAlignment="1">
      <alignment horizontal="center"/>
    </xf>
    <xf numFmtId="0" fontId="14" fillId="0" borderId="1" xfId="4" applyFont="1" applyFill="1" applyBorder="1"/>
    <xf numFmtId="0" fontId="14" fillId="0" borderId="1" xfId="4" applyFont="1" applyFill="1" applyBorder="1" applyAlignment="1">
      <alignment horizontal="center"/>
    </xf>
    <xf numFmtId="0" fontId="2" fillId="0" borderId="28" xfId="3" applyFont="1" applyFill="1" applyBorder="1" applyAlignment="1">
      <alignment horizontal="center"/>
    </xf>
    <xf numFmtId="0" fontId="9" fillId="0" borderId="28" xfId="3" applyFont="1" applyFill="1" applyBorder="1" applyAlignment="1">
      <alignment horizontal="left" vertical="center" wrapText="1"/>
    </xf>
    <xf numFmtId="0" fontId="6" fillId="0" borderId="0" xfId="3" applyFont="1" applyFill="1" applyBorder="1" applyAlignment="1">
      <alignment horizontal="left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center" vertical="center"/>
    </xf>
    <xf numFmtId="0" fontId="1" fillId="0" borderId="28" xfId="3" applyFont="1" applyFill="1" applyBorder="1" applyAlignment="1">
      <alignment horizontal="center"/>
    </xf>
    <xf numFmtId="0" fontId="1" fillId="0" borderId="28" xfId="3" applyFont="1" applyFill="1" applyBorder="1" applyAlignment="1">
      <alignment horizontal="left" wrapText="1"/>
    </xf>
    <xf numFmtId="0" fontId="2" fillId="0" borderId="28" xfId="3" applyFont="1" applyFill="1" applyBorder="1" applyAlignment="1">
      <alignment horizontal="left"/>
    </xf>
    <xf numFmtId="0" fontId="2" fillId="0" borderId="28" xfId="3" applyFont="1" applyFill="1" applyBorder="1"/>
    <xf numFmtId="0" fontId="2" fillId="0" borderId="28" xfId="3" applyFont="1" applyFill="1" applyBorder="1" applyAlignment="1">
      <alignment horizontal="left" wrapText="1"/>
    </xf>
    <xf numFmtId="0" fontId="2" fillId="0" borderId="28" xfId="3" applyFont="1" applyFill="1" applyBorder="1" applyAlignment="1">
      <alignment wrapText="1"/>
    </xf>
    <xf numFmtId="0" fontId="1" fillId="0" borderId="28" xfId="3" applyFont="1" applyFill="1" applyBorder="1" applyAlignment="1">
      <alignment wrapText="1"/>
    </xf>
    <xf numFmtId="0" fontId="14" fillId="0" borderId="28" xfId="0" applyFont="1" applyBorder="1" applyAlignment="1">
      <alignment horizontal="justify" vertical="center" wrapText="1"/>
    </xf>
    <xf numFmtId="0" fontId="9" fillId="0" borderId="28" xfId="0" applyFont="1" applyBorder="1" applyAlignment="1">
      <alignment horizontal="justify" vertical="center" wrapText="1"/>
    </xf>
    <xf numFmtId="0" fontId="22" fillId="0" borderId="0" xfId="0" applyFont="1" applyAlignment="1">
      <alignment vertical="center"/>
    </xf>
    <xf numFmtId="0" fontId="6" fillId="0" borderId="0" xfId="3" applyFont="1" applyFill="1" applyBorder="1"/>
    <xf numFmtId="9" fontId="9" fillId="0" borderId="1" xfId="8" applyFont="1" applyBorder="1" applyAlignment="1">
      <alignment wrapText="1"/>
    </xf>
    <xf numFmtId="49" fontId="9" fillId="0" borderId="24" xfId="0" applyNumberFormat="1" applyFont="1" applyFill="1" applyBorder="1" applyAlignment="1">
      <alignment wrapText="1"/>
    </xf>
    <xf numFmtId="4" fontId="9" fillId="0" borderId="37" xfId="0" applyNumberFormat="1" applyFont="1" applyFill="1" applyBorder="1" applyAlignment="1">
      <alignment wrapText="1"/>
    </xf>
    <xf numFmtId="49" fontId="9" fillId="0" borderId="26" xfId="0" applyNumberFormat="1" applyFont="1" applyFill="1" applyBorder="1" applyAlignment="1">
      <alignment wrapText="1"/>
    </xf>
    <xf numFmtId="4" fontId="9" fillId="0" borderId="27" xfId="0" applyNumberFormat="1" applyFont="1" applyFill="1" applyBorder="1" applyAlignment="1">
      <alignment wrapText="1"/>
    </xf>
    <xf numFmtId="9" fontId="14" fillId="3" borderId="28" xfId="8" applyFont="1" applyFill="1" applyBorder="1" applyAlignment="1">
      <alignment wrapText="1"/>
    </xf>
    <xf numFmtId="0" fontId="18" fillId="0" borderId="28" xfId="0" applyFont="1" applyBorder="1" applyAlignment="1">
      <alignment horizontal="left" wrapText="1"/>
    </xf>
    <xf numFmtId="0" fontId="23" fillId="6" borderId="28" xfId="0" applyFont="1" applyFill="1" applyBorder="1" applyAlignment="1">
      <alignment wrapText="1"/>
    </xf>
    <xf numFmtId="9" fontId="14" fillId="3" borderId="32" xfId="8" applyFont="1" applyFill="1" applyBorder="1" applyAlignment="1">
      <alignment horizontal="right"/>
    </xf>
    <xf numFmtId="4" fontId="9" fillId="0" borderId="32" xfId="3" applyNumberFormat="1" applyFont="1" applyFill="1" applyBorder="1" applyAlignment="1">
      <alignment horizontal="right" vertical="center" wrapText="1"/>
    </xf>
    <xf numFmtId="0" fontId="14" fillId="0" borderId="28" xfId="3" applyFont="1" applyFill="1" applyBorder="1" applyAlignment="1">
      <alignment horizontal="right" vertical="center" wrapText="1"/>
    </xf>
    <xf numFmtId="0" fontId="14" fillId="0" borderId="32" xfId="3" applyFont="1" applyFill="1" applyBorder="1" applyAlignment="1">
      <alignment horizontal="right" vertical="center" wrapText="1"/>
    </xf>
    <xf numFmtId="4" fontId="9" fillId="0" borderId="28" xfId="3" applyNumberFormat="1" applyFont="1" applyFill="1" applyBorder="1" applyAlignment="1">
      <alignment horizontal="right" wrapText="1"/>
    </xf>
    <xf numFmtId="4" fontId="9" fillId="0" borderId="28" xfId="3" applyNumberFormat="1" applyFont="1" applyFill="1" applyBorder="1" applyAlignment="1">
      <alignment horizontal="right" vertical="center" wrapText="1"/>
    </xf>
    <xf numFmtId="0" fontId="11" fillId="5" borderId="22" xfId="0" applyFont="1" applyFill="1" applyBorder="1" applyAlignment="1" applyProtection="1">
      <alignment horizontal="center" vertical="center"/>
      <protection locked="0"/>
    </xf>
    <xf numFmtId="0" fontId="11" fillId="5" borderId="23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justify"/>
    </xf>
    <xf numFmtId="0" fontId="9" fillId="0" borderId="0" xfId="0" applyFont="1" applyAlignment="1">
      <alignment horizontal="justify" vertical="center"/>
    </xf>
    <xf numFmtId="0" fontId="1" fillId="0" borderId="0" xfId="0" applyFont="1" applyAlignment="1">
      <alignment horizontal="center"/>
    </xf>
    <xf numFmtId="0" fontId="1" fillId="2" borderId="1" xfId="2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6" xfId="2" applyFont="1" applyFill="1" applyBorder="1" applyAlignment="1">
      <alignment horizontal="left" vertical="top"/>
    </xf>
    <xf numFmtId="0" fontId="1" fillId="2" borderId="16" xfId="2" applyFont="1" applyFill="1" applyBorder="1" applyAlignment="1">
      <alignment horizontal="left" vertical="top"/>
    </xf>
    <xf numFmtId="0" fontId="1" fillId="0" borderId="31" xfId="3" applyFont="1" applyFill="1" applyBorder="1" applyAlignment="1">
      <alignment horizontal="center"/>
    </xf>
    <xf numFmtId="0" fontId="2" fillId="0" borderId="0" xfId="3" applyFont="1" applyFill="1" applyBorder="1" applyAlignment="1">
      <alignment horizontal="left" wrapText="1"/>
    </xf>
  </cellXfs>
  <cellStyles count="9">
    <cellStyle name="Millares 2" xfId="1"/>
    <cellStyle name="Normal" xfId="0" builtinId="0"/>
    <cellStyle name="Normal 2" xfId="2"/>
    <cellStyle name="Normal 2 2" xfId="3"/>
    <cellStyle name="Normal 4" xfId="4"/>
    <cellStyle name="Normal 5" xfId="5"/>
    <cellStyle name="Normal 56" xfId="6"/>
    <cellStyle name="Porcentaje 2" xfId="7"/>
    <cellStyle name="Porcentual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020"/>
  <sheetViews>
    <sheetView workbookViewId="0"/>
  </sheetViews>
  <sheetFormatPr baseColWidth="10" defaultRowHeight="11.25"/>
  <cols>
    <col min="1" max="16384" width="11.42578125" style="209"/>
  </cols>
  <sheetData>
    <row r="2020" spans="1:1">
      <c r="A2020" s="7" t="s">
        <v>385</v>
      </c>
    </row>
  </sheetData>
  <sheetProtection algorithmName="SHA-512" hashValue="VR6hJ91FW7rpIb/G9dYL1dcA3ui+A9G5Xl5o1tSEB8Zfqr+LXQYH2ZmxDwMoKzJLCj3en/hPofK0CLIE5pYJCA==" saltValue="KiGRYpxMGxs/JEc559UXew==" spinCount="100000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92"/>
  <sheetViews>
    <sheetView topLeftCell="A483" zoomScaleNormal="100" zoomScaleSheetLayoutView="100" workbookViewId="0">
      <selection sqref="A1:H492"/>
    </sheetView>
  </sheetViews>
  <sheetFormatPr baseColWidth="10" defaultRowHeight="11.25"/>
  <cols>
    <col min="1" max="1" width="20.7109375" style="8" customWidth="1"/>
    <col min="2" max="2" width="50.7109375" style="8" customWidth="1"/>
    <col min="3" max="5" width="17.7109375" style="9" customWidth="1"/>
    <col min="6" max="7" width="17.7109375" style="8" customWidth="1"/>
    <col min="8" max="8" width="8.7109375" style="8" customWidth="1"/>
    <col min="9" max="16384" width="11.42578125" style="8"/>
  </cols>
  <sheetData>
    <row r="1" spans="1:6">
      <c r="A1" s="3" t="s">
        <v>43</v>
      </c>
      <c r="B1" s="3"/>
      <c r="C1" s="4"/>
      <c r="D1" s="4"/>
      <c r="E1" s="4"/>
      <c r="F1" s="7"/>
    </row>
    <row r="2" spans="1:6">
      <c r="A2" s="3" t="s">
        <v>199</v>
      </c>
      <c r="B2" s="3"/>
      <c r="C2" s="4"/>
      <c r="D2" s="4"/>
      <c r="E2" s="4"/>
      <c r="F2" s="5"/>
    </row>
    <row r="3" spans="1:6">
      <c r="F3" s="5"/>
    </row>
    <row r="4" spans="1:6">
      <c r="F4" s="5"/>
    </row>
    <row r="5" spans="1:6" ht="11.25" customHeight="1">
      <c r="A5" s="10" t="s">
        <v>73</v>
      </c>
      <c r="B5" s="10"/>
      <c r="C5" s="53"/>
      <c r="D5" s="53"/>
      <c r="E5" s="53"/>
      <c r="F5" s="54" t="s">
        <v>74</v>
      </c>
    </row>
    <row r="6" spans="1:6">
      <c r="A6" s="55"/>
      <c r="B6" s="55"/>
      <c r="C6" s="53"/>
      <c r="D6" s="56"/>
      <c r="E6" s="56"/>
      <c r="F6" s="57"/>
    </row>
    <row r="7" spans="1:6" ht="15" customHeight="1">
      <c r="A7" s="15" t="s">
        <v>46</v>
      </c>
      <c r="B7" s="16" t="s">
        <v>47</v>
      </c>
      <c r="C7" s="58" t="s">
        <v>75</v>
      </c>
      <c r="D7" s="58" t="s">
        <v>76</v>
      </c>
      <c r="E7" s="58" t="s">
        <v>77</v>
      </c>
      <c r="F7" s="59" t="s">
        <v>78</v>
      </c>
    </row>
    <row r="8" spans="1:6">
      <c r="A8" s="157" t="s">
        <v>450</v>
      </c>
      <c r="B8" s="157" t="s">
        <v>451</v>
      </c>
      <c r="C8" s="134">
        <v>365000</v>
      </c>
      <c r="D8" s="134">
        <v>365000</v>
      </c>
      <c r="E8" s="134">
        <f>D8-C8</f>
        <v>0</v>
      </c>
      <c r="F8" s="134"/>
    </row>
    <row r="9" spans="1:6" s="282" customFormat="1">
      <c r="A9" s="157" t="s">
        <v>452</v>
      </c>
      <c r="B9" s="157" t="s">
        <v>453</v>
      </c>
      <c r="C9" s="134">
        <v>3797600</v>
      </c>
      <c r="D9" s="134">
        <v>3797600</v>
      </c>
      <c r="E9" s="134">
        <f t="shared" ref="E9:E72" si="0">D9-C9</f>
        <v>0</v>
      </c>
      <c r="F9" s="134"/>
    </row>
    <row r="10" spans="1:6" s="282" customFormat="1">
      <c r="A10" s="157" t="s">
        <v>454</v>
      </c>
      <c r="B10" s="157" t="s">
        <v>455</v>
      </c>
      <c r="C10" s="134">
        <v>29300</v>
      </c>
      <c r="D10" s="134">
        <v>29300</v>
      </c>
      <c r="E10" s="134">
        <f t="shared" si="0"/>
        <v>0</v>
      </c>
      <c r="F10" s="134"/>
    </row>
    <row r="11" spans="1:6" s="282" customFormat="1">
      <c r="A11" s="157" t="s">
        <v>456</v>
      </c>
      <c r="B11" s="157" t="s">
        <v>457</v>
      </c>
      <c r="C11" s="134">
        <v>227200</v>
      </c>
      <c r="D11" s="134">
        <v>227200</v>
      </c>
      <c r="E11" s="134">
        <f t="shared" si="0"/>
        <v>0</v>
      </c>
      <c r="F11" s="134"/>
    </row>
    <row r="12" spans="1:6" s="282" customFormat="1">
      <c r="A12" s="157" t="s">
        <v>458</v>
      </c>
      <c r="B12" s="157" t="s">
        <v>459</v>
      </c>
      <c r="C12" s="134">
        <v>26100</v>
      </c>
      <c r="D12" s="134">
        <v>26100</v>
      </c>
      <c r="E12" s="134">
        <f t="shared" si="0"/>
        <v>0</v>
      </c>
      <c r="F12" s="134"/>
    </row>
    <row r="13" spans="1:6" s="282" customFormat="1">
      <c r="A13" s="157" t="s">
        <v>460</v>
      </c>
      <c r="B13" s="157" t="s">
        <v>461</v>
      </c>
      <c r="C13" s="134">
        <v>310600</v>
      </c>
      <c r="D13" s="134">
        <v>310600</v>
      </c>
      <c r="E13" s="134">
        <f t="shared" si="0"/>
        <v>0</v>
      </c>
      <c r="F13" s="134"/>
    </row>
    <row r="14" spans="1:6" s="282" customFormat="1">
      <c r="A14" s="157" t="s">
        <v>462</v>
      </c>
      <c r="B14" s="157" t="s">
        <v>463</v>
      </c>
      <c r="C14" s="134">
        <v>9400</v>
      </c>
      <c r="D14" s="134">
        <v>9400</v>
      </c>
      <c r="E14" s="134">
        <f t="shared" si="0"/>
        <v>0</v>
      </c>
      <c r="F14" s="134"/>
    </row>
    <row r="15" spans="1:6" s="282" customFormat="1">
      <c r="A15" s="157" t="s">
        <v>464</v>
      </c>
      <c r="B15" s="157" t="s">
        <v>465</v>
      </c>
      <c r="C15" s="134">
        <v>23800</v>
      </c>
      <c r="D15" s="134">
        <v>23800</v>
      </c>
      <c r="E15" s="134">
        <f t="shared" si="0"/>
        <v>0</v>
      </c>
      <c r="F15" s="134"/>
    </row>
    <row r="16" spans="1:6" s="282" customFormat="1">
      <c r="A16" s="157" t="s">
        <v>466</v>
      </c>
      <c r="B16" s="157" t="s">
        <v>467</v>
      </c>
      <c r="C16" s="134">
        <v>132900</v>
      </c>
      <c r="D16" s="134">
        <v>132900</v>
      </c>
      <c r="E16" s="134">
        <f t="shared" si="0"/>
        <v>0</v>
      </c>
      <c r="F16" s="134"/>
    </row>
    <row r="17" spans="1:6" s="282" customFormat="1">
      <c r="A17" s="157" t="s">
        <v>468</v>
      </c>
      <c r="B17" s="157" t="s">
        <v>469</v>
      </c>
      <c r="C17" s="134">
        <v>249400</v>
      </c>
      <c r="D17" s="134">
        <v>249400</v>
      </c>
      <c r="E17" s="134">
        <f t="shared" si="0"/>
        <v>0</v>
      </c>
      <c r="F17" s="134"/>
    </row>
    <row r="18" spans="1:6" s="282" customFormat="1">
      <c r="A18" s="157" t="s">
        <v>470</v>
      </c>
      <c r="B18" s="157" t="s">
        <v>471</v>
      </c>
      <c r="C18" s="134">
        <v>637900</v>
      </c>
      <c r="D18" s="134">
        <v>637900</v>
      </c>
      <c r="E18" s="134">
        <f t="shared" si="0"/>
        <v>0</v>
      </c>
      <c r="F18" s="134"/>
    </row>
    <row r="19" spans="1:6" s="282" customFormat="1">
      <c r="A19" s="157" t="s">
        <v>472</v>
      </c>
      <c r="B19" s="157" t="s">
        <v>473</v>
      </c>
      <c r="C19" s="134">
        <v>11000</v>
      </c>
      <c r="D19" s="134">
        <v>11000</v>
      </c>
      <c r="E19" s="134">
        <f t="shared" si="0"/>
        <v>0</v>
      </c>
      <c r="F19" s="134"/>
    </row>
    <row r="20" spans="1:6" s="282" customFormat="1">
      <c r="A20" s="157" t="s">
        <v>474</v>
      </c>
      <c r="B20" s="157" t="s">
        <v>475</v>
      </c>
      <c r="C20" s="134">
        <v>160200</v>
      </c>
      <c r="D20" s="134">
        <v>160200</v>
      </c>
      <c r="E20" s="134">
        <f t="shared" si="0"/>
        <v>0</v>
      </c>
      <c r="F20" s="134"/>
    </row>
    <row r="21" spans="1:6" s="282" customFormat="1">
      <c r="A21" s="157" t="s">
        <v>476</v>
      </c>
      <c r="B21" s="157" t="s">
        <v>477</v>
      </c>
      <c r="C21" s="134">
        <v>181500</v>
      </c>
      <c r="D21" s="134">
        <v>181500</v>
      </c>
      <c r="E21" s="134">
        <f t="shared" si="0"/>
        <v>0</v>
      </c>
      <c r="F21" s="134"/>
    </row>
    <row r="22" spans="1:6" s="282" customFormat="1">
      <c r="A22" s="157" t="s">
        <v>478</v>
      </c>
      <c r="B22" s="157" t="s">
        <v>479</v>
      </c>
      <c r="C22" s="134">
        <v>35200</v>
      </c>
      <c r="D22" s="134">
        <v>35200</v>
      </c>
      <c r="E22" s="134">
        <f t="shared" si="0"/>
        <v>0</v>
      </c>
      <c r="F22" s="134"/>
    </row>
    <row r="23" spans="1:6" s="282" customFormat="1">
      <c r="A23" s="157" t="s">
        <v>480</v>
      </c>
      <c r="B23" s="157" t="s">
        <v>481</v>
      </c>
      <c r="C23" s="134">
        <v>764000</v>
      </c>
      <c r="D23" s="134">
        <v>764000</v>
      </c>
      <c r="E23" s="134">
        <f t="shared" si="0"/>
        <v>0</v>
      </c>
      <c r="F23" s="134"/>
    </row>
    <row r="24" spans="1:6" s="282" customFormat="1">
      <c r="A24" s="157" t="s">
        <v>482</v>
      </c>
      <c r="B24" s="157" t="s">
        <v>483</v>
      </c>
      <c r="C24" s="134">
        <v>8900</v>
      </c>
      <c r="D24" s="134">
        <v>8900</v>
      </c>
      <c r="E24" s="134">
        <f t="shared" si="0"/>
        <v>0</v>
      </c>
      <c r="F24" s="134"/>
    </row>
    <row r="25" spans="1:6" s="282" customFormat="1">
      <c r="A25" s="157" t="s">
        <v>484</v>
      </c>
      <c r="B25" s="157" t="s">
        <v>485</v>
      </c>
      <c r="C25" s="134">
        <v>6100</v>
      </c>
      <c r="D25" s="134">
        <v>6100</v>
      </c>
      <c r="E25" s="134">
        <f t="shared" si="0"/>
        <v>0</v>
      </c>
      <c r="F25" s="134"/>
    </row>
    <row r="26" spans="1:6" s="282" customFormat="1">
      <c r="A26" s="157" t="s">
        <v>486</v>
      </c>
      <c r="B26" s="157" t="s">
        <v>487</v>
      </c>
      <c r="C26" s="134">
        <v>2600</v>
      </c>
      <c r="D26" s="134">
        <v>2600</v>
      </c>
      <c r="E26" s="134">
        <f t="shared" si="0"/>
        <v>0</v>
      </c>
      <c r="F26" s="134"/>
    </row>
    <row r="27" spans="1:6" s="282" customFormat="1">
      <c r="A27" s="157" t="s">
        <v>488</v>
      </c>
      <c r="B27" s="157" t="s">
        <v>489</v>
      </c>
      <c r="C27" s="134">
        <v>5000</v>
      </c>
      <c r="D27" s="134">
        <v>5000</v>
      </c>
      <c r="E27" s="134">
        <f t="shared" si="0"/>
        <v>0</v>
      </c>
      <c r="F27" s="134"/>
    </row>
    <row r="28" spans="1:6" s="282" customFormat="1">
      <c r="A28" s="157" t="s">
        <v>490</v>
      </c>
      <c r="B28" s="157" t="s">
        <v>491</v>
      </c>
      <c r="C28" s="134">
        <v>4900</v>
      </c>
      <c r="D28" s="134">
        <v>4900</v>
      </c>
      <c r="E28" s="134">
        <f t="shared" si="0"/>
        <v>0</v>
      </c>
      <c r="F28" s="134"/>
    </row>
    <row r="29" spans="1:6" s="282" customFormat="1">
      <c r="A29" s="157" t="s">
        <v>492</v>
      </c>
      <c r="B29" s="157" t="s">
        <v>493</v>
      </c>
      <c r="C29" s="134">
        <v>43600</v>
      </c>
      <c r="D29" s="134">
        <v>43600</v>
      </c>
      <c r="E29" s="134">
        <f t="shared" si="0"/>
        <v>0</v>
      </c>
      <c r="F29" s="134"/>
    </row>
    <row r="30" spans="1:6" s="282" customFormat="1">
      <c r="A30" s="157" t="s">
        <v>494</v>
      </c>
      <c r="B30" s="157" t="s">
        <v>495</v>
      </c>
      <c r="C30" s="134">
        <v>235500</v>
      </c>
      <c r="D30" s="134">
        <v>235500</v>
      </c>
      <c r="E30" s="134">
        <f t="shared" si="0"/>
        <v>0</v>
      </c>
      <c r="F30" s="134"/>
    </row>
    <row r="31" spans="1:6" s="282" customFormat="1">
      <c r="A31" s="157" t="s">
        <v>496</v>
      </c>
      <c r="B31" s="157" t="s">
        <v>497</v>
      </c>
      <c r="C31" s="134">
        <v>126800</v>
      </c>
      <c r="D31" s="134">
        <v>126800</v>
      </c>
      <c r="E31" s="134">
        <f t="shared" si="0"/>
        <v>0</v>
      </c>
      <c r="F31" s="134"/>
    </row>
    <row r="32" spans="1:6" s="282" customFormat="1">
      <c r="A32" s="157" t="s">
        <v>498</v>
      </c>
      <c r="B32" s="157" t="s">
        <v>499</v>
      </c>
      <c r="C32" s="134">
        <v>268800</v>
      </c>
      <c r="D32" s="134">
        <v>268800</v>
      </c>
      <c r="E32" s="134">
        <f t="shared" si="0"/>
        <v>0</v>
      </c>
      <c r="F32" s="134"/>
    </row>
    <row r="33" spans="1:6" s="282" customFormat="1">
      <c r="A33" s="157" t="s">
        <v>500</v>
      </c>
      <c r="B33" s="157" t="s">
        <v>501</v>
      </c>
      <c r="C33" s="134">
        <v>148400</v>
      </c>
      <c r="D33" s="134">
        <v>148400</v>
      </c>
      <c r="E33" s="134">
        <f t="shared" si="0"/>
        <v>0</v>
      </c>
      <c r="F33" s="134"/>
    </row>
    <row r="34" spans="1:6" s="282" customFormat="1">
      <c r="A34" s="157" t="s">
        <v>502</v>
      </c>
      <c r="B34" s="157" t="s">
        <v>503</v>
      </c>
      <c r="C34" s="134">
        <v>50000</v>
      </c>
      <c r="D34" s="134">
        <v>50000</v>
      </c>
      <c r="E34" s="134">
        <f t="shared" si="0"/>
        <v>0</v>
      </c>
      <c r="F34" s="134"/>
    </row>
    <row r="35" spans="1:6" s="282" customFormat="1">
      <c r="A35" s="157" t="s">
        <v>504</v>
      </c>
      <c r="B35" s="157" t="s">
        <v>505</v>
      </c>
      <c r="C35" s="134">
        <v>526200</v>
      </c>
      <c r="D35" s="134">
        <v>526200</v>
      </c>
      <c r="E35" s="134">
        <f t="shared" si="0"/>
        <v>0</v>
      </c>
      <c r="F35" s="134"/>
    </row>
    <row r="36" spans="1:6" s="282" customFormat="1">
      <c r="A36" s="157" t="s">
        <v>506</v>
      </c>
      <c r="B36" s="157" t="s">
        <v>507</v>
      </c>
      <c r="C36" s="134">
        <v>306800</v>
      </c>
      <c r="D36" s="134">
        <v>306800</v>
      </c>
      <c r="E36" s="134">
        <f t="shared" si="0"/>
        <v>0</v>
      </c>
      <c r="F36" s="134"/>
    </row>
    <row r="37" spans="1:6" s="282" customFormat="1">
      <c r="A37" s="157" t="s">
        <v>508</v>
      </c>
      <c r="B37" s="157" t="s">
        <v>509</v>
      </c>
      <c r="C37" s="134">
        <v>43400</v>
      </c>
      <c r="D37" s="134">
        <v>43400</v>
      </c>
      <c r="E37" s="134">
        <f t="shared" si="0"/>
        <v>0</v>
      </c>
      <c r="F37" s="134"/>
    </row>
    <row r="38" spans="1:6" s="282" customFormat="1">
      <c r="A38" s="157" t="s">
        <v>510</v>
      </c>
      <c r="B38" s="157" t="s">
        <v>511</v>
      </c>
      <c r="C38" s="134">
        <v>73200</v>
      </c>
      <c r="D38" s="134">
        <v>73200</v>
      </c>
      <c r="E38" s="134">
        <f t="shared" si="0"/>
        <v>0</v>
      </c>
      <c r="F38" s="134"/>
    </row>
    <row r="39" spans="1:6" s="282" customFormat="1">
      <c r="A39" s="157" t="s">
        <v>512</v>
      </c>
      <c r="B39" s="157" t="s">
        <v>513</v>
      </c>
      <c r="C39" s="134">
        <v>66900</v>
      </c>
      <c r="D39" s="134">
        <v>66900</v>
      </c>
      <c r="E39" s="134">
        <f t="shared" si="0"/>
        <v>0</v>
      </c>
      <c r="F39" s="134"/>
    </row>
    <row r="40" spans="1:6" s="282" customFormat="1">
      <c r="A40" s="157" t="s">
        <v>514</v>
      </c>
      <c r="B40" s="157" t="s">
        <v>515</v>
      </c>
      <c r="C40" s="134">
        <v>373100</v>
      </c>
      <c r="D40" s="134">
        <v>373100</v>
      </c>
      <c r="E40" s="134">
        <f t="shared" si="0"/>
        <v>0</v>
      </c>
      <c r="F40" s="134"/>
    </row>
    <row r="41" spans="1:6" s="282" customFormat="1">
      <c r="A41" s="157" t="s">
        <v>516</v>
      </c>
      <c r="B41" s="157" t="s">
        <v>517</v>
      </c>
      <c r="C41" s="134">
        <v>454900</v>
      </c>
      <c r="D41" s="134">
        <v>454900</v>
      </c>
      <c r="E41" s="134">
        <f t="shared" si="0"/>
        <v>0</v>
      </c>
      <c r="F41" s="134"/>
    </row>
    <row r="42" spans="1:6" s="282" customFormat="1">
      <c r="A42" s="157" t="s">
        <v>518</v>
      </c>
      <c r="B42" s="157" t="s">
        <v>519</v>
      </c>
      <c r="C42" s="134">
        <v>157000</v>
      </c>
      <c r="D42" s="134">
        <v>157000</v>
      </c>
      <c r="E42" s="134">
        <f t="shared" si="0"/>
        <v>0</v>
      </c>
      <c r="F42" s="134"/>
    </row>
    <row r="43" spans="1:6" s="282" customFormat="1">
      <c r="A43" s="157" t="s">
        <v>520</v>
      </c>
      <c r="B43" s="157" t="s">
        <v>521</v>
      </c>
      <c r="C43" s="134">
        <v>95125.39</v>
      </c>
      <c r="D43" s="134">
        <v>95125.39</v>
      </c>
      <c r="E43" s="134">
        <f t="shared" si="0"/>
        <v>0</v>
      </c>
      <c r="F43" s="134"/>
    </row>
    <row r="44" spans="1:6" s="282" customFormat="1">
      <c r="A44" s="157" t="s">
        <v>522</v>
      </c>
      <c r="B44" s="157" t="s">
        <v>523</v>
      </c>
      <c r="C44" s="134">
        <v>306000</v>
      </c>
      <c r="D44" s="134">
        <v>306000</v>
      </c>
      <c r="E44" s="134">
        <f t="shared" si="0"/>
        <v>0</v>
      </c>
      <c r="F44" s="134"/>
    </row>
    <row r="45" spans="1:6" s="282" customFormat="1">
      <c r="A45" s="157" t="s">
        <v>524</v>
      </c>
      <c r="B45" s="157" t="s">
        <v>525</v>
      </c>
      <c r="C45" s="134">
        <v>178200</v>
      </c>
      <c r="D45" s="134">
        <v>178200</v>
      </c>
      <c r="E45" s="134">
        <f t="shared" si="0"/>
        <v>0</v>
      </c>
      <c r="F45" s="134"/>
    </row>
    <row r="46" spans="1:6" s="282" customFormat="1">
      <c r="A46" s="157" t="s">
        <v>526</v>
      </c>
      <c r="B46" s="157" t="s">
        <v>527</v>
      </c>
      <c r="C46" s="134">
        <v>319700</v>
      </c>
      <c r="D46" s="134">
        <v>319700</v>
      </c>
      <c r="E46" s="134">
        <f t="shared" si="0"/>
        <v>0</v>
      </c>
      <c r="F46" s="134"/>
    </row>
    <row r="47" spans="1:6" s="282" customFormat="1">
      <c r="A47" s="157" t="s">
        <v>528</v>
      </c>
      <c r="B47" s="157" t="s">
        <v>529</v>
      </c>
      <c r="C47" s="134">
        <v>260800</v>
      </c>
      <c r="D47" s="134">
        <v>260800</v>
      </c>
      <c r="E47" s="134">
        <f t="shared" si="0"/>
        <v>0</v>
      </c>
      <c r="F47" s="134"/>
    </row>
    <row r="48" spans="1:6" s="282" customFormat="1">
      <c r="A48" s="157" t="s">
        <v>530</v>
      </c>
      <c r="B48" s="157" t="s">
        <v>531</v>
      </c>
      <c r="C48" s="134">
        <v>11700</v>
      </c>
      <c r="D48" s="134">
        <v>11700</v>
      </c>
      <c r="E48" s="134">
        <f t="shared" si="0"/>
        <v>0</v>
      </c>
      <c r="F48" s="134"/>
    </row>
    <row r="49" spans="1:6" s="282" customFormat="1">
      <c r="A49" s="157" t="s">
        <v>532</v>
      </c>
      <c r="B49" s="157" t="s">
        <v>533</v>
      </c>
      <c r="C49" s="134">
        <v>1244000</v>
      </c>
      <c r="D49" s="134">
        <v>1244000</v>
      </c>
      <c r="E49" s="134">
        <f t="shared" si="0"/>
        <v>0</v>
      </c>
      <c r="F49" s="134"/>
    </row>
    <row r="50" spans="1:6" s="282" customFormat="1">
      <c r="A50" s="157" t="s">
        <v>534</v>
      </c>
      <c r="B50" s="157" t="s">
        <v>535</v>
      </c>
      <c r="C50" s="134">
        <v>38100</v>
      </c>
      <c r="D50" s="134">
        <v>38100</v>
      </c>
      <c r="E50" s="134">
        <f t="shared" si="0"/>
        <v>0</v>
      </c>
      <c r="F50" s="134"/>
    </row>
    <row r="51" spans="1:6" s="282" customFormat="1">
      <c r="A51" s="157" t="s">
        <v>536</v>
      </c>
      <c r="B51" s="157" t="s">
        <v>537</v>
      </c>
      <c r="C51" s="134">
        <v>21800</v>
      </c>
      <c r="D51" s="134">
        <v>21800</v>
      </c>
      <c r="E51" s="134">
        <f t="shared" si="0"/>
        <v>0</v>
      </c>
      <c r="F51" s="134"/>
    </row>
    <row r="52" spans="1:6" s="282" customFormat="1">
      <c r="A52" s="157" t="s">
        <v>538</v>
      </c>
      <c r="B52" s="157" t="s">
        <v>539</v>
      </c>
      <c r="C52" s="134">
        <v>1009389.12</v>
      </c>
      <c r="D52" s="134">
        <v>1009389.12</v>
      </c>
      <c r="E52" s="134">
        <f t="shared" si="0"/>
        <v>0</v>
      </c>
      <c r="F52" s="134"/>
    </row>
    <row r="53" spans="1:6" s="282" customFormat="1">
      <c r="A53" s="157" t="s">
        <v>540</v>
      </c>
      <c r="B53" s="157" t="s">
        <v>541</v>
      </c>
      <c r="C53" s="134">
        <v>48100</v>
      </c>
      <c r="D53" s="134">
        <v>48100</v>
      </c>
      <c r="E53" s="134">
        <f t="shared" si="0"/>
        <v>0</v>
      </c>
      <c r="F53" s="134"/>
    </row>
    <row r="54" spans="1:6" s="282" customFormat="1">
      <c r="A54" s="157" t="s">
        <v>542</v>
      </c>
      <c r="B54" s="157" t="s">
        <v>543</v>
      </c>
      <c r="C54" s="134">
        <v>826800</v>
      </c>
      <c r="D54" s="134">
        <v>826800</v>
      </c>
      <c r="E54" s="134">
        <f t="shared" si="0"/>
        <v>0</v>
      </c>
      <c r="F54" s="134"/>
    </row>
    <row r="55" spans="1:6" s="282" customFormat="1">
      <c r="A55" s="157" t="s">
        <v>544</v>
      </c>
      <c r="B55" s="157" t="s">
        <v>545</v>
      </c>
      <c r="C55" s="134">
        <v>62600</v>
      </c>
      <c r="D55" s="134">
        <v>62600</v>
      </c>
      <c r="E55" s="134">
        <f t="shared" si="0"/>
        <v>0</v>
      </c>
      <c r="F55" s="134"/>
    </row>
    <row r="56" spans="1:6" s="282" customFormat="1">
      <c r="A56" s="157" t="s">
        <v>546</v>
      </c>
      <c r="B56" s="157" t="s">
        <v>547</v>
      </c>
      <c r="C56" s="134">
        <v>176000</v>
      </c>
      <c r="D56" s="134">
        <v>176000</v>
      </c>
      <c r="E56" s="134">
        <f t="shared" si="0"/>
        <v>0</v>
      </c>
      <c r="F56" s="134"/>
    </row>
    <row r="57" spans="1:6" s="282" customFormat="1">
      <c r="A57" s="157" t="s">
        <v>548</v>
      </c>
      <c r="B57" s="157" t="s">
        <v>549</v>
      </c>
      <c r="C57" s="134">
        <v>94200</v>
      </c>
      <c r="D57" s="134">
        <v>94200</v>
      </c>
      <c r="E57" s="134">
        <f t="shared" si="0"/>
        <v>0</v>
      </c>
      <c r="F57" s="134"/>
    </row>
    <row r="58" spans="1:6" s="282" customFormat="1">
      <c r="A58" s="157" t="s">
        <v>550</v>
      </c>
      <c r="B58" s="157" t="s">
        <v>551</v>
      </c>
      <c r="C58" s="134">
        <v>510000</v>
      </c>
      <c r="D58" s="134">
        <v>510000</v>
      </c>
      <c r="E58" s="134">
        <f t="shared" si="0"/>
        <v>0</v>
      </c>
      <c r="F58" s="134"/>
    </row>
    <row r="59" spans="1:6" s="282" customFormat="1">
      <c r="A59" s="157" t="s">
        <v>552</v>
      </c>
      <c r="B59" s="157" t="s">
        <v>553</v>
      </c>
      <c r="C59" s="134">
        <v>677700</v>
      </c>
      <c r="D59" s="134">
        <v>677700</v>
      </c>
      <c r="E59" s="134">
        <f t="shared" si="0"/>
        <v>0</v>
      </c>
      <c r="F59" s="134"/>
    </row>
    <row r="60" spans="1:6" s="282" customFormat="1">
      <c r="A60" s="157" t="s">
        <v>554</v>
      </c>
      <c r="B60" s="157" t="s">
        <v>555</v>
      </c>
      <c r="C60" s="134">
        <v>389500</v>
      </c>
      <c r="D60" s="134">
        <v>389500</v>
      </c>
      <c r="E60" s="134">
        <f t="shared" si="0"/>
        <v>0</v>
      </c>
      <c r="F60" s="134"/>
    </row>
    <row r="61" spans="1:6" s="282" customFormat="1">
      <c r="A61" s="157" t="s">
        <v>556</v>
      </c>
      <c r="B61" s="157" t="s">
        <v>551</v>
      </c>
      <c r="C61" s="134">
        <v>180200</v>
      </c>
      <c r="D61" s="134">
        <v>180200</v>
      </c>
      <c r="E61" s="134">
        <f t="shared" si="0"/>
        <v>0</v>
      </c>
      <c r="F61" s="134"/>
    </row>
    <row r="62" spans="1:6" s="282" customFormat="1">
      <c r="A62" s="157" t="s">
        <v>557</v>
      </c>
      <c r="B62" s="157" t="s">
        <v>558</v>
      </c>
      <c r="C62" s="134">
        <v>82200</v>
      </c>
      <c r="D62" s="134">
        <v>82200</v>
      </c>
      <c r="E62" s="134">
        <f t="shared" si="0"/>
        <v>0</v>
      </c>
      <c r="F62" s="134"/>
    </row>
    <row r="63" spans="1:6" s="282" customFormat="1">
      <c r="A63" s="157" t="s">
        <v>559</v>
      </c>
      <c r="B63" s="157" t="s">
        <v>560</v>
      </c>
      <c r="C63" s="134">
        <v>6000</v>
      </c>
      <c r="D63" s="134">
        <v>6000</v>
      </c>
      <c r="E63" s="134">
        <f t="shared" si="0"/>
        <v>0</v>
      </c>
      <c r="F63" s="134"/>
    </row>
    <row r="64" spans="1:6" s="282" customFormat="1">
      <c r="A64" s="157" t="s">
        <v>561</v>
      </c>
      <c r="B64" s="157" t="s">
        <v>562</v>
      </c>
      <c r="C64" s="134">
        <v>78500</v>
      </c>
      <c r="D64" s="134">
        <v>78500</v>
      </c>
      <c r="E64" s="134">
        <f t="shared" si="0"/>
        <v>0</v>
      </c>
      <c r="F64" s="134"/>
    </row>
    <row r="65" spans="1:6" s="282" customFormat="1">
      <c r="A65" s="157" t="s">
        <v>563</v>
      </c>
      <c r="B65" s="157" t="s">
        <v>564</v>
      </c>
      <c r="C65" s="134">
        <v>124900</v>
      </c>
      <c r="D65" s="134">
        <v>124900</v>
      </c>
      <c r="E65" s="134">
        <f t="shared" si="0"/>
        <v>0</v>
      </c>
      <c r="F65" s="134"/>
    </row>
    <row r="66" spans="1:6" s="282" customFormat="1">
      <c r="A66" s="157" t="s">
        <v>565</v>
      </c>
      <c r="B66" s="157" t="s">
        <v>566</v>
      </c>
      <c r="C66" s="134">
        <v>71200</v>
      </c>
      <c r="D66" s="134">
        <v>71200</v>
      </c>
      <c r="E66" s="134">
        <f t="shared" si="0"/>
        <v>0</v>
      </c>
      <c r="F66" s="134"/>
    </row>
    <row r="67" spans="1:6" s="282" customFormat="1">
      <c r="A67" s="157" t="s">
        <v>567</v>
      </c>
      <c r="B67" s="157" t="s">
        <v>568</v>
      </c>
      <c r="C67" s="134">
        <v>248600</v>
      </c>
      <c r="D67" s="134">
        <v>248600</v>
      </c>
      <c r="E67" s="134">
        <f t="shared" si="0"/>
        <v>0</v>
      </c>
      <c r="F67" s="134"/>
    </row>
    <row r="68" spans="1:6" s="282" customFormat="1">
      <c r="A68" s="157" t="s">
        <v>569</v>
      </c>
      <c r="B68" s="157" t="s">
        <v>570</v>
      </c>
      <c r="C68" s="134">
        <v>115000</v>
      </c>
      <c r="D68" s="134">
        <v>115000</v>
      </c>
      <c r="E68" s="134">
        <f t="shared" si="0"/>
        <v>0</v>
      </c>
      <c r="F68" s="134"/>
    </row>
    <row r="69" spans="1:6" s="282" customFormat="1">
      <c r="A69" s="157" t="s">
        <v>571</v>
      </c>
      <c r="B69" s="157" t="s">
        <v>572</v>
      </c>
      <c r="C69" s="134">
        <v>203200</v>
      </c>
      <c r="D69" s="134">
        <v>203200</v>
      </c>
      <c r="E69" s="134">
        <f t="shared" si="0"/>
        <v>0</v>
      </c>
      <c r="F69" s="134"/>
    </row>
    <row r="70" spans="1:6" s="282" customFormat="1">
      <c r="A70" s="157" t="s">
        <v>573</v>
      </c>
      <c r="B70" s="157" t="s">
        <v>574</v>
      </c>
      <c r="C70" s="134">
        <v>38200</v>
      </c>
      <c r="D70" s="134">
        <v>38200</v>
      </c>
      <c r="E70" s="134">
        <f t="shared" si="0"/>
        <v>0</v>
      </c>
      <c r="F70" s="134"/>
    </row>
    <row r="71" spans="1:6" s="282" customFormat="1">
      <c r="A71" s="157" t="s">
        <v>575</v>
      </c>
      <c r="B71" s="157" t="s">
        <v>576</v>
      </c>
      <c r="C71" s="134">
        <v>254600</v>
      </c>
      <c r="D71" s="134">
        <v>254600</v>
      </c>
      <c r="E71" s="134">
        <f t="shared" si="0"/>
        <v>0</v>
      </c>
      <c r="F71" s="134"/>
    </row>
    <row r="72" spans="1:6" s="282" customFormat="1">
      <c r="A72" s="157" t="s">
        <v>577</v>
      </c>
      <c r="B72" s="157" t="s">
        <v>578</v>
      </c>
      <c r="C72" s="134">
        <v>90200</v>
      </c>
      <c r="D72" s="134">
        <v>90200</v>
      </c>
      <c r="E72" s="134">
        <f t="shared" si="0"/>
        <v>0</v>
      </c>
      <c r="F72" s="134"/>
    </row>
    <row r="73" spans="1:6" s="282" customFormat="1">
      <c r="A73" s="157" t="s">
        <v>579</v>
      </c>
      <c r="B73" s="157" t="s">
        <v>580</v>
      </c>
      <c r="C73" s="134">
        <v>1092830.72</v>
      </c>
      <c r="D73" s="134">
        <v>1092830.72</v>
      </c>
      <c r="E73" s="134">
        <f t="shared" ref="E73:E136" si="1">D73-C73</f>
        <v>0</v>
      </c>
      <c r="F73" s="134"/>
    </row>
    <row r="74" spans="1:6" s="282" customFormat="1">
      <c r="A74" s="157" t="s">
        <v>581</v>
      </c>
      <c r="B74" s="157" t="s">
        <v>582</v>
      </c>
      <c r="C74" s="134">
        <v>64000</v>
      </c>
      <c r="D74" s="134">
        <v>64000</v>
      </c>
      <c r="E74" s="134">
        <f t="shared" si="1"/>
        <v>0</v>
      </c>
      <c r="F74" s="134"/>
    </row>
    <row r="75" spans="1:6" s="282" customFormat="1">
      <c r="A75" s="157" t="s">
        <v>583</v>
      </c>
      <c r="B75" s="157" t="s">
        <v>584</v>
      </c>
      <c r="C75" s="134">
        <v>28400</v>
      </c>
      <c r="D75" s="134">
        <v>28400</v>
      </c>
      <c r="E75" s="134">
        <f t="shared" si="1"/>
        <v>0</v>
      </c>
      <c r="F75" s="134"/>
    </row>
    <row r="76" spans="1:6" s="282" customFormat="1">
      <c r="A76" s="157" t="s">
        <v>585</v>
      </c>
      <c r="B76" s="157" t="s">
        <v>586</v>
      </c>
      <c r="C76" s="134">
        <v>6605837.0899999999</v>
      </c>
      <c r="D76" s="134">
        <v>6605837.0899999999</v>
      </c>
      <c r="E76" s="134">
        <f t="shared" si="1"/>
        <v>0</v>
      </c>
      <c r="F76" s="134"/>
    </row>
    <row r="77" spans="1:6" s="282" customFormat="1">
      <c r="A77" s="157" t="s">
        <v>587</v>
      </c>
      <c r="B77" s="157" t="s">
        <v>588</v>
      </c>
      <c r="C77" s="134">
        <v>44600</v>
      </c>
      <c r="D77" s="134">
        <v>44600</v>
      </c>
      <c r="E77" s="134">
        <f t="shared" si="1"/>
        <v>0</v>
      </c>
      <c r="F77" s="134"/>
    </row>
    <row r="78" spans="1:6" s="282" customFormat="1">
      <c r="A78" s="157" t="s">
        <v>589</v>
      </c>
      <c r="B78" s="157" t="s">
        <v>590</v>
      </c>
      <c r="C78" s="134">
        <v>122800</v>
      </c>
      <c r="D78" s="134">
        <v>122800</v>
      </c>
      <c r="E78" s="134">
        <f t="shared" si="1"/>
        <v>0</v>
      </c>
      <c r="F78" s="134"/>
    </row>
    <row r="79" spans="1:6" s="282" customFormat="1">
      <c r="A79" s="157" t="s">
        <v>591</v>
      </c>
      <c r="B79" s="157" t="s">
        <v>592</v>
      </c>
      <c r="C79" s="134">
        <v>16500</v>
      </c>
      <c r="D79" s="134">
        <v>16500</v>
      </c>
      <c r="E79" s="134">
        <f t="shared" si="1"/>
        <v>0</v>
      </c>
      <c r="F79" s="134"/>
    </row>
    <row r="80" spans="1:6" s="282" customFormat="1">
      <c r="A80" s="157" t="s">
        <v>593</v>
      </c>
      <c r="B80" s="157" t="s">
        <v>594</v>
      </c>
      <c r="C80" s="134">
        <v>18900</v>
      </c>
      <c r="D80" s="134">
        <v>18900</v>
      </c>
      <c r="E80" s="134">
        <f t="shared" si="1"/>
        <v>0</v>
      </c>
      <c r="F80" s="134"/>
    </row>
    <row r="81" spans="1:6" s="282" customFormat="1">
      <c r="A81" s="157" t="s">
        <v>595</v>
      </c>
      <c r="B81" s="157" t="s">
        <v>596</v>
      </c>
      <c r="C81" s="134">
        <v>22500</v>
      </c>
      <c r="D81" s="134">
        <v>22500</v>
      </c>
      <c r="E81" s="134">
        <f t="shared" si="1"/>
        <v>0</v>
      </c>
      <c r="F81" s="134"/>
    </row>
    <row r="82" spans="1:6" s="282" customFormat="1">
      <c r="A82" s="157" t="s">
        <v>597</v>
      </c>
      <c r="B82" s="157" t="s">
        <v>598</v>
      </c>
      <c r="C82" s="134">
        <v>62000</v>
      </c>
      <c r="D82" s="134">
        <v>62000</v>
      </c>
      <c r="E82" s="134">
        <f t="shared" si="1"/>
        <v>0</v>
      </c>
      <c r="F82" s="134"/>
    </row>
    <row r="83" spans="1:6" s="282" customFormat="1">
      <c r="A83" s="157" t="s">
        <v>599</v>
      </c>
      <c r="B83" s="157" t="s">
        <v>600</v>
      </c>
      <c r="C83" s="134">
        <v>63300</v>
      </c>
      <c r="D83" s="134">
        <v>63300</v>
      </c>
      <c r="E83" s="134">
        <f t="shared" si="1"/>
        <v>0</v>
      </c>
      <c r="F83" s="134"/>
    </row>
    <row r="84" spans="1:6" s="282" customFormat="1">
      <c r="A84" s="157" t="s">
        <v>601</v>
      </c>
      <c r="B84" s="157" t="s">
        <v>602</v>
      </c>
      <c r="C84" s="134">
        <v>5500</v>
      </c>
      <c r="D84" s="134">
        <v>5500</v>
      </c>
      <c r="E84" s="134">
        <f t="shared" si="1"/>
        <v>0</v>
      </c>
      <c r="F84" s="134"/>
    </row>
    <row r="85" spans="1:6" s="282" customFormat="1">
      <c r="A85" s="157" t="s">
        <v>603</v>
      </c>
      <c r="B85" s="157" t="s">
        <v>604</v>
      </c>
      <c r="C85" s="134">
        <v>18600</v>
      </c>
      <c r="D85" s="134">
        <v>18600</v>
      </c>
      <c r="E85" s="134">
        <f t="shared" si="1"/>
        <v>0</v>
      </c>
      <c r="F85" s="134"/>
    </row>
    <row r="86" spans="1:6" s="282" customFormat="1">
      <c r="A86" s="157" t="s">
        <v>605</v>
      </c>
      <c r="B86" s="157" t="s">
        <v>606</v>
      </c>
      <c r="C86" s="134">
        <v>31300</v>
      </c>
      <c r="D86" s="134">
        <v>31300</v>
      </c>
      <c r="E86" s="134">
        <f t="shared" si="1"/>
        <v>0</v>
      </c>
      <c r="F86" s="134"/>
    </row>
    <row r="87" spans="1:6" s="282" customFormat="1">
      <c r="A87" s="157" t="s">
        <v>607</v>
      </c>
      <c r="B87" s="157" t="s">
        <v>608</v>
      </c>
      <c r="C87" s="134">
        <v>141740.54999999999</v>
      </c>
      <c r="D87" s="134">
        <v>141740.54999999999</v>
      </c>
      <c r="E87" s="134">
        <f t="shared" si="1"/>
        <v>0</v>
      </c>
      <c r="F87" s="134"/>
    </row>
    <row r="88" spans="1:6" s="282" customFormat="1">
      <c r="A88" s="157" t="s">
        <v>609</v>
      </c>
      <c r="B88" s="157" t="s">
        <v>610</v>
      </c>
      <c r="C88" s="134">
        <v>41900</v>
      </c>
      <c r="D88" s="134">
        <v>41900</v>
      </c>
      <c r="E88" s="134">
        <f t="shared" si="1"/>
        <v>0</v>
      </c>
      <c r="F88" s="134"/>
    </row>
    <row r="89" spans="1:6" s="282" customFormat="1">
      <c r="A89" s="157" t="s">
        <v>611</v>
      </c>
      <c r="B89" s="157" t="s">
        <v>612</v>
      </c>
      <c r="C89" s="134">
        <v>1034000</v>
      </c>
      <c r="D89" s="134">
        <v>1034000</v>
      </c>
      <c r="E89" s="134">
        <f t="shared" si="1"/>
        <v>0</v>
      </c>
      <c r="F89" s="134"/>
    </row>
    <row r="90" spans="1:6" s="282" customFormat="1">
      <c r="A90" s="157" t="s">
        <v>613</v>
      </c>
      <c r="B90" s="157" t="s">
        <v>614</v>
      </c>
      <c r="C90" s="134">
        <v>57400</v>
      </c>
      <c r="D90" s="134">
        <v>57400</v>
      </c>
      <c r="E90" s="134">
        <f t="shared" si="1"/>
        <v>0</v>
      </c>
      <c r="F90" s="134"/>
    </row>
    <row r="91" spans="1:6" s="282" customFormat="1">
      <c r="A91" s="157" t="s">
        <v>615</v>
      </c>
      <c r="B91" s="157" t="s">
        <v>616</v>
      </c>
      <c r="C91" s="134">
        <v>128900</v>
      </c>
      <c r="D91" s="134">
        <v>128900</v>
      </c>
      <c r="E91" s="134">
        <f t="shared" si="1"/>
        <v>0</v>
      </c>
      <c r="F91" s="134"/>
    </row>
    <row r="92" spans="1:6" s="282" customFormat="1">
      <c r="A92" s="157" t="s">
        <v>617</v>
      </c>
      <c r="B92" s="157" t="s">
        <v>618</v>
      </c>
      <c r="C92" s="134">
        <v>143000</v>
      </c>
      <c r="D92" s="134">
        <v>143000</v>
      </c>
      <c r="E92" s="134">
        <f t="shared" si="1"/>
        <v>0</v>
      </c>
      <c r="F92" s="134"/>
    </row>
    <row r="93" spans="1:6" s="282" customFormat="1">
      <c r="A93" s="157" t="s">
        <v>619</v>
      </c>
      <c r="B93" s="157" t="s">
        <v>620</v>
      </c>
      <c r="C93" s="134">
        <v>246899.1</v>
      </c>
      <c r="D93" s="134">
        <v>246899.1</v>
      </c>
      <c r="E93" s="134">
        <f t="shared" si="1"/>
        <v>0</v>
      </c>
      <c r="F93" s="134"/>
    </row>
    <row r="94" spans="1:6" s="282" customFormat="1">
      <c r="A94" s="157" t="s">
        <v>621</v>
      </c>
      <c r="B94" s="157" t="s">
        <v>622</v>
      </c>
      <c r="C94" s="134">
        <v>5900</v>
      </c>
      <c r="D94" s="134">
        <v>5900</v>
      </c>
      <c r="E94" s="134">
        <f t="shared" si="1"/>
        <v>0</v>
      </c>
      <c r="F94" s="134"/>
    </row>
    <row r="95" spans="1:6" s="282" customFormat="1">
      <c r="A95" s="157" t="s">
        <v>623</v>
      </c>
      <c r="B95" s="157" t="s">
        <v>624</v>
      </c>
      <c r="C95" s="134">
        <v>169900</v>
      </c>
      <c r="D95" s="134">
        <v>169900</v>
      </c>
      <c r="E95" s="134">
        <f t="shared" si="1"/>
        <v>0</v>
      </c>
      <c r="F95" s="134"/>
    </row>
    <row r="96" spans="1:6" s="282" customFormat="1">
      <c r="A96" s="157" t="s">
        <v>625</v>
      </c>
      <c r="B96" s="157" t="s">
        <v>626</v>
      </c>
      <c r="C96" s="134">
        <v>159500</v>
      </c>
      <c r="D96" s="134">
        <v>159500</v>
      </c>
      <c r="E96" s="134">
        <f t="shared" si="1"/>
        <v>0</v>
      </c>
      <c r="F96" s="134"/>
    </row>
    <row r="97" spans="1:6" s="282" customFormat="1">
      <c r="A97" s="157" t="s">
        <v>627</v>
      </c>
      <c r="B97" s="157" t="s">
        <v>628</v>
      </c>
      <c r="C97" s="134">
        <v>96300</v>
      </c>
      <c r="D97" s="134">
        <v>96300</v>
      </c>
      <c r="E97" s="134">
        <f t="shared" si="1"/>
        <v>0</v>
      </c>
      <c r="F97" s="134"/>
    </row>
    <row r="98" spans="1:6" s="282" customFormat="1">
      <c r="A98" s="157" t="s">
        <v>629</v>
      </c>
      <c r="B98" s="157" t="s">
        <v>630</v>
      </c>
      <c r="C98" s="134">
        <v>27000</v>
      </c>
      <c r="D98" s="134">
        <v>27000</v>
      </c>
      <c r="E98" s="134">
        <f t="shared" si="1"/>
        <v>0</v>
      </c>
      <c r="F98" s="134"/>
    </row>
    <row r="99" spans="1:6" s="282" customFormat="1">
      <c r="A99" s="157" t="s">
        <v>631</v>
      </c>
      <c r="B99" s="157" t="s">
        <v>632</v>
      </c>
      <c r="C99" s="134">
        <v>151200</v>
      </c>
      <c r="D99" s="134">
        <v>151200</v>
      </c>
      <c r="E99" s="134">
        <f t="shared" si="1"/>
        <v>0</v>
      </c>
      <c r="F99" s="134"/>
    </row>
    <row r="100" spans="1:6" s="282" customFormat="1">
      <c r="A100" s="157" t="s">
        <v>633</v>
      </c>
      <c r="B100" s="157" t="s">
        <v>634</v>
      </c>
      <c r="C100" s="134">
        <v>915932.44</v>
      </c>
      <c r="D100" s="134">
        <v>915932.44</v>
      </c>
      <c r="E100" s="134">
        <f t="shared" si="1"/>
        <v>0</v>
      </c>
      <c r="F100" s="134"/>
    </row>
    <row r="101" spans="1:6" s="282" customFormat="1">
      <c r="A101" s="157" t="s">
        <v>635</v>
      </c>
      <c r="B101" s="157" t="s">
        <v>636</v>
      </c>
      <c r="C101" s="134">
        <v>211000</v>
      </c>
      <c r="D101" s="134">
        <v>211000</v>
      </c>
      <c r="E101" s="134">
        <f t="shared" si="1"/>
        <v>0</v>
      </c>
      <c r="F101" s="134"/>
    </row>
    <row r="102" spans="1:6" s="282" customFormat="1">
      <c r="A102" s="157" t="s">
        <v>637</v>
      </c>
      <c r="B102" s="157" t="s">
        <v>638</v>
      </c>
      <c r="C102" s="134">
        <v>119300</v>
      </c>
      <c r="D102" s="134">
        <v>119300</v>
      </c>
      <c r="E102" s="134">
        <f t="shared" si="1"/>
        <v>0</v>
      </c>
      <c r="F102" s="134"/>
    </row>
    <row r="103" spans="1:6" s="282" customFormat="1">
      <c r="A103" s="157" t="s">
        <v>639</v>
      </c>
      <c r="B103" s="157" t="s">
        <v>640</v>
      </c>
      <c r="C103" s="134">
        <v>351189.16</v>
      </c>
      <c r="D103" s="134">
        <v>351189.16</v>
      </c>
      <c r="E103" s="134">
        <f t="shared" si="1"/>
        <v>0</v>
      </c>
      <c r="F103" s="134"/>
    </row>
    <row r="104" spans="1:6" s="282" customFormat="1">
      <c r="A104" s="157" t="s">
        <v>641</v>
      </c>
      <c r="B104" s="157" t="s">
        <v>493</v>
      </c>
      <c r="C104" s="134">
        <v>44000</v>
      </c>
      <c r="D104" s="134">
        <v>44000</v>
      </c>
      <c r="E104" s="134">
        <f t="shared" si="1"/>
        <v>0</v>
      </c>
      <c r="F104" s="134"/>
    </row>
    <row r="105" spans="1:6" s="282" customFormat="1">
      <c r="A105" s="157" t="s">
        <v>642</v>
      </c>
      <c r="B105" s="157" t="s">
        <v>643</v>
      </c>
      <c r="C105" s="134">
        <v>48100</v>
      </c>
      <c r="D105" s="134">
        <v>48100</v>
      </c>
      <c r="E105" s="134">
        <f t="shared" si="1"/>
        <v>0</v>
      </c>
      <c r="F105" s="134"/>
    </row>
    <row r="106" spans="1:6" s="282" customFormat="1">
      <c r="A106" s="157" t="s">
        <v>644</v>
      </c>
      <c r="B106" s="157" t="s">
        <v>645</v>
      </c>
      <c r="C106" s="134">
        <v>18000</v>
      </c>
      <c r="D106" s="134">
        <v>18000</v>
      </c>
      <c r="E106" s="134">
        <f t="shared" si="1"/>
        <v>0</v>
      </c>
      <c r="F106" s="134"/>
    </row>
    <row r="107" spans="1:6" s="282" customFormat="1">
      <c r="A107" s="157" t="s">
        <v>646</v>
      </c>
      <c r="B107" s="157" t="s">
        <v>647</v>
      </c>
      <c r="C107" s="134">
        <v>241700</v>
      </c>
      <c r="D107" s="134">
        <v>241700</v>
      </c>
      <c r="E107" s="134">
        <f t="shared" si="1"/>
        <v>0</v>
      </c>
      <c r="F107" s="134"/>
    </row>
    <row r="108" spans="1:6" s="282" customFormat="1">
      <c r="A108" s="157" t="s">
        <v>648</v>
      </c>
      <c r="B108" s="157" t="s">
        <v>649</v>
      </c>
      <c r="C108" s="134">
        <v>56500</v>
      </c>
      <c r="D108" s="134">
        <v>56500</v>
      </c>
      <c r="E108" s="134">
        <f t="shared" si="1"/>
        <v>0</v>
      </c>
      <c r="F108" s="134"/>
    </row>
    <row r="109" spans="1:6" s="282" customFormat="1">
      <c r="A109" s="157" t="s">
        <v>650</v>
      </c>
      <c r="B109" s="157" t="s">
        <v>651</v>
      </c>
      <c r="C109" s="134">
        <v>280500</v>
      </c>
      <c r="D109" s="134">
        <v>280500</v>
      </c>
      <c r="E109" s="134">
        <f t="shared" si="1"/>
        <v>0</v>
      </c>
      <c r="F109" s="134"/>
    </row>
    <row r="110" spans="1:6" s="282" customFormat="1">
      <c r="A110" s="157" t="s">
        <v>652</v>
      </c>
      <c r="B110" s="157" t="s">
        <v>653</v>
      </c>
      <c r="C110" s="134">
        <v>73500</v>
      </c>
      <c r="D110" s="134">
        <v>73500</v>
      </c>
      <c r="E110" s="134">
        <f t="shared" si="1"/>
        <v>0</v>
      </c>
      <c r="F110" s="134"/>
    </row>
    <row r="111" spans="1:6" s="282" customFormat="1">
      <c r="A111" s="157" t="s">
        <v>654</v>
      </c>
      <c r="B111" s="157" t="s">
        <v>655</v>
      </c>
      <c r="C111" s="134">
        <v>34000</v>
      </c>
      <c r="D111" s="134">
        <v>34000</v>
      </c>
      <c r="E111" s="134">
        <f t="shared" si="1"/>
        <v>0</v>
      </c>
      <c r="F111" s="134"/>
    </row>
    <row r="112" spans="1:6" s="282" customFormat="1">
      <c r="A112" s="157" t="s">
        <v>656</v>
      </c>
      <c r="B112" s="157" t="s">
        <v>657</v>
      </c>
      <c r="C112" s="134">
        <v>39800</v>
      </c>
      <c r="D112" s="134">
        <v>39800</v>
      </c>
      <c r="E112" s="134">
        <f t="shared" si="1"/>
        <v>0</v>
      </c>
      <c r="F112" s="134"/>
    </row>
    <row r="113" spans="1:6" s="282" customFormat="1">
      <c r="A113" s="157" t="s">
        <v>658</v>
      </c>
      <c r="B113" s="157" t="s">
        <v>659</v>
      </c>
      <c r="C113" s="134">
        <v>58200</v>
      </c>
      <c r="D113" s="134">
        <v>58200</v>
      </c>
      <c r="E113" s="134">
        <f t="shared" si="1"/>
        <v>0</v>
      </c>
      <c r="F113" s="134"/>
    </row>
    <row r="114" spans="1:6" s="282" customFormat="1">
      <c r="A114" s="157" t="s">
        <v>660</v>
      </c>
      <c r="B114" s="157" t="s">
        <v>661</v>
      </c>
      <c r="C114" s="134">
        <v>31000</v>
      </c>
      <c r="D114" s="134">
        <v>31000</v>
      </c>
      <c r="E114" s="134">
        <f t="shared" si="1"/>
        <v>0</v>
      </c>
      <c r="F114" s="134"/>
    </row>
    <row r="115" spans="1:6" s="282" customFormat="1">
      <c r="A115" s="157" t="s">
        <v>662</v>
      </c>
      <c r="B115" s="157" t="s">
        <v>663</v>
      </c>
      <c r="C115" s="134">
        <v>93100</v>
      </c>
      <c r="D115" s="134">
        <v>93100</v>
      </c>
      <c r="E115" s="134">
        <f t="shared" si="1"/>
        <v>0</v>
      </c>
      <c r="F115" s="134"/>
    </row>
    <row r="116" spans="1:6" s="282" customFormat="1">
      <c r="A116" s="157" t="s">
        <v>664</v>
      </c>
      <c r="B116" s="157" t="s">
        <v>665</v>
      </c>
      <c r="C116" s="134">
        <v>11500</v>
      </c>
      <c r="D116" s="134">
        <v>11500</v>
      </c>
      <c r="E116" s="134">
        <f t="shared" si="1"/>
        <v>0</v>
      </c>
      <c r="F116" s="134"/>
    </row>
    <row r="117" spans="1:6" s="282" customFormat="1">
      <c r="A117" s="157" t="s">
        <v>666</v>
      </c>
      <c r="B117" s="157" t="s">
        <v>667</v>
      </c>
      <c r="C117" s="134">
        <v>5500</v>
      </c>
      <c r="D117" s="134">
        <v>5500</v>
      </c>
      <c r="E117" s="134">
        <f t="shared" si="1"/>
        <v>0</v>
      </c>
      <c r="F117" s="134"/>
    </row>
    <row r="118" spans="1:6" s="282" customFormat="1">
      <c r="A118" s="157" t="s">
        <v>668</v>
      </c>
      <c r="B118" s="157" t="s">
        <v>669</v>
      </c>
      <c r="C118" s="134">
        <v>719600</v>
      </c>
      <c r="D118" s="134">
        <v>719600</v>
      </c>
      <c r="E118" s="134">
        <f t="shared" si="1"/>
        <v>0</v>
      </c>
      <c r="F118" s="134"/>
    </row>
    <row r="119" spans="1:6" s="282" customFormat="1">
      <c r="A119" s="157" t="s">
        <v>670</v>
      </c>
      <c r="B119" s="157" t="s">
        <v>671</v>
      </c>
      <c r="C119" s="134">
        <v>20700</v>
      </c>
      <c r="D119" s="134">
        <v>20700</v>
      </c>
      <c r="E119" s="134">
        <f t="shared" si="1"/>
        <v>0</v>
      </c>
      <c r="F119" s="134"/>
    </row>
    <row r="120" spans="1:6" s="282" customFormat="1">
      <c r="A120" s="157" t="s">
        <v>672</v>
      </c>
      <c r="B120" s="157" t="s">
        <v>673</v>
      </c>
      <c r="C120" s="134">
        <v>97000</v>
      </c>
      <c r="D120" s="134">
        <v>97000</v>
      </c>
      <c r="E120" s="134">
        <f t="shared" si="1"/>
        <v>0</v>
      </c>
      <c r="F120" s="134"/>
    </row>
    <row r="121" spans="1:6" s="282" customFormat="1">
      <c r="A121" s="157" t="s">
        <v>674</v>
      </c>
      <c r="B121" s="157" t="s">
        <v>675</v>
      </c>
      <c r="C121" s="134">
        <v>112200</v>
      </c>
      <c r="D121" s="134">
        <v>112200</v>
      </c>
      <c r="E121" s="134">
        <f t="shared" si="1"/>
        <v>0</v>
      </c>
      <c r="F121" s="134"/>
    </row>
    <row r="122" spans="1:6" s="282" customFormat="1">
      <c r="A122" s="157" t="s">
        <v>676</v>
      </c>
      <c r="B122" s="157" t="s">
        <v>677</v>
      </c>
      <c r="C122" s="134">
        <v>22900</v>
      </c>
      <c r="D122" s="134">
        <v>22900</v>
      </c>
      <c r="E122" s="134">
        <f t="shared" si="1"/>
        <v>0</v>
      </c>
      <c r="F122" s="134"/>
    </row>
    <row r="123" spans="1:6" s="282" customFormat="1">
      <c r="A123" s="157" t="s">
        <v>678</v>
      </c>
      <c r="B123" s="157" t="s">
        <v>679</v>
      </c>
      <c r="C123" s="134">
        <v>191000</v>
      </c>
      <c r="D123" s="134">
        <v>191000</v>
      </c>
      <c r="E123" s="134">
        <f t="shared" si="1"/>
        <v>0</v>
      </c>
      <c r="F123" s="134"/>
    </row>
    <row r="124" spans="1:6" s="282" customFormat="1">
      <c r="A124" s="157" t="s">
        <v>680</v>
      </c>
      <c r="B124" s="157" t="s">
        <v>681</v>
      </c>
      <c r="C124" s="134">
        <v>1524000</v>
      </c>
      <c r="D124" s="134">
        <v>1524000</v>
      </c>
      <c r="E124" s="134">
        <f t="shared" si="1"/>
        <v>0</v>
      </c>
      <c r="F124" s="134"/>
    </row>
    <row r="125" spans="1:6" s="282" customFormat="1">
      <c r="A125" s="157" t="s">
        <v>682</v>
      </c>
      <c r="B125" s="157" t="s">
        <v>683</v>
      </c>
      <c r="C125" s="134">
        <v>19000</v>
      </c>
      <c r="D125" s="134">
        <v>19000</v>
      </c>
      <c r="E125" s="134">
        <f t="shared" si="1"/>
        <v>0</v>
      </c>
      <c r="F125" s="134"/>
    </row>
    <row r="126" spans="1:6" s="282" customFormat="1">
      <c r="A126" s="157" t="s">
        <v>684</v>
      </c>
      <c r="B126" s="157" t="s">
        <v>685</v>
      </c>
      <c r="C126" s="134">
        <v>2500</v>
      </c>
      <c r="D126" s="134">
        <v>2500</v>
      </c>
      <c r="E126" s="134">
        <f t="shared" si="1"/>
        <v>0</v>
      </c>
      <c r="F126" s="134"/>
    </row>
    <row r="127" spans="1:6" s="282" customFormat="1">
      <c r="A127" s="157" t="s">
        <v>686</v>
      </c>
      <c r="B127" s="157" t="s">
        <v>687</v>
      </c>
      <c r="C127" s="134">
        <v>33500</v>
      </c>
      <c r="D127" s="134">
        <v>33500</v>
      </c>
      <c r="E127" s="134">
        <f t="shared" si="1"/>
        <v>0</v>
      </c>
      <c r="F127" s="134"/>
    </row>
    <row r="128" spans="1:6" s="282" customFormat="1">
      <c r="A128" s="157" t="s">
        <v>688</v>
      </c>
      <c r="B128" s="157" t="s">
        <v>689</v>
      </c>
      <c r="C128" s="134">
        <v>28300</v>
      </c>
      <c r="D128" s="134">
        <v>28300</v>
      </c>
      <c r="E128" s="134">
        <f t="shared" si="1"/>
        <v>0</v>
      </c>
      <c r="F128" s="134"/>
    </row>
    <row r="129" spans="1:6" s="282" customFormat="1">
      <c r="A129" s="157" t="s">
        <v>690</v>
      </c>
      <c r="B129" s="157" t="s">
        <v>691</v>
      </c>
      <c r="C129" s="134">
        <v>79700</v>
      </c>
      <c r="D129" s="134">
        <v>79700</v>
      </c>
      <c r="E129" s="134">
        <f t="shared" si="1"/>
        <v>0</v>
      </c>
      <c r="F129" s="134"/>
    </row>
    <row r="130" spans="1:6" s="282" customFormat="1">
      <c r="A130" s="157" t="s">
        <v>692</v>
      </c>
      <c r="B130" s="157" t="s">
        <v>693</v>
      </c>
      <c r="C130" s="134">
        <v>18700</v>
      </c>
      <c r="D130" s="134">
        <v>18700</v>
      </c>
      <c r="E130" s="134">
        <f t="shared" si="1"/>
        <v>0</v>
      </c>
      <c r="F130" s="134"/>
    </row>
    <row r="131" spans="1:6" s="282" customFormat="1">
      <c r="A131" s="157" t="s">
        <v>694</v>
      </c>
      <c r="B131" s="157" t="s">
        <v>695</v>
      </c>
      <c r="C131" s="134">
        <v>68300</v>
      </c>
      <c r="D131" s="134">
        <v>0</v>
      </c>
      <c r="E131" s="134">
        <f t="shared" si="1"/>
        <v>-68300</v>
      </c>
      <c r="F131" s="134"/>
    </row>
    <row r="132" spans="1:6" s="282" customFormat="1">
      <c r="A132" s="157" t="s">
        <v>696</v>
      </c>
      <c r="B132" s="157" t="s">
        <v>697</v>
      </c>
      <c r="C132" s="134">
        <v>135300</v>
      </c>
      <c r="D132" s="134">
        <v>135300</v>
      </c>
      <c r="E132" s="134">
        <f t="shared" si="1"/>
        <v>0</v>
      </c>
      <c r="F132" s="134"/>
    </row>
    <row r="133" spans="1:6" s="282" customFormat="1">
      <c r="A133" s="157" t="s">
        <v>698</v>
      </c>
      <c r="B133" s="157" t="s">
        <v>699</v>
      </c>
      <c r="C133" s="134">
        <v>254200</v>
      </c>
      <c r="D133" s="134">
        <v>254200</v>
      </c>
      <c r="E133" s="134">
        <f t="shared" si="1"/>
        <v>0</v>
      </c>
      <c r="F133" s="134"/>
    </row>
    <row r="134" spans="1:6" s="282" customFormat="1">
      <c r="A134" s="157" t="s">
        <v>700</v>
      </c>
      <c r="B134" s="157" t="s">
        <v>701</v>
      </c>
      <c r="C134" s="134">
        <v>26700</v>
      </c>
      <c r="D134" s="134">
        <v>26700</v>
      </c>
      <c r="E134" s="134">
        <f t="shared" si="1"/>
        <v>0</v>
      </c>
      <c r="F134" s="134"/>
    </row>
    <row r="135" spans="1:6" s="282" customFormat="1">
      <c r="A135" s="157" t="s">
        <v>702</v>
      </c>
      <c r="B135" s="157" t="s">
        <v>703</v>
      </c>
      <c r="C135" s="134">
        <v>191800</v>
      </c>
      <c r="D135" s="134">
        <v>191800</v>
      </c>
      <c r="E135" s="134">
        <f t="shared" si="1"/>
        <v>0</v>
      </c>
      <c r="F135" s="134"/>
    </row>
    <row r="136" spans="1:6" s="282" customFormat="1">
      <c r="A136" s="157" t="s">
        <v>704</v>
      </c>
      <c r="B136" s="157" t="s">
        <v>705</v>
      </c>
      <c r="C136" s="134">
        <v>32800</v>
      </c>
      <c r="D136" s="134">
        <v>32800</v>
      </c>
      <c r="E136" s="134">
        <f t="shared" si="1"/>
        <v>0</v>
      </c>
      <c r="F136" s="134"/>
    </row>
    <row r="137" spans="1:6" s="282" customFormat="1">
      <c r="A137" s="157" t="s">
        <v>706</v>
      </c>
      <c r="B137" s="157" t="s">
        <v>707</v>
      </c>
      <c r="C137" s="134">
        <v>4100</v>
      </c>
      <c r="D137" s="134">
        <v>4100</v>
      </c>
      <c r="E137" s="134">
        <f t="shared" ref="E137:E200" si="2">D137-C137</f>
        <v>0</v>
      </c>
      <c r="F137" s="134"/>
    </row>
    <row r="138" spans="1:6" s="282" customFormat="1">
      <c r="A138" s="157" t="s">
        <v>708</v>
      </c>
      <c r="B138" s="157" t="s">
        <v>709</v>
      </c>
      <c r="C138" s="134">
        <v>632800</v>
      </c>
      <c r="D138" s="134">
        <v>632800</v>
      </c>
      <c r="E138" s="134">
        <f t="shared" si="2"/>
        <v>0</v>
      </c>
      <c r="F138" s="134"/>
    </row>
    <row r="139" spans="1:6" s="282" customFormat="1">
      <c r="A139" s="157" t="s">
        <v>710</v>
      </c>
      <c r="B139" s="157" t="s">
        <v>711</v>
      </c>
      <c r="C139" s="134">
        <v>65100</v>
      </c>
      <c r="D139" s="134">
        <v>65100</v>
      </c>
      <c r="E139" s="134">
        <f t="shared" si="2"/>
        <v>0</v>
      </c>
      <c r="F139" s="134"/>
    </row>
    <row r="140" spans="1:6" s="282" customFormat="1">
      <c r="A140" s="157" t="s">
        <v>712</v>
      </c>
      <c r="B140" s="157" t="s">
        <v>713</v>
      </c>
      <c r="C140" s="134">
        <v>256434</v>
      </c>
      <c r="D140" s="134">
        <v>256434</v>
      </c>
      <c r="E140" s="134">
        <f t="shared" si="2"/>
        <v>0</v>
      </c>
      <c r="F140" s="134"/>
    </row>
    <row r="141" spans="1:6" s="282" customFormat="1">
      <c r="A141" s="157" t="s">
        <v>714</v>
      </c>
      <c r="B141" s="157" t="s">
        <v>715</v>
      </c>
      <c r="C141" s="134">
        <v>18000</v>
      </c>
      <c r="D141" s="134">
        <v>18000</v>
      </c>
      <c r="E141" s="134">
        <f t="shared" si="2"/>
        <v>0</v>
      </c>
      <c r="F141" s="134"/>
    </row>
    <row r="142" spans="1:6" s="282" customFormat="1">
      <c r="A142" s="157" t="s">
        <v>716</v>
      </c>
      <c r="B142" s="157" t="s">
        <v>717</v>
      </c>
      <c r="C142" s="134">
        <v>7500</v>
      </c>
      <c r="D142" s="134">
        <v>7500</v>
      </c>
      <c r="E142" s="134">
        <f t="shared" si="2"/>
        <v>0</v>
      </c>
      <c r="F142" s="134"/>
    </row>
    <row r="143" spans="1:6" s="282" customFormat="1">
      <c r="A143" s="157" t="s">
        <v>718</v>
      </c>
      <c r="B143" s="157" t="s">
        <v>719</v>
      </c>
      <c r="C143" s="134">
        <v>35500</v>
      </c>
      <c r="D143" s="134">
        <v>35500</v>
      </c>
      <c r="E143" s="134">
        <f t="shared" si="2"/>
        <v>0</v>
      </c>
      <c r="F143" s="134"/>
    </row>
    <row r="144" spans="1:6" s="282" customFormat="1">
      <c r="A144" s="157" t="s">
        <v>720</v>
      </c>
      <c r="B144" s="157" t="s">
        <v>721</v>
      </c>
      <c r="C144" s="134">
        <v>243800</v>
      </c>
      <c r="D144" s="134">
        <v>243800</v>
      </c>
      <c r="E144" s="134">
        <f t="shared" si="2"/>
        <v>0</v>
      </c>
      <c r="F144" s="134"/>
    </row>
    <row r="145" spans="1:6" s="282" customFormat="1">
      <c r="A145" s="157" t="s">
        <v>722</v>
      </c>
      <c r="B145" s="157" t="s">
        <v>723</v>
      </c>
      <c r="C145" s="134">
        <v>90000</v>
      </c>
      <c r="D145" s="134">
        <v>90000</v>
      </c>
      <c r="E145" s="134">
        <f t="shared" si="2"/>
        <v>0</v>
      </c>
      <c r="F145" s="134"/>
    </row>
    <row r="146" spans="1:6" s="282" customFormat="1">
      <c r="A146" s="157" t="s">
        <v>724</v>
      </c>
      <c r="B146" s="157" t="s">
        <v>725</v>
      </c>
      <c r="C146" s="134">
        <v>48900</v>
      </c>
      <c r="D146" s="134">
        <v>48900</v>
      </c>
      <c r="E146" s="134">
        <f t="shared" si="2"/>
        <v>0</v>
      </c>
      <c r="F146" s="134"/>
    </row>
    <row r="147" spans="1:6" s="282" customFormat="1">
      <c r="A147" s="157" t="s">
        <v>726</v>
      </c>
      <c r="B147" s="157" t="s">
        <v>727</v>
      </c>
      <c r="C147" s="134">
        <v>358500</v>
      </c>
      <c r="D147" s="134">
        <v>358500</v>
      </c>
      <c r="E147" s="134">
        <f t="shared" si="2"/>
        <v>0</v>
      </c>
      <c r="F147" s="134"/>
    </row>
    <row r="148" spans="1:6" s="282" customFormat="1">
      <c r="A148" s="157" t="s">
        <v>728</v>
      </c>
      <c r="B148" s="157" t="s">
        <v>729</v>
      </c>
      <c r="C148" s="134">
        <v>900500</v>
      </c>
      <c r="D148" s="134">
        <v>900500</v>
      </c>
      <c r="E148" s="134">
        <f t="shared" si="2"/>
        <v>0</v>
      </c>
      <c r="F148" s="134"/>
    </row>
    <row r="149" spans="1:6" s="282" customFormat="1">
      <c r="A149" s="157" t="s">
        <v>730</v>
      </c>
      <c r="B149" s="157" t="s">
        <v>731</v>
      </c>
      <c r="C149" s="134">
        <v>104500</v>
      </c>
      <c r="D149" s="134">
        <v>104500</v>
      </c>
      <c r="E149" s="134">
        <f t="shared" si="2"/>
        <v>0</v>
      </c>
      <c r="F149" s="134"/>
    </row>
    <row r="150" spans="1:6" s="282" customFormat="1">
      <c r="A150" s="157" t="s">
        <v>732</v>
      </c>
      <c r="B150" s="157" t="s">
        <v>733</v>
      </c>
      <c r="C150" s="134">
        <v>365100</v>
      </c>
      <c r="D150" s="134">
        <v>365100</v>
      </c>
      <c r="E150" s="134">
        <f t="shared" si="2"/>
        <v>0</v>
      </c>
      <c r="F150" s="134"/>
    </row>
    <row r="151" spans="1:6" s="282" customFormat="1">
      <c r="A151" s="157" t="s">
        <v>734</v>
      </c>
      <c r="B151" s="157" t="s">
        <v>735</v>
      </c>
      <c r="C151" s="134">
        <v>760300</v>
      </c>
      <c r="D151" s="134">
        <v>760300</v>
      </c>
      <c r="E151" s="134">
        <f t="shared" si="2"/>
        <v>0</v>
      </c>
      <c r="F151" s="134"/>
    </row>
    <row r="152" spans="1:6" s="282" customFormat="1">
      <c r="A152" s="157" t="s">
        <v>736</v>
      </c>
      <c r="B152" s="157" t="s">
        <v>737</v>
      </c>
      <c r="C152" s="134">
        <v>227100</v>
      </c>
      <c r="D152" s="134">
        <v>227100</v>
      </c>
      <c r="E152" s="134">
        <f t="shared" si="2"/>
        <v>0</v>
      </c>
      <c r="F152" s="134"/>
    </row>
    <row r="153" spans="1:6" s="282" customFormat="1">
      <c r="A153" s="157" t="s">
        <v>738</v>
      </c>
      <c r="B153" s="157" t="s">
        <v>739</v>
      </c>
      <c r="C153" s="134">
        <v>228400</v>
      </c>
      <c r="D153" s="134">
        <v>228400</v>
      </c>
      <c r="E153" s="134">
        <f t="shared" si="2"/>
        <v>0</v>
      </c>
      <c r="F153" s="134"/>
    </row>
    <row r="154" spans="1:6" s="282" customFormat="1">
      <c r="A154" s="157" t="s">
        <v>740</v>
      </c>
      <c r="B154" s="157" t="s">
        <v>741</v>
      </c>
      <c r="C154" s="134">
        <v>222200</v>
      </c>
      <c r="D154" s="134">
        <v>222200</v>
      </c>
      <c r="E154" s="134">
        <f t="shared" si="2"/>
        <v>0</v>
      </c>
      <c r="F154" s="134"/>
    </row>
    <row r="155" spans="1:6" s="282" customFormat="1">
      <c r="A155" s="157" t="s">
        <v>742</v>
      </c>
      <c r="B155" s="157" t="s">
        <v>743</v>
      </c>
      <c r="C155" s="134">
        <v>13600</v>
      </c>
      <c r="D155" s="134">
        <v>13600</v>
      </c>
      <c r="E155" s="134">
        <f t="shared" si="2"/>
        <v>0</v>
      </c>
      <c r="F155" s="134"/>
    </row>
    <row r="156" spans="1:6" s="282" customFormat="1">
      <c r="A156" s="157" t="s">
        <v>744</v>
      </c>
      <c r="B156" s="157" t="s">
        <v>745</v>
      </c>
      <c r="C156" s="134">
        <v>139300</v>
      </c>
      <c r="D156" s="134">
        <v>139300</v>
      </c>
      <c r="E156" s="134">
        <f t="shared" si="2"/>
        <v>0</v>
      </c>
      <c r="F156" s="134"/>
    </row>
    <row r="157" spans="1:6" s="282" customFormat="1">
      <c r="A157" s="157" t="s">
        <v>746</v>
      </c>
      <c r="B157" s="157" t="s">
        <v>747</v>
      </c>
      <c r="C157" s="134">
        <v>46300</v>
      </c>
      <c r="D157" s="134">
        <v>46300</v>
      </c>
      <c r="E157" s="134">
        <f t="shared" si="2"/>
        <v>0</v>
      </c>
      <c r="F157" s="134"/>
    </row>
    <row r="158" spans="1:6" s="282" customFormat="1">
      <c r="A158" s="157" t="s">
        <v>748</v>
      </c>
      <c r="B158" s="157" t="s">
        <v>749</v>
      </c>
      <c r="C158" s="134">
        <v>36500</v>
      </c>
      <c r="D158" s="134">
        <v>36500</v>
      </c>
      <c r="E158" s="134">
        <f t="shared" si="2"/>
        <v>0</v>
      </c>
      <c r="F158" s="134"/>
    </row>
    <row r="159" spans="1:6" s="282" customFormat="1">
      <c r="A159" s="157" t="s">
        <v>750</v>
      </c>
      <c r="B159" s="157" t="s">
        <v>751</v>
      </c>
      <c r="C159" s="134">
        <v>14300</v>
      </c>
      <c r="D159" s="134">
        <v>14300</v>
      </c>
      <c r="E159" s="134">
        <f t="shared" si="2"/>
        <v>0</v>
      </c>
      <c r="F159" s="134"/>
    </row>
    <row r="160" spans="1:6" s="282" customFormat="1">
      <c r="A160" s="157" t="s">
        <v>752</v>
      </c>
      <c r="B160" s="157" t="s">
        <v>753</v>
      </c>
      <c r="C160" s="134">
        <v>9100</v>
      </c>
      <c r="D160" s="134">
        <v>9100</v>
      </c>
      <c r="E160" s="134">
        <f t="shared" si="2"/>
        <v>0</v>
      </c>
      <c r="F160" s="134"/>
    </row>
    <row r="161" spans="1:6" s="282" customFormat="1">
      <c r="A161" s="157" t="s">
        <v>754</v>
      </c>
      <c r="B161" s="157" t="s">
        <v>755</v>
      </c>
      <c r="C161" s="134">
        <v>8700</v>
      </c>
      <c r="D161" s="134">
        <v>8700</v>
      </c>
      <c r="E161" s="134">
        <f t="shared" si="2"/>
        <v>0</v>
      </c>
      <c r="F161" s="134"/>
    </row>
    <row r="162" spans="1:6" s="282" customFormat="1">
      <c r="A162" s="157" t="s">
        <v>756</v>
      </c>
      <c r="B162" s="157" t="s">
        <v>757</v>
      </c>
      <c r="C162" s="134">
        <v>10300</v>
      </c>
      <c r="D162" s="134">
        <v>10300</v>
      </c>
      <c r="E162" s="134">
        <f t="shared" si="2"/>
        <v>0</v>
      </c>
      <c r="F162" s="134"/>
    </row>
    <row r="163" spans="1:6" s="282" customFormat="1">
      <c r="A163" s="157" t="s">
        <v>758</v>
      </c>
      <c r="B163" s="157" t="s">
        <v>759</v>
      </c>
      <c r="C163" s="134">
        <v>13900</v>
      </c>
      <c r="D163" s="134">
        <v>13900</v>
      </c>
      <c r="E163" s="134">
        <f t="shared" si="2"/>
        <v>0</v>
      </c>
      <c r="F163" s="134"/>
    </row>
    <row r="164" spans="1:6" s="282" customFormat="1">
      <c r="A164" s="157" t="s">
        <v>760</v>
      </c>
      <c r="B164" s="157" t="s">
        <v>761</v>
      </c>
      <c r="C164" s="134">
        <v>11900</v>
      </c>
      <c r="D164" s="134">
        <v>11900</v>
      </c>
      <c r="E164" s="134">
        <f t="shared" si="2"/>
        <v>0</v>
      </c>
      <c r="F164" s="134"/>
    </row>
    <row r="165" spans="1:6" s="282" customFormat="1">
      <c r="A165" s="157" t="s">
        <v>762</v>
      </c>
      <c r="B165" s="157" t="s">
        <v>763</v>
      </c>
      <c r="C165" s="134">
        <v>12000</v>
      </c>
      <c r="D165" s="134">
        <v>12000</v>
      </c>
      <c r="E165" s="134">
        <f t="shared" si="2"/>
        <v>0</v>
      </c>
      <c r="F165" s="134"/>
    </row>
    <row r="166" spans="1:6" s="282" customFormat="1">
      <c r="A166" s="157" t="s">
        <v>764</v>
      </c>
      <c r="B166" s="157" t="s">
        <v>765</v>
      </c>
      <c r="C166" s="134">
        <v>11100</v>
      </c>
      <c r="D166" s="134">
        <v>11100</v>
      </c>
      <c r="E166" s="134">
        <f t="shared" si="2"/>
        <v>0</v>
      </c>
      <c r="F166" s="134"/>
    </row>
    <row r="167" spans="1:6" s="282" customFormat="1">
      <c r="A167" s="157" t="s">
        <v>766</v>
      </c>
      <c r="B167" s="157" t="s">
        <v>767</v>
      </c>
      <c r="C167" s="134">
        <v>12000</v>
      </c>
      <c r="D167" s="134">
        <v>12000</v>
      </c>
      <c r="E167" s="134">
        <f t="shared" si="2"/>
        <v>0</v>
      </c>
      <c r="F167" s="134"/>
    </row>
    <row r="168" spans="1:6" s="282" customFormat="1">
      <c r="A168" s="157" t="s">
        <v>768</v>
      </c>
      <c r="B168" s="157" t="s">
        <v>769</v>
      </c>
      <c r="C168" s="134">
        <v>17500</v>
      </c>
      <c r="D168" s="134">
        <v>17500</v>
      </c>
      <c r="E168" s="134">
        <f t="shared" si="2"/>
        <v>0</v>
      </c>
      <c r="F168" s="134"/>
    </row>
    <row r="169" spans="1:6" s="282" customFormat="1">
      <c r="A169" s="157" t="s">
        <v>770</v>
      </c>
      <c r="B169" s="157" t="s">
        <v>771</v>
      </c>
      <c r="C169" s="134">
        <v>14000</v>
      </c>
      <c r="D169" s="134">
        <v>14000</v>
      </c>
      <c r="E169" s="134">
        <f t="shared" si="2"/>
        <v>0</v>
      </c>
      <c r="F169" s="134"/>
    </row>
    <row r="170" spans="1:6" s="282" customFormat="1">
      <c r="A170" s="157" t="s">
        <v>772</v>
      </c>
      <c r="B170" s="157" t="s">
        <v>773</v>
      </c>
      <c r="C170" s="134">
        <v>3800</v>
      </c>
      <c r="D170" s="134">
        <v>3800</v>
      </c>
      <c r="E170" s="134">
        <f t="shared" si="2"/>
        <v>0</v>
      </c>
      <c r="F170" s="134"/>
    </row>
    <row r="171" spans="1:6" s="282" customFormat="1">
      <c r="A171" s="157" t="s">
        <v>774</v>
      </c>
      <c r="B171" s="157" t="s">
        <v>775</v>
      </c>
      <c r="C171" s="134">
        <v>19400</v>
      </c>
      <c r="D171" s="134">
        <v>19400</v>
      </c>
      <c r="E171" s="134">
        <f t="shared" si="2"/>
        <v>0</v>
      </c>
      <c r="F171" s="134"/>
    </row>
    <row r="172" spans="1:6" s="282" customFormat="1">
      <c r="A172" s="157" t="s">
        <v>776</v>
      </c>
      <c r="B172" s="157" t="s">
        <v>777</v>
      </c>
      <c r="C172" s="134">
        <v>39800</v>
      </c>
      <c r="D172" s="134">
        <v>39800</v>
      </c>
      <c r="E172" s="134">
        <f t="shared" si="2"/>
        <v>0</v>
      </c>
      <c r="F172" s="134"/>
    </row>
    <row r="173" spans="1:6" s="282" customFormat="1">
      <c r="A173" s="157" t="s">
        <v>778</v>
      </c>
      <c r="B173" s="157" t="s">
        <v>779</v>
      </c>
      <c r="C173" s="134">
        <v>9300</v>
      </c>
      <c r="D173" s="134">
        <v>9300</v>
      </c>
      <c r="E173" s="134">
        <f t="shared" si="2"/>
        <v>0</v>
      </c>
      <c r="F173" s="134"/>
    </row>
    <row r="174" spans="1:6" s="282" customFormat="1">
      <c r="A174" s="157" t="s">
        <v>780</v>
      </c>
      <c r="B174" s="157" t="s">
        <v>781</v>
      </c>
      <c r="C174" s="134">
        <v>23500</v>
      </c>
      <c r="D174" s="134">
        <v>23500</v>
      </c>
      <c r="E174" s="134">
        <f t="shared" si="2"/>
        <v>0</v>
      </c>
      <c r="F174" s="134"/>
    </row>
    <row r="175" spans="1:6" s="282" customFormat="1">
      <c r="A175" s="157" t="s">
        <v>782</v>
      </c>
      <c r="B175" s="157" t="s">
        <v>783</v>
      </c>
      <c r="C175" s="134">
        <v>34000</v>
      </c>
      <c r="D175" s="134">
        <v>34000</v>
      </c>
      <c r="E175" s="134">
        <f t="shared" si="2"/>
        <v>0</v>
      </c>
      <c r="F175" s="134"/>
    </row>
    <row r="176" spans="1:6" s="282" customFormat="1">
      <c r="A176" s="157" t="s">
        <v>784</v>
      </c>
      <c r="B176" s="157" t="s">
        <v>785</v>
      </c>
      <c r="C176" s="134">
        <v>34300</v>
      </c>
      <c r="D176" s="134">
        <v>34300</v>
      </c>
      <c r="E176" s="134">
        <f t="shared" si="2"/>
        <v>0</v>
      </c>
      <c r="F176" s="134"/>
    </row>
    <row r="177" spans="1:6" s="282" customFormat="1">
      <c r="A177" s="157" t="s">
        <v>786</v>
      </c>
      <c r="B177" s="157" t="s">
        <v>787</v>
      </c>
      <c r="C177" s="134">
        <v>6800</v>
      </c>
      <c r="D177" s="134">
        <v>6800</v>
      </c>
      <c r="E177" s="134">
        <f t="shared" si="2"/>
        <v>0</v>
      </c>
      <c r="F177" s="134"/>
    </row>
    <row r="178" spans="1:6" s="282" customFormat="1">
      <c r="A178" s="157" t="s">
        <v>788</v>
      </c>
      <c r="B178" s="157" t="s">
        <v>789</v>
      </c>
      <c r="C178" s="134">
        <v>2300</v>
      </c>
      <c r="D178" s="134">
        <v>2300</v>
      </c>
      <c r="E178" s="134">
        <f t="shared" si="2"/>
        <v>0</v>
      </c>
      <c r="F178" s="134"/>
    </row>
    <row r="179" spans="1:6" s="282" customFormat="1">
      <c r="A179" s="157" t="s">
        <v>790</v>
      </c>
      <c r="B179" s="157" t="s">
        <v>791</v>
      </c>
      <c r="C179" s="134">
        <v>3800</v>
      </c>
      <c r="D179" s="134">
        <v>3800</v>
      </c>
      <c r="E179" s="134">
        <f t="shared" si="2"/>
        <v>0</v>
      </c>
      <c r="F179" s="134"/>
    </row>
    <row r="180" spans="1:6" s="282" customFormat="1">
      <c r="A180" s="157" t="s">
        <v>792</v>
      </c>
      <c r="B180" s="157" t="s">
        <v>793</v>
      </c>
      <c r="C180" s="134">
        <v>3700</v>
      </c>
      <c r="D180" s="134">
        <v>3700</v>
      </c>
      <c r="E180" s="134">
        <f t="shared" si="2"/>
        <v>0</v>
      </c>
      <c r="F180" s="134"/>
    </row>
    <row r="181" spans="1:6" s="282" customFormat="1">
      <c r="A181" s="157" t="s">
        <v>794</v>
      </c>
      <c r="B181" s="157" t="s">
        <v>795</v>
      </c>
      <c r="C181" s="134">
        <v>2500</v>
      </c>
      <c r="D181" s="134">
        <v>2500</v>
      </c>
      <c r="E181" s="134">
        <f t="shared" si="2"/>
        <v>0</v>
      </c>
      <c r="F181" s="134"/>
    </row>
    <row r="182" spans="1:6" s="282" customFormat="1">
      <c r="A182" s="157" t="s">
        <v>796</v>
      </c>
      <c r="B182" s="157" t="s">
        <v>797</v>
      </c>
      <c r="C182" s="134">
        <v>14800</v>
      </c>
      <c r="D182" s="134">
        <v>14800</v>
      </c>
      <c r="E182" s="134">
        <f t="shared" si="2"/>
        <v>0</v>
      </c>
      <c r="F182" s="134"/>
    </row>
    <row r="183" spans="1:6" s="282" customFormat="1">
      <c r="A183" s="157" t="s">
        <v>798</v>
      </c>
      <c r="B183" s="157" t="s">
        <v>799</v>
      </c>
      <c r="C183" s="134">
        <v>1200</v>
      </c>
      <c r="D183" s="134">
        <v>1200</v>
      </c>
      <c r="E183" s="134">
        <f t="shared" si="2"/>
        <v>0</v>
      </c>
      <c r="F183" s="134"/>
    </row>
    <row r="184" spans="1:6" s="282" customFormat="1">
      <c r="A184" s="157" t="s">
        <v>800</v>
      </c>
      <c r="B184" s="157" t="s">
        <v>801</v>
      </c>
      <c r="C184" s="134">
        <v>30600</v>
      </c>
      <c r="D184" s="134">
        <v>30600</v>
      </c>
      <c r="E184" s="134">
        <f t="shared" si="2"/>
        <v>0</v>
      </c>
      <c r="F184" s="134"/>
    </row>
    <row r="185" spans="1:6" s="282" customFormat="1">
      <c r="A185" s="157" t="s">
        <v>802</v>
      </c>
      <c r="B185" s="157" t="s">
        <v>803</v>
      </c>
      <c r="C185" s="134">
        <v>7500</v>
      </c>
      <c r="D185" s="134">
        <v>7500</v>
      </c>
      <c r="E185" s="134">
        <f t="shared" si="2"/>
        <v>0</v>
      </c>
      <c r="F185" s="134"/>
    </row>
    <row r="186" spans="1:6" s="282" customFormat="1">
      <c r="A186" s="157" t="s">
        <v>804</v>
      </c>
      <c r="B186" s="157" t="s">
        <v>781</v>
      </c>
      <c r="C186" s="134">
        <v>18300</v>
      </c>
      <c r="D186" s="134">
        <v>18300</v>
      </c>
      <c r="E186" s="134">
        <f t="shared" si="2"/>
        <v>0</v>
      </c>
      <c r="F186" s="134"/>
    </row>
    <row r="187" spans="1:6" s="282" customFormat="1">
      <c r="A187" s="157" t="s">
        <v>805</v>
      </c>
      <c r="B187" s="157" t="s">
        <v>806</v>
      </c>
      <c r="C187" s="134">
        <v>6700</v>
      </c>
      <c r="D187" s="134">
        <v>6700</v>
      </c>
      <c r="E187" s="134">
        <f t="shared" si="2"/>
        <v>0</v>
      </c>
      <c r="F187" s="134"/>
    </row>
    <row r="188" spans="1:6" s="282" customFormat="1">
      <c r="A188" s="157" t="s">
        <v>807</v>
      </c>
      <c r="B188" s="157" t="s">
        <v>808</v>
      </c>
      <c r="C188" s="134">
        <v>38100</v>
      </c>
      <c r="D188" s="134">
        <v>38100</v>
      </c>
      <c r="E188" s="134">
        <f t="shared" si="2"/>
        <v>0</v>
      </c>
      <c r="F188" s="134"/>
    </row>
    <row r="189" spans="1:6" s="282" customFormat="1">
      <c r="A189" s="157" t="s">
        <v>809</v>
      </c>
      <c r="B189" s="157" t="s">
        <v>810</v>
      </c>
      <c r="C189" s="134">
        <v>28200</v>
      </c>
      <c r="D189" s="134">
        <v>28200</v>
      </c>
      <c r="E189" s="134">
        <f t="shared" si="2"/>
        <v>0</v>
      </c>
      <c r="F189" s="134"/>
    </row>
    <row r="190" spans="1:6" s="282" customFormat="1">
      <c r="A190" s="157" t="s">
        <v>811</v>
      </c>
      <c r="B190" s="157" t="s">
        <v>812</v>
      </c>
      <c r="C190" s="134">
        <v>661600</v>
      </c>
      <c r="D190" s="134">
        <v>661600</v>
      </c>
      <c r="E190" s="134">
        <f t="shared" si="2"/>
        <v>0</v>
      </c>
      <c r="F190" s="134"/>
    </row>
    <row r="191" spans="1:6" s="282" customFormat="1">
      <c r="A191" s="157" t="s">
        <v>813</v>
      </c>
      <c r="B191" s="157" t="s">
        <v>814</v>
      </c>
      <c r="C191" s="134">
        <v>13300</v>
      </c>
      <c r="D191" s="134">
        <v>13300</v>
      </c>
      <c r="E191" s="134">
        <f t="shared" si="2"/>
        <v>0</v>
      </c>
      <c r="F191" s="134"/>
    </row>
    <row r="192" spans="1:6" s="282" customFormat="1">
      <c r="A192" s="157" t="s">
        <v>815</v>
      </c>
      <c r="B192" s="157" t="s">
        <v>816</v>
      </c>
      <c r="C192" s="134">
        <v>20700</v>
      </c>
      <c r="D192" s="134">
        <v>20700</v>
      </c>
      <c r="E192" s="134">
        <f t="shared" si="2"/>
        <v>0</v>
      </c>
      <c r="F192" s="134"/>
    </row>
    <row r="193" spans="1:6" s="282" customFormat="1">
      <c r="A193" s="157" t="s">
        <v>817</v>
      </c>
      <c r="B193" s="157" t="s">
        <v>818</v>
      </c>
      <c r="C193" s="134">
        <v>131700</v>
      </c>
      <c r="D193" s="134">
        <v>131700</v>
      </c>
      <c r="E193" s="134">
        <f t="shared" si="2"/>
        <v>0</v>
      </c>
      <c r="F193" s="134"/>
    </row>
    <row r="194" spans="1:6" s="282" customFormat="1">
      <c r="A194" s="157" t="s">
        <v>819</v>
      </c>
      <c r="B194" s="157" t="s">
        <v>820</v>
      </c>
      <c r="C194" s="134">
        <v>465800</v>
      </c>
      <c r="D194" s="134">
        <v>465800</v>
      </c>
      <c r="E194" s="134">
        <f t="shared" si="2"/>
        <v>0</v>
      </c>
      <c r="F194" s="134"/>
    </row>
    <row r="195" spans="1:6" s="282" customFormat="1">
      <c r="A195" s="157" t="s">
        <v>821</v>
      </c>
      <c r="B195" s="157" t="s">
        <v>822</v>
      </c>
      <c r="C195" s="134">
        <v>30200</v>
      </c>
      <c r="D195" s="134">
        <v>30200</v>
      </c>
      <c r="E195" s="134">
        <f t="shared" si="2"/>
        <v>0</v>
      </c>
      <c r="F195" s="134"/>
    </row>
    <row r="196" spans="1:6" s="282" customFormat="1">
      <c r="A196" s="157" t="s">
        <v>823</v>
      </c>
      <c r="B196" s="157" t="s">
        <v>824</v>
      </c>
      <c r="C196" s="134">
        <v>47300</v>
      </c>
      <c r="D196" s="134">
        <v>47300</v>
      </c>
      <c r="E196" s="134">
        <f t="shared" si="2"/>
        <v>0</v>
      </c>
      <c r="F196" s="134"/>
    </row>
    <row r="197" spans="1:6" s="282" customFormat="1">
      <c r="A197" s="157" t="s">
        <v>825</v>
      </c>
      <c r="B197" s="157" t="s">
        <v>826</v>
      </c>
      <c r="C197" s="134">
        <v>5300</v>
      </c>
      <c r="D197" s="134">
        <v>5300</v>
      </c>
      <c r="E197" s="134">
        <f t="shared" si="2"/>
        <v>0</v>
      </c>
      <c r="F197" s="134"/>
    </row>
    <row r="198" spans="1:6" s="282" customFormat="1">
      <c r="A198" s="157" t="s">
        <v>827</v>
      </c>
      <c r="B198" s="157" t="s">
        <v>828</v>
      </c>
      <c r="C198" s="134">
        <v>81200</v>
      </c>
      <c r="D198" s="134">
        <v>81200</v>
      </c>
      <c r="E198" s="134">
        <f t="shared" si="2"/>
        <v>0</v>
      </c>
      <c r="F198" s="134"/>
    </row>
    <row r="199" spans="1:6" s="282" customFormat="1">
      <c r="A199" s="157" t="s">
        <v>829</v>
      </c>
      <c r="B199" s="157" t="s">
        <v>830</v>
      </c>
      <c r="C199" s="134">
        <v>510154.62</v>
      </c>
      <c r="D199" s="134">
        <v>510154.62</v>
      </c>
      <c r="E199" s="134">
        <f t="shared" si="2"/>
        <v>0</v>
      </c>
      <c r="F199" s="134"/>
    </row>
    <row r="200" spans="1:6" s="282" customFormat="1">
      <c r="A200" s="157" t="s">
        <v>831</v>
      </c>
      <c r="B200" s="157" t="s">
        <v>832</v>
      </c>
      <c r="C200" s="134">
        <v>0</v>
      </c>
      <c r="D200" s="134">
        <v>189259.03</v>
      </c>
      <c r="E200" s="134">
        <f t="shared" si="2"/>
        <v>189259.03</v>
      </c>
      <c r="F200" s="134"/>
    </row>
    <row r="201" spans="1:6" s="282" customFormat="1">
      <c r="A201" s="157" t="s">
        <v>833</v>
      </c>
      <c r="B201" s="157" t="s">
        <v>834</v>
      </c>
      <c r="C201" s="134">
        <v>0</v>
      </c>
      <c r="D201" s="134">
        <v>5394602</v>
      </c>
      <c r="E201" s="134">
        <f t="shared" ref="E201:E209" si="3">D201-C201</f>
        <v>5394602</v>
      </c>
      <c r="F201" s="134"/>
    </row>
    <row r="202" spans="1:6" s="210" customFormat="1">
      <c r="A202" s="157" t="s">
        <v>835</v>
      </c>
      <c r="B202" s="157" t="s">
        <v>497</v>
      </c>
      <c r="C202" s="134">
        <v>189259.03</v>
      </c>
      <c r="D202" s="134">
        <v>0</v>
      </c>
      <c r="E202" s="134">
        <f t="shared" si="3"/>
        <v>-189259.03</v>
      </c>
      <c r="F202" s="134"/>
    </row>
    <row r="203" spans="1:6" s="282" customFormat="1">
      <c r="A203" s="157" t="s">
        <v>847</v>
      </c>
      <c r="B203" s="157" t="s">
        <v>848</v>
      </c>
      <c r="C203" s="134">
        <v>2236587.66</v>
      </c>
      <c r="D203" s="134">
        <v>4595577.93</v>
      </c>
      <c r="E203" s="134">
        <f t="shared" si="3"/>
        <v>2358990.2699999996</v>
      </c>
      <c r="F203" s="134"/>
    </row>
    <row r="204" spans="1:6" s="210" customFormat="1">
      <c r="A204" s="157" t="s">
        <v>836</v>
      </c>
      <c r="B204" s="157" t="s">
        <v>837</v>
      </c>
      <c r="C204" s="134">
        <v>68432.100000000006</v>
      </c>
      <c r="D204" s="134">
        <v>68432.100000000006</v>
      </c>
      <c r="E204" s="134">
        <f t="shared" si="3"/>
        <v>0</v>
      </c>
      <c r="F204" s="134"/>
    </row>
    <row r="205" spans="1:6" s="210" customFormat="1">
      <c r="A205" s="157" t="s">
        <v>838</v>
      </c>
      <c r="B205" s="157" t="s">
        <v>834</v>
      </c>
      <c r="C205" s="134">
        <v>5394602</v>
      </c>
      <c r="D205" s="134">
        <v>0</v>
      </c>
      <c r="E205" s="134">
        <f t="shared" si="3"/>
        <v>-5394602</v>
      </c>
      <c r="F205" s="134"/>
    </row>
    <row r="206" spans="1:6" s="210" customFormat="1">
      <c r="A206" s="157" t="s">
        <v>839</v>
      </c>
      <c r="B206" s="157" t="s">
        <v>840</v>
      </c>
      <c r="C206" s="134">
        <v>2401914.16</v>
      </c>
      <c r="D206" s="134">
        <v>3140548.62</v>
      </c>
      <c r="E206" s="134">
        <f t="shared" si="3"/>
        <v>738634.46</v>
      </c>
      <c r="F206" s="134"/>
    </row>
    <row r="207" spans="1:6" s="210" customFormat="1">
      <c r="A207" s="157" t="s">
        <v>841</v>
      </c>
      <c r="B207" s="157" t="s">
        <v>842</v>
      </c>
      <c r="C207" s="134">
        <v>749124.03</v>
      </c>
      <c r="D207" s="134">
        <v>749124.03</v>
      </c>
      <c r="E207" s="134">
        <f t="shared" si="3"/>
        <v>0</v>
      </c>
      <c r="F207" s="134"/>
    </row>
    <row r="208" spans="1:6" s="210" customFormat="1">
      <c r="A208" s="157" t="s">
        <v>843</v>
      </c>
      <c r="B208" s="157" t="s">
        <v>844</v>
      </c>
      <c r="C208" s="134">
        <v>1303152.22</v>
      </c>
      <c r="D208" s="134">
        <v>1303152.22</v>
      </c>
      <c r="E208" s="134">
        <f t="shared" si="3"/>
        <v>0</v>
      </c>
      <c r="F208" s="134"/>
    </row>
    <row r="209" spans="1:6" s="210" customFormat="1">
      <c r="A209" s="157" t="s">
        <v>845</v>
      </c>
      <c r="B209" s="157" t="s">
        <v>846</v>
      </c>
      <c r="C209" s="134">
        <v>0</v>
      </c>
      <c r="D209" s="134">
        <v>245594.04</v>
      </c>
      <c r="E209" s="134">
        <f t="shared" si="3"/>
        <v>245594.04</v>
      </c>
      <c r="F209" s="134"/>
    </row>
    <row r="210" spans="1:6" s="282" customFormat="1">
      <c r="A210" s="157"/>
      <c r="B210" s="157"/>
      <c r="C210" s="134"/>
      <c r="D210" s="134"/>
      <c r="E210" s="134"/>
      <c r="F210" s="134"/>
    </row>
    <row r="211" spans="1:6">
      <c r="A211" s="170"/>
      <c r="B211" s="170" t="s">
        <v>387</v>
      </c>
      <c r="C211" s="142">
        <f>SUM(C8:C209)</f>
        <v>54015603.390000001</v>
      </c>
      <c r="D211" s="142">
        <f>SUM(D8:D209)</f>
        <v>57290522.159999996</v>
      </c>
      <c r="E211" s="142">
        <f>SUM(E8:E209)</f>
        <v>3274918.7699999996</v>
      </c>
      <c r="F211" s="142"/>
    </row>
    <row r="212" spans="1:6">
      <c r="A212" s="156"/>
      <c r="B212" s="156"/>
      <c r="C212" s="164"/>
      <c r="D212" s="164"/>
      <c r="E212" s="164"/>
      <c r="F212" s="156"/>
    </row>
    <row r="213" spans="1:6">
      <c r="A213" s="156"/>
      <c r="B213" s="156"/>
      <c r="C213" s="164"/>
      <c r="D213" s="164"/>
      <c r="E213" s="164"/>
      <c r="F213" s="156"/>
    </row>
    <row r="214" spans="1:6" ht="11.25" customHeight="1">
      <c r="A214" s="10" t="s">
        <v>79</v>
      </c>
      <c r="B214" s="156"/>
      <c r="C214" s="53"/>
      <c r="D214" s="53"/>
      <c r="E214" s="53"/>
      <c r="F214" s="54" t="s">
        <v>74</v>
      </c>
    </row>
    <row r="215" spans="1:6" ht="12.75" customHeight="1">
      <c r="A215" s="45"/>
      <c r="B215" s="45"/>
      <c r="C215" s="22"/>
    </row>
    <row r="216" spans="1:6" ht="15" customHeight="1">
      <c r="A216" s="15" t="s">
        <v>46</v>
      </c>
      <c r="B216" s="16" t="s">
        <v>47</v>
      </c>
      <c r="C216" s="58" t="s">
        <v>75</v>
      </c>
      <c r="D216" s="58" t="s">
        <v>76</v>
      </c>
      <c r="E216" s="58" t="s">
        <v>77</v>
      </c>
      <c r="F216" s="59" t="s">
        <v>78</v>
      </c>
    </row>
    <row r="217" spans="1:6">
      <c r="A217" s="157" t="s">
        <v>849</v>
      </c>
      <c r="B217" s="140" t="s">
        <v>850</v>
      </c>
      <c r="C217" s="138">
        <v>306301.46000000002</v>
      </c>
      <c r="D217" s="138">
        <v>306301.46000000002</v>
      </c>
      <c r="E217" s="138">
        <f>D217-C217</f>
        <v>0</v>
      </c>
      <c r="F217" s="140"/>
    </row>
    <row r="218" spans="1:6" s="282" customFormat="1">
      <c r="A218" s="157" t="s">
        <v>851</v>
      </c>
      <c r="B218" s="140" t="s">
        <v>852</v>
      </c>
      <c r="C218" s="138">
        <v>110174.87</v>
      </c>
      <c r="D218" s="138">
        <v>110174.87</v>
      </c>
      <c r="E218" s="138">
        <f t="shared" ref="E218:E281" si="4">D218-C218</f>
        <v>0</v>
      </c>
      <c r="F218" s="140"/>
    </row>
    <row r="219" spans="1:6" s="282" customFormat="1">
      <c r="A219" s="157" t="s">
        <v>853</v>
      </c>
      <c r="B219" s="140" t="s">
        <v>854</v>
      </c>
      <c r="C219" s="138">
        <v>612982.04</v>
      </c>
      <c r="D219" s="138">
        <v>640266.37</v>
      </c>
      <c r="E219" s="138">
        <f t="shared" si="4"/>
        <v>27284.329999999958</v>
      </c>
      <c r="F219" s="140"/>
    </row>
    <row r="220" spans="1:6" s="282" customFormat="1">
      <c r="A220" s="157" t="s">
        <v>855</v>
      </c>
      <c r="B220" s="140" t="s">
        <v>856</v>
      </c>
      <c r="C220" s="138">
        <v>19000.009999999998</v>
      </c>
      <c r="D220" s="138">
        <v>19000.009999999998</v>
      </c>
      <c r="E220" s="138">
        <f t="shared" si="4"/>
        <v>0</v>
      </c>
      <c r="F220" s="140"/>
    </row>
    <row r="221" spans="1:6" s="282" customFormat="1">
      <c r="A221" s="157" t="s">
        <v>857</v>
      </c>
      <c r="B221" s="140" t="s">
        <v>858</v>
      </c>
      <c r="C221" s="138">
        <v>309633.75</v>
      </c>
      <c r="D221" s="138">
        <v>309633.75</v>
      </c>
      <c r="E221" s="138">
        <f t="shared" si="4"/>
        <v>0</v>
      </c>
      <c r="F221" s="140"/>
    </row>
    <row r="222" spans="1:6" s="282" customFormat="1">
      <c r="A222" s="157" t="s">
        <v>859</v>
      </c>
      <c r="B222" s="140" t="s">
        <v>860</v>
      </c>
      <c r="C222" s="138">
        <v>6407.08</v>
      </c>
      <c r="D222" s="138">
        <v>6407.08</v>
      </c>
      <c r="E222" s="138">
        <f t="shared" si="4"/>
        <v>0</v>
      </c>
      <c r="F222" s="140"/>
    </row>
    <row r="223" spans="1:6" s="282" customFormat="1">
      <c r="A223" s="157" t="s">
        <v>861</v>
      </c>
      <c r="B223" s="140" t="s">
        <v>862</v>
      </c>
      <c r="C223" s="138">
        <v>10428.200000000001</v>
      </c>
      <c r="D223" s="138">
        <v>10428.200000000001</v>
      </c>
      <c r="E223" s="138">
        <f t="shared" si="4"/>
        <v>0</v>
      </c>
      <c r="F223" s="140"/>
    </row>
    <row r="224" spans="1:6" s="282" customFormat="1">
      <c r="A224" s="157" t="s">
        <v>863</v>
      </c>
      <c r="B224" s="140" t="s">
        <v>864</v>
      </c>
      <c r="C224" s="138">
        <v>32298.09</v>
      </c>
      <c r="D224" s="138">
        <v>65346.49</v>
      </c>
      <c r="E224" s="138">
        <f t="shared" si="4"/>
        <v>33048.399999999994</v>
      </c>
      <c r="F224" s="140"/>
    </row>
    <row r="225" spans="1:6" s="282" customFormat="1">
      <c r="A225" s="157" t="s">
        <v>865</v>
      </c>
      <c r="B225" s="140" t="s">
        <v>866</v>
      </c>
      <c r="C225" s="138">
        <v>2481896.63</v>
      </c>
      <c r="D225" s="138">
        <v>2516454.63</v>
      </c>
      <c r="E225" s="138">
        <f t="shared" si="4"/>
        <v>34558</v>
      </c>
      <c r="F225" s="140"/>
    </row>
    <row r="226" spans="1:6" s="282" customFormat="1">
      <c r="A226" s="157" t="s">
        <v>867</v>
      </c>
      <c r="B226" s="140" t="s">
        <v>868</v>
      </c>
      <c r="C226" s="138">
        <v>1421966.23</v>
      </c>
      <c r="D226" s="138">
        <v>1421966.23</v>
      </c>
      <c r="E226" s="138">
        <f t="shared" si="4"/>
        <v>0</v>
      </c>
      <c r="F226" s="140"/>
    </row>
    <row r="227" spans="1:6" s="282" customFormat="1">
      <c r="A227" s="157" t="s">
        <v>869</v>
      </c>
      <c r="B227" s="140" t="s">
        <v>870</v>
      </c>
      <c r="C227" s="138">
        <v>120016.91</v>
      </c>
      <c r="D227" s="138">
        <v>120016.91</v>
      </c>
      <c r="E227" s="138">
        <f t="shared" si="4"/>
        <v>0</v>
      </c>
      <c r="F227" s="140"/>
    </row>
    <row r="228" spans="1:6" s="282" customFormat="1">
      <c r="A228" s="157" t="s">
        <v>871</v>
      </c>
      <c r="B228" s="140" t="s">
        <v>872</v>
      </c>
      <c r="C228" s="138">
        <v>85448.42</v>
      </c>
      <c r="D228" s="138">
        <v>85448.42</v>
      </c>
      <c r="E228" s="138">
        <f t="shared" si="4"/>
        <v>0</v>
      </c>
      <c r="F228" s="140"/>
    </row>
    <row r="229" spans="1:6" s="282" customFormat="1">
      <c r="A229" s="157" t="s">
        <v>873</v>
      </c>
      <c r="B229" s="140" t="s">
        <v>874</v>
      </c>
      <c r="C229" s="138">
        <v>210135.93</v>
      </c>
      <c r="D229" s="138">
        <v>242781.93</v>
      </c>
      <c r="E229" s="138">
        <f t="shared" si="4"/>
        <v>32646</v>
      </c>
      <c r="F229" s="140"/>
    </row>
    <row r="230" spans="1:6" s="282" customFormat="1">
      <c r="A230" s="157" t="s">
        <v>875</v>
      </c>
      <c r="B230" s="140" t="s">
        <v>876</v>
      </c>
      <c r="C230" s="138">
        <v>388181.27</v>
      </c>
      <c r="D230" s="138">
        <v>477181.38</v>
      </c>
      <c r="E230" s="138">
        <f t="shared" si="4"/>
        <v>89000.109999999986</v>
      </c>
      <c r="F230" s="140"/>
    </row>
    <row r="231" spans="1:6" s="282" customFormat="1">
      <c r="A231" s="157" t="s">
        <v>877</v>
      </c>
      <c r="B231" s="140" t="s">
        <v>878</v>
      </c>
      <c r="C231" s="138">
        <v>0</v>
      </c>
      <c r="D231" s="138">
        <v>8397</v>
      </c>
      <c r="E231" s="138">
        <f t="shared" si="4"/>
        <v>8397</v>
      </c>
      <c r="F231" s="140"/>
    </row>
    <row r="232" spans="1:6" s="282" customFormat="1">
      <c r="A232" s="157" t="s">
        <v>879</v>
      </c>
      <c r="B232" s="140" t="s">
        <v>880</v>
      </c>
      <c r="C232" s="138">
        <v>2000000</v>
      </c>
      <c r="D232" s="138">
        <v>2000000</v>
      </c>
      <c r="E232" s="138">
        <f t="shared" si="4"/>
        <v>0</v>
      </c>
      <c r="F232" s="140"/>
    </row>
    <row r="233" spans="1:6" s="282" customFormat="1">
      <c r="A233" s="157" t="s">
        <v>881</v>
      </c>
      <c r="B233" s="140" t="s">
        <v>882</v>
      </c>
      <c r="C233" s="138">
        <v>2430000</v>
      </c>
      <c r="D233" s="138">
        <v>2430000</v>
      </c>
      <c r="E233" s="138">
        <f t="shared" si="4"/>
        <v>0</v>
      </c>
      <c r="F233" s="140"/>
    </row>
    <row r="234" spans="1:6" s="282" customFormat="1">
      <c r="A234" s="157" t="s">
        <v>883</v>
      </c>
      <c r="B234" s="140" t="s">
        <v>884</v>
      </c>
      <c r="C234" s="138">
        <v>2000001</v>
      </c>
      <c r="D234" s="138">
        <v>2000001</v>
      </c>
      <c r="E234" s="138">
        <f t="shared" si="4"/>
        <v>0</v>
      </c>
      <c r="F234" s="140"/>
    </row>
    <row r="235" spans="1:6" s="282" customFormat="1">
      <c r="A235" s="157" t="s">
        <v>885</v>
      </c>
      <c r="B235" s="140" t="s">
        <v>886</v>
      </c>
      <c r="C235" s="138">
        <v>270000</v>
      </c>
      <c r="D235" s="138">
        <v>270000</v>
      </c>
      <c r="E235" s="138">
        <f t="shared" si="4"/>
        <v>0</v>
      </c>
      <c r="F235" s="140"/>
    </row>
    <row r="236" spans="1:6" s="282" customFormat="1">
      <c r="A236" s="157" t="s">
        <v>887</v>
      </c>
      <c r="B236" s="140" t="s">
        <v>888</v>
      </c>
      <c r="C236" s="138">
        <v>500000</v>
      </c>
      <c r="D236" s="138">
        <v>500000</v>
      </c>
      <c r="E236" s="138">
        <f t="shared" si="4"/>
        <v>0</v>
      </c>
      <c r="F236" s="140"/>
    </row>
    <row r="237" spans="1:6" s="282" customFormat="1">
      <c r="A237" s="157" t="s">
        <v>889</v>
      </c>
      <c r="B237" s="140" t="s">
        <v>890</v>
      </c>
      <c r="C237" s="138">
        <v>800000</v>
      </c>
      <c r="D237" s="138">
        <v>800000</v>
      </c>
      <c r="E237" s="138">
        <f t="shared" si="4"/>
        <v>0</v>
      </c>
      <c r="F237" s="140"/>
    </row>
    <row r="238" spans="1:6" s="282" customFormat="1">
      <c r="A238" s="157" t="s">
        <v>891</v>
      </c>
      <c r="B238" s="140" t="s">
        <v>892</v>
      </c>
      <c r="C238" s="138">
        <v>810000</v>
      </c>
      <c r="D238" s="138">
        <v>855000</v>
      </c>
      <c r="E238" s="138">
        <f t="shared" si="4"/>
        <v>45000</v>
      </c>
      <c r="F238" s="140"/>
    </row>
    <row r="239" spans="1:6" s="282" customFormat="1">
      <c r="A239" s="157" t="s">
        <v>893</v>
      </c>
      <c r="B239" s="140" t="s">
        <v>894</v>
      </c>
      <c r="C239" s="138">
        <v>540000</v>
      </c>
      <c r="D239" s="138">
        <v>540000</v>
      </c>
      <c r="E239" s="138">
        <f t="shared" si="4"/>
        <v>0</v>
      </c>
      <c r="F239" s="140"/>
    </row>
    <row r="240" spans="1:6" s="282" customFormat="1">
      <c r="A240" s="157" t="s">
        <v>895</v>
      </c>
      <c r="B240" s="140" t="s">
        <v>896</v>
      </c>
      <c r="C240" s="138">
        <v>250000</v>
      </c>
      <c r="D240" s="138">
        <v>250000</v>
      </c>
      <c r="E240" s="138">
        <f t="shared" si="4"/>
        <v>0</v>
      </c>
      <c r="F240" s="140"/>
    </row>
    <row r="241" spans="1:6" s="282" customFormat="1">
      <c r="A241" s="157" t="s">
        <v>897</v>
      </c>
      <c r="B241" s="140" t="s">
        <v>898</v>
      </c>
      <c r="C241" s="138">
        <v>340000</v>
      </c>
      <c r="D241" s="138">
        <v>340000</v>
      </c>
      <c r="E241" s="138">
        <f t="shared" si="4"/>
        <v>0</v>
      </c>
      <c r="F241" s="140"/>
    </row>
    <row r="242" spans="1:6" s="282" customFormat="1">
      <c r="A242" s="157" t="s">
        <v>899</v>
      </c>
      <c r="B242" s="140" t="s">
        <v>900</v>
      </c>
      <c r="C242" s="138">
        <v>40000</v>
      </c>
      <c r="D242" s="138">
        <v>40000</v>
      </c>
      <c r="E242" s="138">
        <f t="shared" si="4"/>
        <v>0</v>
      </c>
      <c r="F242" s="140"/>
    </row>
    <row r="243" spans="1:6" s="282" customFormat="1">
      <c r="A243" s="157" t="s">
        <v>901</v>
      </c>
      <c r="B243" s="140" t="s">
        <v>902</v>
      </c>
      <c r="C243" s="138">
        <v>881999</v>
      </c>
      <c r="D243" s="138">
        <v>881999</v>
      </c>
      <c r="E243" s="138">
        <f t="shared" si="4"/>
        <v>0</v>
      </c>
      <c r="F243" s="140"/>
    </row>
    <row r="244" spans="1:6" s="282" customFormat="1">
      <c r="A244" s="157" t="s">
        <v>903</v>
      </c>
      <c r="B244" s="140" t="s">
        <v>904</v>
      </c>
      <c r="C244" s="138">
        <v>120000</v>
      </c>
      <c r="D244" s="138">
        <v>120000</v>
      </c>
      <c r="E244" s="138">
        <f t="shared" si="4"/>
        <v>0</v>
      </c>
      <c r="F244" s="140"/>
    </row>
    <row r="245" spans="1:6" s="282" customFormat="1">
      <c r="A245" s="157" t="s">
        <v>905</v>
      </c>
      <c r="B245" s="140" t="s">
        <v>906</v>
      </c>
      <c r="C245" s="138">
        <v>144000</v>
      </c>
      <c r="D245" s="138">
        <v>126000</v>
      </c>
      <c r="E245" s="138">
        <f t="shared" si="4"/>
        <v>-18000</v>
      </c>
      <c r="F245" s="140"/>
    </row>
    <row r="246" spans="1:6" s="282" customFormat="1">
      <c r="A246" s="157" t="s">
        <v>907</v>
      </c>
      <c r="B246" s="140" t="s">
        <v>908</v>
      </c>
      <c r="C246" s="138">
        <v>100000</v>
      </c>
      <c r="D246" s="138">
        <v>100000</v>
      </c>
      <c r="E246" s="138">
        <f t="shared" si="4"/>
        <v>0</v>
      </c>
      <c r="F246" s="140"/>
    </row>
    <row r="247" spans="1:6" s="282" customFormat="1">
      <c r="A247" s="157" t="s">
        <v>909</v>
      </c>
      <c r="B247" s="140" t="s">
        <v>908</v>
      </c>
      <c r="C247" s="138">
        <v>44500</v>
      </c>
      <c r="D247" s="138">
        <v>44500</v>
      </c>
      <c r="E247" s="138">
        <f t="shared" si="4"/>
        <v>0</v>
      </c>
      <c r="F247" s="140"/>
    </row>
    <row r="248" spans="1:6" s="282" customFormat="1">
      <c r="A248" s="157" t="s">
        <v>910</v>
      </c>
      <c r="B248" s="140" t="s">
        <v>911</v>
      </c>
      <c r="C248" s="138">
        <v>100000</v>
      </c>
      <c r="D248" s="138">
        <v>100000</v>
      </c>
      <c r="E248" s="138">
        <f t="shared" si="4"/>
        <v>0</v>
      </c>
      <c r="F248" s="140"/>
    </row>
    <row r="249" spans="1:6" s="282" customFormat="1">
      <c r="A249" s="157" t="s">
        <v>912</v>
      </c>
      <c r="B249" s="140" t="s">
        <v>913</v>
      </c>
      <c r="C249" s="138">
        <v>182000</v>
      </c>
      <c r="D249" s="138">
        <v>182000</v>
      </c>
      <c r="E249" s="138">
        <f t="shared" si="4"/>
        <v>0</v>
      </c>
      <c r="F249" s="140"/>
    </row>
    <row r="250" spans="1:6" s="282" customFormat="1">
      <c r="A250" s="157" t="s">
        <v>914</v>
      </c>
      <c r="B250" s="140" t="s">
        <v>915</v>
      </c>
      <c r="C250" s="138">
        <v>65000</v>
      </c>
      <c r="D250" s="138">
        <v>52000</v>
      </c>
      <c r="E250" s="138">
        <f t="shared" si="4"/>
        <v>-13000</v>
      </c>
      <c r="F250" s="140"/>
    </row>
    <row r="251" spans="1:6" s="282" customFormat="1">
      <c r="A251" s="157" t="s">
        <v>916</v>
      </c>
      <c r="B251" s="140" t="s">
        <v>917</v>
      </c>
      <c r="C251" s="138">
        <v>72000</v>
      </c>
      <c r="D251" s="138">
        <v>72000</v>
      </c>
      <c r="E251" s="138">
        <f t="shared" si="4"/>
        <v>0</v>
      </c>
      <c r="F251" s="140"/>
    </row>
    <row r="252" spans="1:6" s="282" customFormat="1">
      <c r="A252" s="157" t="s">
        <v>918</v>
      </c>
      <c r="B252" s="140" t="s">
        <v>919</v>
      </c>
      <c r="C252" s="138">
        <v>100000</v>
      </c>
      <c r="D252" s="138">
        <v>100000</v>
      </c>
      <c r="E252" s="138">
        <f t="shared" si="4"/>
        <v>0</v>
      </c>
      <c r="F252" s="140"/>
    </row>
    <row r="253" spans="1:6" s="282" customFormat="1">
      <c r="A253" s="157" t="s">
        <v>920</v>
      </c>
      <c r="B253" s="140" t="s">
        <v>921</v>
      </c>
      <c r="C253" s="138">
        <v>100000</v>
      </c>
      <c r="D253" s="138">
        <v>100000</v>
      </c>
      <c r="E253" s="138">
        <f t="shared" si="4"/>
        <v>0</v>
      </c>
      <c r="F253" s="140"/>
    </row>
    <row r="254" spans="1:6" s="282" customFormat="1">
      <c r="A254" s="157" t="s">
        <v>922</v>
      </c>
      <c r="B254" s="140" t="s">
        <v>923</v>
      </c>
      <c r="C254" s="138">
        <v>84000</v>
      </c>
      <c r="D254" s="138">
        <v>84000</v>
      </c>
      <c r="E254" s="138">
        <f t="shared" si="4"/>
        <v>0</v>
      </c>
      <c r="F254" s="140"/>
    </row>
    <row r="255" spans="1:6" s="282" customFormat="1">
      <c r="A255" s="157" t="s">
        <v>924</v>
      </c>
      <c r="B255" s="140" t="s">
        <v>925</v>
      </c>
      <c r="C255" s="138">
        <v>60000</v>
      </c>
      <c r="D255" s="138">
        <v>40000</v>
      </c>
      <c r="E255" s="138">
        <f t="shared" si="4"/>
        <v>-20000</v>
      </c>
      <c r="F255" s="140"/>
    </row>
    <row r="256" spans="1:6" s="282" customFormat="1">
      <c r="A256" s="157" t="s">
        <v>926</v>
      </c>
      <c r="B256" s="140" t="s">
        <v>927</v>
      </c>
      <c r="C256" s="138">
        <v>72000</v>
      </c>
      <c r="D256" s="138">
        <v>72000</v>
      </c>
      <c r="E256" s="138">
        <f t="shared" si="4"/>
        <v>0</v>
      </c>
      <c r="F256" s="140"/>
    </row>
    <row r="257" spans="1:6" s="282" customFormat="1">
      <c r="A257" s="157" t="s">
        <v>928</v>
      </c>
      <c r="B257" s="140" t="s">
        <v>929</v>
      </c>
      <c r="C257" s="138">
        <v>90000</v>
      </c>
      <c r="D257" s="138">
        <v>90000</v>
      </c>
      <c r="E257" s="138">
        <f t="shared" si="4"/>
        <v>0</v>
      </c>
      <c r="F257" s="140"/>
    </row>
    <row r="258" spans="1:6" s="282" customFormat="1">
      <c r="A258" s="157" t="s">
        <v>930</v>
      </c>
      <c r="B258" s="140" t="s">
        <v>931</v>
      </c>
      <c r="C258" s="138">
        <v>75000</v>
      </c>
      <c r="D258" s="138">
        <v>105000</v>
      </c>
      <c r="E258" s="138">
        <f t="shared" si="4"/>
        <v>30000</v>
      </c>
      <c r="F258" s="140"/>
    </row>
    <row r="259" spans="1:6" s="282" customFormat="1">
      <c r="A259" s="157" t="s">
        <v>932</v>
      </c>
      <c r="B259" s="140" t="s">
        <v>933</v>
      </c>
      <c r="C259" s="138">
        <v>135000</v>
      </c>
      <c r="D259" s="138">
        <v>135000</v>
      </c>
      <c r="E259" s="138">
        <f t="shared" si="4"/>
        <v>0</v>
      </c>
      <c r="F259" s="140"/>
    </row>
    <row r="260" spans="1:6" s="282" customFormat="1">
      <c r="A260" s="157" t="s">
        <v>934</v>
      </c>
      <c r="B260" s="140" t="s">
        <v>935</v>
      </c>
      <c r="C260" s="138">
        <v>190000</v>
      </c>
      <c r="D260" s="138">
        <v>180000</v>
      </c>
      <c r="E260" s="138">
        <f t="shared" si="4"/>
        <v>-10000</v>
      </c>
      <c r="F260" s="140"/>
    </row>
    <row r="261" spans="1:6" s="282" customFormat="1">
      <c r="A261" s="157" t="s">
        <v>936</v>
      </c>
      <c r="B261" s="140" t="s">
        <v>937</v>
      </c>
      <c r="C261" s="138">
        <v>80000</v>
      </c>
      <c r="D261" s="138">
        <v>80000</v>
      </c>
      <c r="E261" s="138">
        <f t="shared" si="4"/>
        <v>0</v>
      </c>
      <c r="F261" s="140"/>
    </row>
    <row r="262" spans="1:6" s="282" customFormat="1">
      <c r="A262" s="157" t="s">
        <v>938</v>
      </c>
      <c r="B262" s="140" t="s">
        <v>939</v>
      </c>
      <c r="C262" s="138">
        <v>90000</v>
      </c>
      <c r="D262" s="138">
        <v>90000</v>
      </c>
      <c r="E262" s="138">
        <f t="shared" si="4"/>
        <v>0</v>
      </c>
      <c r="F262" s="140"/>
    </row>
    <row r="263" spans="1:6" s="282" customFormat="1">
      <c r="A263" s="157" t="s">
        <v>940</v>
      </c>
      <c r="B263" s="140" t="s">
        <v>941</v>
      </c>
      <c r="C263" s="138">
        <v>49000</v>
      </c>
      <c r="D263" s="138">
        <v>42000</v>
      </c>
      <c r="E263" s="138">
        <f t="shared" si="4"/>
        <v>-7000</v>
      </c>
      <c r="F263" s="140"/>
    </row>
    <row r="264" spans="1:6" s="282" customFormat="1">
      <c r="A264" s="157" t="s">
        <v>942</v>
      </c>
      <c r="B264" s="140" t="s">
        <v>943</v>
      </c>
      <c r="C264" s="138">
        <v>105000</v>
      </c>
      <c r="D264" s="138">
        <v>70000</v>
      </c>
      <c r="E264" s="138">
        <f t="shared" si="4"/>
        <v>-35000</v>
      </c>
      <c r="F264" s="140"/>
    </row>
    <row r="265" spans="1:6" s="282" customFormat="1">
      <c r="A265" s="157" t="s">
        <v>944</v>
      </c>
      <c r="B265" s="140" t="s">
        <v>945</v>
      </c>
      <c r="C265" s="138">
        <v>65000</v>
      </c>
      <c r="D265" s="138">
        <v>65000</v>
      </c>
      <c r="E265" s="138">
        <f t="shared" si="4"/>
        <v>0</v>
      </c>
      <c r="F265" s="140"/>
    </row>
    <row r="266" spans="1:6" s="282" customFormat="1">
      <c r="A266" s="157" t="s">
        <v>946</v>
      </c>
      <c r="B266" s="140" t="s">
        <v>947</v>
      </c>
      <c r="C266" s="138">
        <v>24000</v>
      </c>
      <c r="D266" s="138">
        <v>24000</v>
      </c>
      <c r="E266" s="138">
        <f t="shared" si="4"/>
        <v>0</v>
      </c>
      <c r="F266" s="140"/>
    </row>
    <row r="267" spans="1:6" s="282" customFormat="1">
      <c r="A267" s="157" t="s">
        <v>948</v>
      </c>
      <c r="B267" s="140" t="s">
        <v>949</v>
      </c>
      <c r="C267" s="138">
        <v>72000</v>
      </c>
      <c r="D267" s="138">
        <v>72000</v>
      </c>
      <c r="E267" s="138">
        <f t="shared" si="4"/>
        <v>0</v>
      </c>
      <c r="F267" s="140"/>
    </row>
    <row r="268" spans="1:6" s="282" customFormat="1">
      <c r="A268" s="157" t="s">
        <v>950</v>
      </c>
      <c r="B268" s="140" t="s">
        <v>951</v>
      </c>
      <c r="C268" s="138">
        <v>36000</v>
      </c>
      <c r="D268" s="138">
        <v>36000</v>
      </c>
      <c r="E268" s="138">
        <f t="shared" si="4"/>
        <v>0</v>
      </c>
      <c r="F268" s="140"/>
    </row>
    <row r="269" spans="1:6" s="282" customFormat="1">
      <c r="A269" s="157" t="s">
        <v>952</v>
      </c>
      <c r="B269" s="140" t="s">
        <v>953</v>
      </c>
      <c r="C269" s="138">
        <v>84000</v>
      </c>
      <c r="D269" s="138">
        <v>72000</v>
      </c>
      <c r="E269" s="138">
        <f t="shared" si="4"/>
        <v>-12000</v>
      </c>
      <c r="F269" s="140"/>
    </row>
    <row r="270" spans="1:6" s="282" customFormat="1">
      <c r="A270" s="157" t="s">
        <v>954</v>
      </c>
      <c r="B270" s="140" t="s">
        <v>955</v>
      </c>
      <c r="C270" s="138">
        <v>60000</v>
      </c>
      <c r="D270" s="138">
        <v>60000</v>
      </c>
      <c r="E270" s="138">
        <f t="shared" si="4"/>
        <v>0</v>
      </c>
      <c r="F270" s="140"/>
    </row>
    <row r="271" spans="1:6" s="282" customFormat="1">
      <c r="A271" s="157" t="s">
        <v>956</v>
      </c>
      <c r="B271" s="140" t="s">
        <v>957</v>
      </c>
      <c r="C271" s="138">
        <v>25000</v>
      </c>
      <c r="D271" s="138">
        <v>25000</v>
      </c>
      <c r="E271" s="138">
        <f t="shared" si="4"/>
        <v>0</v>
      </c>
      <c r="F271" s="140"/>
    </row>
    <row r="272" spans="1:6" s="282" customFormat="1">
      <c r="A272" s="157" t="s">
        <v>958</v>
      </c>
      <c r="B272" s="140" t="s">
        <v>959</v>
      </c>
      <c r="C272" s="138">
        <v>50000</v>
      </c>
      <c r="D272" s="138">
        <v>50000</v>
      </c>
      <c r="E272" s="138">
        <f t="shared" si="4"/>
        <v>0</v>
      </c>
      <c r="F272" s="140"/>
    </row>
    <row r="273" spans="1:6" s="282" customFormat="1">
      <c r="A273" s="157" t="s">
        <v>960</v>
      </c>
      <c r="B273" s="140" t="s">
        <v>961</v>
      </c>
      <c r="C273" s="138">
        <v>50000</v>
      </c>
      <c r="D273" s="138">
        <v>50000</v>
      </c>
      <c r="E273" s="138">
        <f t="shared" si="4"/>
        <v>0</v>
      </c>
      <c r="F273" s="140"/>
    </row>
    <row r="274" spans="1:6" s="282" customFormat="1">
      <c r="A274" s="157" t="s">
        <v>962</v>
      </c>
      <c r="B274" s="140" t="s">
        <v>963</v>
      </c>
      <c r="C274" s="138">
        <v>149000</v>
      </c>
      <c r="D274" s="138">
        <v>199000</v>
      </c>
      <c r="E274" s="138">
        <f t="shared" si="4"/>
        <v>50000</v>
      </c>
      <c r="F274" s="140"/>
    </row>
    <row r="275" spans="1:6" s="282" customFormat="1">
      <c r="A275" s="157" t="s">
        <v>964</v>
      </c>
      <c r="B275" s="140" t="s">
        <v>965</v>
      </c>
      <c r="C275" s="138">
        <v>50000</v>
      </c>
      <c r="D275" s="138">
        <v>50000</v>
      </c>
      <c r="E275" s="138">
        <f t="shared" si="4"/>
        <v>0</v>
      </c>
      <c r="F275" s="140"/>
    </row>
    <row r="276" spans="1:6" s="282" customFormat="1">
      <c r="A276" s="157" t="s">
        <v>966</v>
      </c>
      <c r="B276" s="140" t="s">
        <v>967</v>
      </c>
      <c r="C276" s="138">
        <v>49000</v>
      </c>
      <c r="D276" s="138">
        <v>49000</v>
      </c>
      <c r="E276" s="138">
        <f t="shared" si="4"/>
        <v>0</v>
      </c>
      <c r="F276" s="140"/>
    </row>
    <row r="277" spans="1:6" s="282" customFormat="1">
      <c r="A277" s="157" t="s">
        <v>968</v>
      </c>
      <c r="B277" s="140" t="s">
        <v>969</v>
      </c>
      <c r="C277" s="138">
        <v>28000</v>
      </c>
      <c r="D277" s="138">
        <v>28000</v>
      </c>
      <c r="E277" s="138">
        <f t="shared" si="4"/>
        <v>0</v>
      </c>
      <c r="F277" s="140"/>
    </row>
    <row r="278" spans="1:6" s="282" customFormat="1">
      <c r="A278" s="157" t="s">
        <v>970</v>
      </c>
      <c r="B278" s="140" t="s">
        <v>971</v>
      </c>
      <c r="C278" s="138">
        <v>60000</v>
      </c>
      <c r="D278" s="138">
        <v>60000</v>
      </c>
      <c r="E278" s="138">
        <f t="shared" si="4"/>
        <v>0</v>
      </c>
      <c r="F278" s="140"/>
    </row>
    <row r="279" spans="1:6" s="282" customFormat="1">
      <c r="A279" s="157" t="s">
        <v>972</v>
      </c>
      <c r="B279" s="140" t="s">
        <v>973</v>
      </c>
      <c r="C279" s="138">
        <v>47500</v>
      </c>
      <c r="D279" s="138">
        <v>42500</v>
      </c>
      <c r="E279" s="138">
        <f t="shared" si="4"/>
        <v>-5000</v>
      </c>
      <c r="F279" s="140"/>
    </row>
    <row r="280" spans="1:6" s="282" customFormat="1">
      <c r="A280" s="157" t="s">
        <v>974</v>
      </c>
      <c r="B280" s="140" t="s">
        <v>975</v>
      </c>
      <c r="C280" s="138">
        <v>75000</v>
      </c>
      <c r="D280" s="138">
        <v>75000</v>
      </c>
      <c r="E280" s="138">
        <f t="shared" si="4"/>
        <v>0</v>
      </c>
      <c r="F280" s="140"/>
    </row>
    <row r="281" spans="1:6" s="282" customFormat="1">
      <c r="A281" s="157" t="s">
        <v>976</v>
      </c>
      <c r="B281" s="140" t="s">
        <v>977</v>
      </c>
      <c r="C281" s="138">
        <v>15000</v>
      </c>
      <c r="D281" s="138">
        <v>15000</v>
      </c>
      <c r="E281" s="138">
        <f t="shared" si="4"/>
        <v>0</v>
      </c>
      <c r="F281" s="140"/>
    </row>
    <row r="282" spans="1:6" s="282" customFormat="1">
      <c r="A282" s="157" t="s">
        <v>978</v>
      </c>
      <c r="B282" s="140" t="s">
        <v>979</v>
      </c>
      <c r="C282" s="138">
        <v>14000</v>
      </c>
      <c r="D282" s="138">
        <v>14000</v>
      </c>
      <c r="E282" s="138">
        <f t="shared" ref="E282:E345" si="5">D282-C282</f>
        <v>0</v>
      </c>
      <c r="F282" s="140"/>
    </row>
    <row r="283" spans="1:6" s="282" customFormat="1">
      <c r="A283" s="157" t="s">
        <v>980</v>
      </c>
      <c r="B283" s="140" t="s">
        <v>981</v>
      </c>
      <c r="C283" s="138">
        <v>20000</v>
      </c>
      <c r="D283" s="138">
        <v>20000</v>
      </c>
      <c r="E283" s="138">
        <f t="shared" si="5"/>
        <v>0</v>
      </c>
      <c r="F283" s="140"/>
    </row>
    <row r="284" spans="1:6" s="282" customFormat="1">
      <c r="A284" s="157" t="s">
        <v>982</v>
      </c>
      <c r="B284" s="140" t="s">
        <v>983</v>
      </c>
      <c r="C284" s="138">
        <v>180000</v>
      </c>
      <c r="D284" s="138">
        <v>180000</v>
      </c>
      <c r="E284" s="138">
        <f t="shared" si="5"/>
        <v>0</v>
      </c>
      <c r="F284" s="140"/>
    </row>
    <row r="285" spans="1:6" s="282" customFormat="1">
      <c r="A285" s="157" t="s">
        <v>984</v>
      </c>
      <c r="B285" s="140" t="s">
        <v>985</v>
      </c>
      <c r="C285" s="138">
        <v>40000</v>
      </c>
      <c r="D285" s="138">
        <v>40000</v>
      </c>
      <c r="E285" s="138">
        <f t="shared" si="5"/>
        <v>0</v>
      </c>
      <c r="F285" s="140"/>
    </row>
    <row r="286" spans="1:6" s="282" customFormat="1">
      <c r="A286" s="157" t="s">
        <v>986</v>
      </c>
      <c r="B286" s="140" t="s">
        <v>987</v>
      </c>
      <c r="C286" s="138">
        <v>36000</v>
      </c>
      <c r="D286" s="138">
        <v>36000</v>
      </c>
      <c r="E286" s="138">
        <f t="shared" si="5"/>
        <v>0</v>
      </c>
      <c r="F286" s="140"/>
    </row>
    <row r="287" spans="1:6" s="282" customFormat="1">
      <c r="A287" s="157" t="s">
        <v>988</v>
      </c>
      <c r="B287" s="140" t="s">
        <v>989</v>
      </c>
      <c r="C287" s="138">
        <v>36000</v>
      </c>
      <c r="D287" s="138">
        <v>36000</v>
      </c>
      <c r="E287" s="138">
        <f t="shared" si="5"/>
        <v>0</v>
      </c>
      <c r="F287" s="140"/>
    </row>
    <row r="288" spans="1:6" s="282" customFormat="1">
      <c r="A288" s="157" t="s">
        <v>990</v>
      </c>
      <c r="B288" s="140" t="s">
        <v>991</v>
      </c>
      <c r="C288" s="138">
        <v>28002</v>
      </c>
      <c r="D288" s="138">
        <v>21002</v>
      </c>
      <c r="E288" s="138">
        <f t="shared" si="5"/>
        <v>-7000</v>
      </c>
      <c r="F288" s="140"/>
    </row>
    <row r="289" spans="1:6" s="282" customFormat="1">
      <c r="A289" s="157" t="s">
        <v>992</v>
      </c>
      <c r="B289" s="140" t="s">
        <v>993</v>
      </c>
      <c r="C289" s="138">
        <v>64000</v>
      </c>
      <c r="D289" s="138">
        <v>64000</v>
      </c>
      <c r="E289" s="138">
        <f t="shared" si="5"/>
        <v>0</v>
      </c>
      <c r="F289" s="140"/>
    </row>
    <row r="290" spans="1:6" s="282" customFormat="1">
      <c r="A290" s="157" t="s">
        <v>994</v>
      </c>
      <c r="B290" s="140" t="s">
        <v>995</v>
      </c>
      <c r="C290" s="138">
        <v>45000</v>
      </c>
      <c r="D290" s="138">
        <v>45000</v>
      </c>
      <c r="E290" s="138">
        <f t="shared" si="5"/>
        <v>0</v>
      </c>
      <c r="F290" s="140"/>
    </row>
    <row r="291" spans="1:6" s="282" customFormat="1">
      <c r="A291" s="157" t="s">
        <v>996</v>
      </c>
      <c r="B291" s="140" t="s">
        <v>977</v>
      </c>
      <c r="C291" s="138">
        <v>30000</v>
      </c>
      <c r="D291" s="138">
        <v>30000</v>
      </c>
      <c r="E291" s="138">
        <f t="shared" si="5"/>
        <v>0</v>
      </c>
      <c r="F291" s="140"/>
    </row>
    <row r="292" spans="1:6" s="282" customFormat="1">
      <c r="A292" s="157" t="s">
        <v>997</v>
      </c>
      <c r="B292" s="140" t="s">
        <v>998</v>
      </c>
      <c r="C292" s="138">
        <v>9000</v>
      </c>
      <c r="D292" s="138">
        <v>9000</v>
      </c>
      <c r="E292" s="138">
        <f t="shared" si="5"/>
        <v>0</v>
      </c>
      <c r="F292" s="140"/>
    </row>
    <row r="293" spans="1:6" s="282" customFormat="1">
      <c r="A293" s="157" t="s">
        <v>999</v>
      </c>
      <c r="B293" s="140" t="s">
        <v>1000</v>
      </c>
      <c r="C293" s="138">
        <v>7500</v>
      </c>
      <c r="D293" s="138">
        <v>7500</v>
      </c>
      <c r="E293" s="138">
        <f t="shared" si="5"/>
        <v>0</v>
      </c>
      <c r="F293" s="140"/>
    </row>
    <row r="294" spans="1:6" s="282" customFormat="1">
      <c r="A294" s="157" t="s">
        <v>1001</v>
      </c>
      <c r="B294" s="140" t="s">
        <v>1002</v>
      </c>
      <c r="C294" s="138">
        <v>13000</v>
      </c>
      <c r="D294" s="138">
        <v>13000</v>
      </c>
      <c r="E294" s="138">
        <f t="shared" si="5"/>
        <v>0</v>
      </c>
      <c r="F294" s="140"/>
    </row>
    <row r="295" spans="1:6" s="282" customFormat="1">
      <c r="A295" s="157" t="s">
        <v>1003</v>
      </c>
      <c r="B295" s="140" t="s">
        <v>1004</v>
      </c>
      <c r="C295" s="138">
        <v>25000</v>
      </c>
      <c r="D295" s="138">
        <v>25000</v>
      </c>
      <c r="E295" s="138">
        <f t="shared" si="5"/>
        <v>0</v>
      </c>
      <c r="F295" s="140"/>
    </row>
    <row r="296" spans="1:6" s="282" customFormat="1">
      <c r="A296" s="157" t="s">
        <v>1005</v>
      </c>
      <c r="B296" s="140" t="s">
        <v>1006</v>
      </c>
      <c r="C296" s="138">
        <v>12000</v>
      </c>
      <c r="D296" s="138">
        <v>12000</v>
      </c>
      <c r="E296" s="138">
        <f t="shared" si="5"/>
        <v>0</v>
      </c>
      <c r="F296" s="140"/>
    </row>
    <row r="297" spans="1:6" s="282" customFormat="1">
      <c r="A297" s="157" t="s">
        <v>1007</v>
      </c>
      <c r="B297" s="140" t="s">
        <v>1008</v>
      </c>
      <c r="C297" s="138">
        <v>45000</v>
      </c>
      <c r="D297" s="138">
        <v>45000</v>
      </c>
      <c r="E297" s="138">
        <f t="shared" si="5"/>
        <v>0</v>
      </c>
      <c r="F297" s="140"/>
    </row>
    <row r="298" spans="1:6" s="282" customFormat="1">
      <c r="A298" s="157" t="s">
        <v>1009</v>
      </c>
      <c r="B298" s="140" t="s">
        <v>1010</v>
      </c>
      <c r="C298" s="138">
        <v>20000</v>
      </c>
      <c r="D298" s="138">
        <v>25000</v>
      </c>
      <c r="E298" s="138">
        <f t="shared" si="5"/>
        <v>5000</v>
      </c>
      <c r="F298" s="140"/>
    </row>
    <row r="299" spans="1:6" s="282" customFormat="1">
      <c r="A299" s="157" t="s">
        <v>1011</v>
      </c>
      <c r="B299" s="140" t="s">
        <v>1012</v>
      </c>
      <c r="C299" s="138">
        <v>40002</v>
      </c>
      <c r="D299" s="138">
        <v>40002</v>
      </c>
      <c r="E299" s="138">
        <f t="shared" si="5"/>
        <v>0</v>
      </c>
      <c r="F299" s="140"/>
    </row>
    <row r="300" spans="1:6" s="282" customFormat="1">
      <c r="A300" s="157" t="s">
        <v>1013</v>
      </c>
      <c r="B300" s="140" t="s">
        <v>1014</v>
      </c>
      <c r="C300" s="138">
        <v>31500</v>
      </c>
      <c r="D300" s="138">
        <v>34500</v>
      </c>
      <c r="E300" s="138">
        <f t="shared" si="5"/>
        <v>3000</v>
      </c>
      <c r="F300" s="140"/>
    </row>
    <row r="301" spans="1:6" s="282" customFormat="1">
      <c r="A301" s="157" t="s">
        <v>1015</v>
      </c>
      <c r="B301" s="140" t="s">
        <v>1016</v>
      </c>
      <c r="C301" s="138">
        <v>6000</v>
      </c>
      <c r="D301" s="138">
        <v>6000</v>
      </c>
      <c r="E301" s="138">
        <f t="shared" si="5"/>
        <v>0</v>
      </c>
      <c r="F301" s="140"/>
    </row>
    <row r="302" spans="1:6" s="282" customFormat="1">
      <c r="A302" s="157" t="s">
        <v>1017</v>
      </c>
      <c r="B302" s="140" t="s">
        <v>1018</v>
      </c>
      <c r="C302" s="138">
        <v>48000</v>
      </c>
      <c r="D302" s="138">
        <v>54000</v>
      </c>
      <c r="E302" s="138">
        <f t="shared" si="5"/>
        <v>6000</v>
      </c>
      <c r="F302" s="140"/>
    </row>
    <row r="303" spans="1:6" s="282" customFormat="1">
      <c r="A303" s="157" t="s">
        <v>1019</v>
      </c>
      <c r="B303" s="140" t="s">
        <v>1020</v>
      </c>
      <c r="C303" s="138">
        <v>17499</v>
      </c>
      <c r="D303" s="138">
        <v>10499</v>
      </c>
      <c r="E303" s="138">
        <f t="shared" si="5"/>
        <v>-7000</v>
      </c>
      <c r="F303" s="140"/>
    </row>
    <row r="304" spans="1:6" s="282" customFormat="1">
      <c r="A304" s="157" t="s">
        <v>1021</v>
      </c>
      <c r="B304" s="140" t="s">
        <v>1022</v>
      </c>
      <c r="C304" s="138">
        <v>77000</v>
      </c>
      <c r="D304" s="138">
        <v>77000</v>
      </c>
      <c r="E304" s="138">
        <f t="shared" si="5"/>
        <v>0</v>
      </c>
      <c r="F304" s="140"/>
    </row>
    <row r="305" spans="1:6" s="282" customFormat="1">
      <c r="A305" s="157" t="s">
        <v>1023</v>
      </c>
      <c r="B305" s="140" t="s">
        <v>1024</v>
      </c>
      <c r="C305" s="138">
        <v>10500</v>
      </c>
      <c r="D305" s="138">
        <v>9000</v>
      </c>
      <c r="E305" s="138">
        <f t="shared" si="5"/>
        <v>-1500</v>
      </c>
      <c r="F305" s="140"/>
    </row>
    <row r="306" spans="1:6" s="282" customFormat="1">
      <c r="A306" s="157" t="s">
        <v>1025</v>
      </c>
      <c r="B306" s="140" t="s">
        <v>1026</v>
      </c>
      <c r="C306" s="138">
        <v>19502</v>
      </c>
      <c r="D306" s="138">
        <v>19502</v>
      </c>
      <c r="E306" s="138">
        <f t="shared" si="5"/>
        <v>0</v>
      </c>
      <c r="F306" s="140"/>
    </row>
    <row r="307" spans="1:6" s="282" customFormat="1">
      <c r="A307" s="157" t="s">
        <v>1027</v>
      </c>
      <c r="B307" s="140" t="s">
        <v>1028</v>
      </c>
      <c r="C307" s="138">
        <v>1200</v>
      </c>
      <c r="D307" s="138">
        <v>1200</v>
      </c>
      <c r="E307" s="138">
        <f t="shared" si="5"/>
        <v>0</v>
      </c>
      <c r="F307" s="140"/>
    </row>
    <row r="308" spans="1:6" s="282" customFormat="1">
      <c r="A308" s="157" t="s">
        <v>1029</v>
      </c>
      <c r="B308" s="140" t="s">
        <v>1030</v>
      </c>
      <c r="C308" s="138">
        <v>24000</v>
      </c>
      <c r="D308" s="138">
        <v>24000</v>
      </c>
      <c r="E308" s="138">
        <f t="shared" si="5"/>
        <v>0</v>
      </c>
      <c r="F308" s="140"/>
    </row>
    <row r="309" spans="1:6" s="282" customFormat="1">
      <c r="A309" s="157" t="s">
        <v>1031</v>
      </c>
      <c r="B309" s="140" t="s">
        <v>1032</v>
      </c>
      <c r="C309" s="138">
        <v>6000</v>
      </c>
      <c r="D309" s="138">
        <v>6000</v>
      </c>
      <c r="E309" s="138">
        <f t="shared" si="5"/>
        <v>0</v>
      </c>
      <c r="F309" s="140"/>
    </row>
    <row r="310" spans="1:6" s="282" customFormat="1">
      <c r="A310" s="157" t="s">
        <v>1033</v>
      </c>
      <c r="B310" s="140" t="s">
        <v>1034</v>
      </c>
      <c r="C310" s="138">
        <v>12500</v>
      </c>
      <c r="D310" s="138">
        <v>12500</v>
      </c>
      <c r="E310" s="138">
        <f t="shared" si="5"/>
        <v>0</v>
      </c>
      <c r="F310" s="140"/>
    </row>
    <row r="311" spans="1:6" s="282" customFormat="1">
      <c r="A311" s="157" t="s">
        <v>1035</v>
      </c>
      <c r="B311" s="140" t="s">
        <v>1036</v>
      </c>
      <c r="C311" s="138">
        <v>10000</v>
      </c>
      <c r="D311" s="138">
        <v>10000</v>
      </c>
      <c r="E311" s="138">
        <f t="shared" si="5"/>
        <v>0</v>
      </c>
      <c r="F311" s="140"/>
    </row>
    <row r="312" spans="1:6" s="282" customFormat="1">
      <c r="A312" s="157" t="s">
        <v>1037</v>
      </c>
      <c r="B312" s="140" t="s">
        <v>1038</v>
      </c>
      <c r="C312" s="138">
        <v>8500</v>
      </c>
      <c r="D312" s="138">
        <v>5000</v>
      </c>
      <c r="E312" s="138">
        <f t="shared" si="5"/>
        <v>-3500</v>
      </c>
      <c r="F312" s="140"/>
    </row>
    <row r="313" spans="1:6" s="282" customFormat="1">
      <c r="A313" s="157" t="s">
        <v>1039</v>
      </c>
      <c r="B313" s="140" t="s">
        <v>1040</v>
      </c>
      <c r="C313" s="138">
        <v>7000</v>
      </c>
      <c r="D313" s="138">
        <v>7000</v>
      </c>
      <c r="E313" s="138">
        <f t="shared" si="5"/>
        <v>0</v>
      </c>
      <c r="F313" s="140"/>
    </row>
    <row r="314" spans="1:6" s="282" customFormat="1">
      <c r="A314" s="157" t="s">
        <v>1041</v>
      </c>
      <c r="B314" s="140" t="s">
        <v>1042</v>
      </c>
      <c r="C314" s="138">
        <v>7000</v>
      </c>
      <c r="D314" s="138">
        <v>7000</v>
      </c>
      <c r="E314" s="138">
        <f t="shared" si="5"/>
        <v>0</v>
      </c>
      <c r="F314" s="140"/>
    </row>
    <row r="315" spans="1:6" s="282" customFormat="1">
      <c r="A315" s="157" t="s">
        <v>1043</v>
      </c>
      <c r="B315" s="140" t="s">
        <v>1044</v>
      </c>
      <c r="C315" s="138">
        <v>6000</v>
      </c>
      <c r="D315" s="138">
        <v>3000</v>
      </c>
      <c r="E315" s="138">
        <f t="shared" si="5"/>
        <v>-3000</v>
      </c>
      <c r="F315" s="140"/>
    </row>
    <row r="316" spans="1:6" s="282" customFormat="1">
      <c r="A316" s="157" t="s">
        <v>1045</v>
      </c>
      <c r="B316" s="140" t="s">
        <v>1000</v>
      </c>
      <c r="C316" s="138">
        <v>10000</v>
      </c>
      <c r="D316" s="138">
        <v>10000</v>
      </c>
      <c r="E316" s="138">
        <f t="shared" si="5"/>
        <v>0</v>
      </c>
      <c r="F316" s="140"/>
    </row>
    <row r="317" spans="1:6" s="282" customFormat="1">
      <c r="A317" s="157" t="s">
        <v>1046</v>
      </c>
      <c r="B317" s="140" t="s">
        <v>1047</v>
      </c>
      <c r="C317" s="138">
        <v>108000</v>
      </c>
      <c r="D317" s="138">
        <v>108000</v>
      </c>
      <c r="E317" s="138">
        <f t="shared" si="5"/>
        <v>0</v>
      </c>
      <c r="F317" s="140"/>
    </row>
    <row r="318" spans="1:6" s="282" customFormat="1">
      <c r="A318" s="157" t="s">
        <v>1048</v>
      </c>
      <c r="B318" s="140" t="s">
        <v>1049</v>
      </c>
      <c r="C318" s="138">
        <v>4200</v>
      </c>
      <c r="D318" s="138">
        <v>4200</v>
      </c>
      <c r="E318" s="138">
        <f t="shared" si="5"/>
        <v>0</v>
      </c>
      <c r="F318" s="140"/>
    </row>
    <row r="319" spans="1:6" s="282" customFormat="1">
      <c r="A319" s="157" t="s">
        <v>1050</v>
      </c>
      <c r="B319" s="140" t="s">
        <v>1051</v>
      </c>
      <c r="C319" s="138">
        <v>4000</v>
      </c>
      <c r="D319" s="138">
        <v>4000</v>
      </c>
      <c r="E319" s="138">
        <f t="shared" si="5"/>
        <v>0</v>
      </c>
      <c r="F319" s="140"/>
    </row>
    <row r="320" spans="1:6" s="282" customFormat="1">
      <c r="A320" s="157" t="s">
        <v>1052</v>
      </c>
      <c r="B320" s="140" t="s">
        <v>1053</v>
      </c>
      <c r="C320" s="138">
        <v>3600</v>
      </c>
      <c r="D320" s="138">
        <v>3600</v>
      </c>
      <c r="E320" s="138">
        <f t="shared" si="5"/>
        <v>0</v>
      </c>
      <c r="F320" s="140"/>
    </row>
    <row r="321" spans="1:6" s="282" customFormat="1">
      <c r="A321" s="157" t="s">
        <v>1054</v>
      </c>
      <c r="B321" s="140" t="s">
        <v>1055</v>
      </c>
      <c r="C321" s="138">
        <v>1800</v>
      </c>
      <c r="D321" s="138">
        <v>1800</v>
      </c>
      <c r="E321" s="138">
        <f t="shared" si="5"/>
        <v>0</v>
      </c>
      <c r="F321" s="140"/>
    </row>
    <row r="322" spans="1:6" s="282" customFormat="1">
      <c r="A322" s="157" t="s">
        <v>1056</v>
      </c>
      <c r="B322" s="140" t="s">
        <v>1057</v>
      </c>
      <c r="C322" s="138">
        <v>3503</v>
      </c>
      <c r="D322" s="138">
        <v>3503</v>
      </c>
      <c r="E322" s="138">
        <f t="shared" si="5"/>
        <v>0</v>
      </c>
      <c r="F322" s="140"/>
    </row>
    <row r="323" spans="1:6" s="282" customFormat="1">
      <c r="A323" s="157" t="s">
        <v>1058</v>
      </c>
      <c r="B323" s="140" t="s">
        <v>1059</v>
      </c>
      <c r="C323" s="138">
        <v>3000</v>
      </c>
      <c r="D323" s="138">
        <v>3000</v>
      </c>
      <c r="E323" s="138">
        <f t="shared" si="5"/>
        <v>0</v>
      </c>
      <c r="F323" s="140"/>
    </row>
    <row r="324" spans="1:6" s="282" customFormat="1">
      <c r="A324" s="157" t="s">
        <v>1060</v>
      </c>
      <c r="B324" s="140" t="s">
        <v>1061</v>
      </c>
      <c r="C324" s="138">
        <v>12001</v>
      </c>
      <c r="D324" s="138">
        <v>12001</v>
      </c>
      <c r="E324" s="138">
        <f t="shared" si="5"/>
        <v>0</v>
      </c>
      <c r="F324" s="140"/>
    </row>
    <row r="325" spans="1:6" s="282" customFormat="1">
      <c r="A325" s="157" t="s">
        <v>1062</v>
      </c>
      <c r="B325" s="140" t="s">
        <v>1063</v>
      </c>
      <c r="C325" s="138">
        <v>1700</v>
      </c>
      <c r="D325" s="138">
        <v>1700</v>
      </c>
      <c r="E325" s="138">
        <f t="shared" si="5"/>
        <v>0</v>
      </c>
      <c r="F325" s="140"/>
    </row>
    <row r="326" spans="1:6" s="282" customFormat="1">
      <c r="A326" s="157" t="s">
        <v>1064</v>
      </c>
      <c r="B326" s="140" t="s">
        <v>1065</v>
      </c>
      <c r="C326" s="138">
        <v>501</v>
      </c>
      <c r="D326" s="138">
        <v>501</v>
      </c>
      <c r="E326" s="138">
        <f t="shared" si="5"/>
        <v>0</v>
      </c>
      <c r="F326" s="140"/>
    </row>
    <row r="327" spans="1:6" s="282" customFormat="1">
      <c r="A327" s="157" t="s">
        <v>1066</v>
      </c>
      <c r="B327" s="140" t="s">
        <v>1067</v>
      </c>
      <c r="C327" s="138">
        <v>301</v>
      </c>
      <c r="D327" s="138">
        <v>300</v>
      </c>
      <c r="E327" s="138">
        <f t="shared" si="5"/>
        <v>-1</v>
      </c>
      <c r="F327" s="140"/>
    </row>
    <row r="328" spans="1:6" s="282" customFormat="1">
      <c r="A328" s="157" t="s">
        <v>1068</v>
      </c>
      <c r="B328" s="140" t="s">
        <v>1069</v>
      </c>
      <c r="C328" s="138">
        <v>38</v>
      </c>
      <c r="D328" s="138">
        <v>38</v>
      </c>
      <c r="E328" s="138">
        <f t="shared" si="5"/>
        <v>0</v>
      </c>
      <c r="F328" s="140"/>
    </row>
    <row r="329" spans="1:6" s="282" customFormat="1">
      <c r="A329" s="157" t="s">
        <v>1070</v>
      </c>
      <c r="B329" s="140" t="s">
        <v>1071</v>
      </c>
      <c r="C329" s="138">
        <v>20</v>
      </c>
      <c r="D329" s="138">
        <v>20</v>
      </c>
      <c r="E329" s="138">
        <f t="shared" si="5"/>
        <v>0</v>
      </c>
      <c r="F329" s="140"/>
    </row>
    <row r="330" spans="1:6" s="282" customFormat="1">
      <c r="A330" s="157" t="s">
        <v>1072</v>
      </c>
      <c r="B330" s="140" t="s">
        <v>1018</v>
      </c>
      <c r="C330" s="138">
        <v>10</v>
      </c>
      <c r="D330" s="138">
        <v>10</v>
      </c>
      <c r="E330" s="138">
        <f t="shared" si="5"/>
        <v>0</v>
      </c>
      <c r="F330" s="140"/>
    </row>
    <row r="331" spans="1:6" s="282" customFormat="1">
      <c r="A331" s="157" t="s">
        <v>1073</v>
      </c>
      <c r="B331" s="140" t="s">
        <v>902</v>
      </c>
      <c r="C331" s="138">
        <v>7</v>
      </c>
      <c r="D331" s="138">
        <v>6</v>
      </c>
      <c r="E331" s="138">
        <f t="shared" si="5"/>
        <v>-1</v>
      </c>
      <c r="F331" s="140"/>
    </row>
    <row r="332" spans="1:6" s="282" customFormat="1">
      <c r="A332" s="157" t="s">
        <v>1074</v>
      </c>
      <c r="B332" s="140" t="s">
        <v>1026</v>
      </c>
      <c r="C332" s="138">
        <v>9</v>
      </c>
      <c r="D332" s="138">
        <v>9</v>
      </c>
      <c r="E332" s="138">
        <f t="shared" si="5"/>
        <v>0</v>
      </c>
      <c r="F332" s="140"/>
    </row>
    <row r="333" spans="1:6" s="282" customFormat="1">
      <c r="A333" s="157" t="s">
        <v>1075</v>
      </c>
      <c r="B333" s="140" t="s">
        <v>1076</v>
      </c>
      <c r="C333" s="138">
        <v>5</v>
      </c>
      <c r="D333" s="138">
        <v>4</v>
      </c>
      <c r="E333" s="138">
        <f t="shared" si="5"/>
        <v>-1</v>
      </c>
      <c r="F333" s="140"/>
    </row>
    <row r="334" spans="1:6" s="282" customFormat="1">
      <c r="A334" s="157" t="s">
        <v>1077</v>
      </c>
      <c r="B334" s="140" t="s">
        <v>1078</v>
      </c>
      <c r="C334" s="138">
        <v>1005</v>
      </c>
      <c r="D334" s="138">
        <v>1005</v>
      </c>
      <c r="E334" s="138">
        <f t="shared" si="5"/>
        <v>0</v>
      </c>
      <c r="F334" s="140"/>
    </row>
    <row r="335" spans="1:6" s="282" customFormat="1">
      <c r="A335" s="157" t="s">
        <v>1079</v>
      </c>
      <c r="B335" s="140" t="s">
        <v>1080</v>
      </c>
      <c r="C335" s="138">
        <v>9</v>
      </c>
      <c r="D335" s="138">
        <v>8</v>
      </c>
      <c r="E335" s="138">
        <f t="shared" si="5"/>
        <v>-1</v>
      </c>
      <c r="F335" s="140"/>
    </row>
    <row r="336" spans="1:6" s="282" customFormat="1">
      <c r="A336" s="157" t="s">
        <v>1081</v>
      </c>
      <c r="B336" s="140" t="s">
        <v>1082</v>
      </c>
      <c r="C336" s="138">
        <v>2</v>
      </c>
      <c r="D336" s="138">
        <v>2</v>
      </c>
      <c r="E336" s="138">
        <f t="shared" si="5"/>
        <v>0</v>
      </c>
      <c r="F336" s="140"/>
    </row>
    <row r="337" spans="1:6" s="282" customFormat="1">
      <c r="A337" s="157" t="s">
        <v>1083</v>
      </c>
      <c r="B337" s="140" t="s">
        <v>1084</v>
      </c>
      <c r="C337" s="138">
        <v>3</v>
      </c>
      <c r="D337" s="138">
        <v>3</v>
      </c>
      <c r="E337" s="138">
        <f t="shared" si="5"/>
        <v>0</v>
      </c>
      <c r="F337" s="140"/>
    </row>
    <row r="338" spans="1:6" s="282" customFormat="1">
      <c r="A338" s="157" t="s">
        <v>1085</v>
      </c>
      <c r="B338" s="140" t="s">
        <v>1086</v>
      </c>
      <c r="C338" s="138">
        <v>3</v>
      </c>
      <c r="D338" s="138">
        <v>3</v>
      </c>
      <c r="E338" s="138">
        <f t="shared" si="5"/>
        <v>0</v>
      </c>
      <c r="F338" s="140"/>
    </row>
    <row r="339" spans="1:6" s="282" customFormat="1">
      <c r="A339" s="157" t="s">
        <v>1087</v>
      </c>
      <c r="B339" s="140" t="s">
        <v>1088</v>
      </c>
      <c r="C339" s="138">
        <v>4</v>
      </c>
      <c r="D339" s="138">
        <v>1</v>
      </c>
      <c r="E339" s="138">
        <f t="shared" si="5"/>
        <v>-3</v>
      </c>
      <c r="F339" s="140"/>
    </row>
    <row r="340" spans="1:6" s="282" customFormat="1">
      <c r="A340" s="157" t="s">
        <v>1089</v>
      </c>
      <c r="B340" s="140" t="s">
        <v>1090</v>
      </c>
      <c r="C340" s="138">
        <v>5</v>
      </c>
      <c r="D340" s="138">
        <v>5</v>
      </c>
      <c r="E340" s="138">
        <f t="shared" si="5"/>
        <v>0</v>
      </c>
      <c r="F340" s="140"/>
    </row>
    <row r="341" spans="1:6" s="282" customFormat="1">
      <c r="A341" s="157" t="s">
        <v>1091</v>
      </c>
      <c r="B341" s="140" t="s">
        <v>1092</v>
      </c>
      <c r="C341" s="138">
        <v>2</v>
      </c>
      <c r="D341" s="138">
        <v>2</v>
      </c>
      <c r="E341" s="138">
        <f t="shared" si="5"/>
        <v>0</v>
      </c>
      <c r="F341" s="140"/>
    </row>
    <row r="342" spans="1:6" s="282" customFormat="1">
      <c r="A342" s="157" t="s">
        <v>1093</v>
      </c>
      <c r="B342" s="140" t="s">
        <v>1094</v>
      </c>
      <c r="C342" s="138">
        <v>1</v>
      </c>
      <c r="D342" s="138">
        <v>1</v>
      </c>
      <c r="E342" s="138">
        <f t="shared" si="5"/>
        <v>0</v>
      </c>
      <c r="F342" s="140"/>
    </row>
    <row r="343" spans="1:6" s="282" customFormat="1">
      <c r="A343" s="157" t="s">
        <v>1095</v>
      </c>
      <c r="B343" s="140" t="s">
        <v>1096</v>
      </c>
      <c r="C343" s="138">
        <v>2</v>
      </c>
      <c r="D343" s="138">
        <v>2</v>
      </c>
      <c r="E343" s="138">
        <f t="shared" si="5"/>
        <v>0</v>
      </c>
      <c r="F343" s="140"/>
    </row>
    <row r="344" spans="1:6" s="282" customFormat="1">
      <c r="A344" s="157" t="s">
        <v>1097</v>
      </c>
      <c r="B344" s="140" t="s">
        <v>1098</v>
      </c>
      <c r="C344" s="138">
        <v>2</v>
      </c>
      <c r="D344" s="138">
        <v>2</v>
      </c>
      <c r="E344" s="138">
        <f t="shared" si="5"/>
        <v>0</v>
      </c>
      <c r="F344" s="140"/>
    </row>
    <row r="345" spans="1:6" s="282" customFormat="1">
      <c r="A345" s="157" t="s">
        <v>1099</v>
      </c>
      <c r="B345" s="140" t="s">
        <v>1100</v>
      </c>
      <c r="C345" s="138">
        <v>2</v>
      </c>
      <c r="D345" s="138">
        <v>2</v>
      </c>
      <c r="E345" s="138">
        <f t="shared" si="5"/>
        <v>0</v>
      </c>
      <c r="F345" s="140"/>
    </row>
    <row r="346" spans="1:6" s="282" customFormat="1">
      <c r="A346" s="157" t="s">
        <v>1101</v>
      </c>
      <c r="B346" s="140" t="s">
        <v>1102</v>
      </c>
      <c r="C346" s="138">
        <v>1</v>
      </c>
      <c r="D346" s="138">
        <v>1</v>
      </c>
      <c r="E346" s="138">
        <f t="shared" ref="E346:E409" si="6">D346-C346</f>
        <v>0</v>
      </c>
      <c r="F346" s="140"/>
    </row>
    <row r="347" spans="1:6" s="282" customFormat="1">
      <c r="A347" s="157" t="s">
        <v>1103</v>
      </c>
      <c r="B347" s="140" t="s">
        <v>1057</v>
      </c>
      <c r="C347" s="138">
        <v>4</v>
      </c>
      <c r="D347" s="138">
        <v>4</v>
      </c>
      <c r="E347" s="138">
        <f t="shared" si="6"/>
        <v>0</v>
      </c>
      <c r="F347" s="140"/>
    </row>
    <row r="348" spans="1:6" s="282" customFormat="1">
      <c r="A348" s="157" t="s">
        <v>1104</v>
      </c>
      <c r="B348" s="140" t="s">
        <v>1105</v>
      </c>
      <c r="C348" s="138">
        <v>1</v>
      </c>
      <c r="D348" s="138">
        <v>1</v>
      </c>
      <c r="E348" s="138">
        <f t="shared" si="6"/>
        <v>0</v>
      </c>
      <c r="F348" s="140"/>
    </row>
    <row r="349" spans="1:6" s="282" customFormat="1">
      <c r="A349" s="157" t="s">
        <v>1106</v>
      </c>
      <c r="B349" s="140" t="s">
        <v>1107</v>
      </c>
      <c r="C349" s="138">
        <v>1</v>
      </c>
      <c r="D349" s="138">
        <v>1</v>
      </c>
      <c r="E349" s="138">
        <f t="shared" si="6"/>
        <v>0</v>
      </c>
      <c r="F349" s="140"/>
    </row>
    <row r="350" spans="1:6" s="282" customFormat="1">
      <c r="A350" s="157" t="s">
        <v>1108</v>
      </c>
      <c r="B350" s="140" t="s">
        <v>1109</v>
      </c>
      <c r="C350" s="138">
        <v>2</v>
      </c>
      <c r="D350" s="138">
        <v>1</v>
      </c>
      <c r="E350" s="138">
        <f t="shared" si="6"/>
        <v>-1</v>
      </c>
      <c r="F350" s="140"/>
    </row>
    <row r="351" spans="1:6" s="282" customFormat="1">
      <c r="A351" s="157" t="s">
        <v>1110</v>
      </c>
      <c r="B351" s="140" t="s">
        <v>1111</v>
      </c>
      <c r="C351" s="138">
        <v>2</v>
      </c>
      <c r="D351" s="138">
        <v>2</v>
      </c>
      <c r="E351" s="138">
        <f t="shared" si="6"/>
        <v>0</v>
      </c>
      <c r="F351" s="140"/>
    </row>
    <row r="352" spans="1:6" s="282" customFormat="1">
      <c r="A352" s="157" t="s">
        <v>1112</v>
      </c>
      <c r="B352" s="140" t="s">
        <v>1044</v>
      </c>
      <c r="C352" s="138">
        <v>2</v>
      </c>
      <c r="D352" s="138">
        <v>2</v>
      </c>
      <c r="E352" s="138">
        <f t="shared" si="6"/>
        <v>0</v>
      </c>
      <c r="F352" s="140"/>
    </row>
    <row r="353" spans="1:6" s="282" customFormat="1">
      <c r="A353" s="157" t="s">
        <v>1113</v>
      </c>
      <c r="B353" s="140" t="s">
        <v>1020</v>
      </c>
      <c r="C353" s="138">
        <v>1</v>
      </c>
      <c r="D353" s="138">
        <v>1</v>
      </c>
      <c r="E353" s="138">
        <f t="shared" si="6"/>
        <v>0</v>
      </c>
      <c r="F353" s="140"/>
    </row>
    <row r="354" spans="1:6" s="282" customFormat="1">
      <c r="A354" s="157" t="s">
        <v>1114</v>
      </c>
      <c r="B354" s="140" t="s">
        <v>1115</v>
      </c>
      <c r="C354" s="138">
        <v>2</v>
      </c>
      <c r="D354" s="138">
        <v>2</v>
      </c>
      <c r="E354" s="138">
        <f t="shared" si="6"/>
        <v>0</v>
      </c>
      <c r="F354" s="140"/>
    </row>
    <row r="355" spans="1:6" s="282" customFormat="1">
      <c r="A355" s="157" t="s">
        <v>1116</v>
      </c>
      <c r="B355" s="140" t="s">
        <v>1117</v>
      </c>
      <c r="C355" s="138">
        <v>100003</v>
      </c>
      <c r="D355" s="138">
        <v>150002</v>
      </c>
      <c r="E355" s="138">
        <f t="shared" si="6"/>
        <v>49999</v>
      </c>
      <c r="F355" s="140"/>
    </row>
    <row r="356" spans="1:6" s="282" customFormat="1">
      <c r="A356" s="157" t="s">
        <v>1118</v>
      </c>
      <c r="B356" s="140" t="s">
        <v>1117</v>
      </c>
      <c r="C356" s="138">
        <v>-1</v>
      </c>
      <c r="D356" s="138">
        <v>0</v>
      </c>
      <c r="E356" s="138">
        <f t="shared" si="6"/>
        <v>1</v>
      </c>
      <c r="F356" s="140"/>
    </row>
    <row r="357" spans="1:6" s="282" customFormat="1">
      <c r="A357" s="157" t="s">
        <v>1119</v>
      </c>
      <c r="B357" s="140" t="s">
        <v>1120</v>
      </c>
      <c r="C357" s="138">
        <v>5000</v>
      </c>
      <c r="D357" s="138">
        <v>5000</v>
      </c>
      <c r="E357" s="138">
        <f t="shared" si="6"/>
        <v>0</v>
      </c>
      <c r="F357" s="140"/>
    </row>
    <row r="358" spans="1:6" s="282" customFormat="1">
      <c r="A358" s="157" t="s">
        <v>1121</v>
      </c>
      <c r="B358" s="140" t="s">
        <v>1122</v>
      </c>
      <c r="C358" s="138">
        <v>3</v>
      </c>
      <c r="D358" s="138">
        <v>3</v>
      </c>
      <c r="E358" s="138">
        <f t="shared" si="6"/>
        <v>0</v>
      </c>
      <c r="F358" s="140"/>
    </row>
    <row r="359" spans="1:6" s="282" customFormat="1">
      <c r="A359" s="157" t="s">
        <v>1123</v>
      </c>
      <c r="B359" s="140" t="s">
        <v>1061</v>
      </c>
      <c r="C359" s="138">
        <v>5</v>
      </c>
      <c r="D359" s="138">
        <v>5</v>
      </c>
      <c r="E359" s="138">
        <f t="shared" si="6"/>
        <v>0</v>
      </c>
      <c r="F359" s="140"/>
    </row>
    <row r="360" spans="1:6" s="282" customFormat="1">
      <c r="A360" s="157" t="s">
        <v>1124</v>
      </c>
      <c r="B360" s="140" t="s">
        <v>1040</v>
      </c>
      <c r="C360" s="138">
        <v>4</v>
      </c>
      <c r="D360" s="138">
        <v>4</v>
      </c>
      <c r="E360" s="138">
        <f t="shared" si="6"/>
        <v>0</v>
      </c>
      <c r="F360" s="140"/>
    </row>
    <row r="361" spans="1:6" s="282" customFormat="1">
      <c r="A361" s="157" t="s">
        <v>1125</v>
      </c>
      <c r="B361" s="140" t="s">
        <v>1126</v>
      </c>
      <c r="C361" s="138">
        <v>1</v>
      </c>
      <c r="D361" s="138">
        <v>1</v>
      </c>
      <c r="E361" s="138">
        <f t="shared" si="6"/>
        <v>0</v>
      </c>
      <c r="F361" s="140"/>
    </row>
    <row r="362" spans="1:6" s="282" customFormat="1">
      <c r="A362" s="157" t="s">
        <v>1127</v>
      </c>
      <c r="B362" s="140" t="s">
        <v>1128</v>
      </c>
      <c r="C362" s="138">
        <v>1</v>
      </c>
      <c r="D362" s="138">
        <v>1</v>
      </c>
      <c r="E362" s="138">
        <f t="shared" si="6"/>
        <v>0</v>
      </c>
      <c r="F362" s="140"/>
    </row>
    <row r="363" spans="1:6" s="282" customFormat="1">
      <c r="A363" s="157" t="s">
        <v>1129</v>
      </c>
      <c r="B363" s="140" t="s">
        <v>969</v>
      </c>
      <c r="C363" s="138">
        <v>1</v>
      </c>
      <c r="D363" s="138">
        <v>1</v>
      </c>
      <c r="E363" s="138">
        <f t="shared" si="6"/>
        <v>0</v>
      </c>
      <c r="F363" s="140"/>
    </row>
    <row r="364" spans="1:6" s="282" customFormat="1">
      <c r="A364" s="157" t="s">
        <v>1130</v>
      </c>
      <c r="B364" s="140" t="s">
        <v>1131</v>
      </c>
      <c r="C364" s="138">
        <v>1</v>
      </c>
      <c r="D364" s="138">
        <v>1</v>
      </c>
      <c r="E364" s="138">
        <f t="shared" si="6"/>
        <v>0</v>
      </c>
      <c r="F364" s="140"/>
    </row>
    <row r="365" spans="1:6" s="282" customFormat="1">
      <c r="A365" s="157" t="s">
        <v>1132</v>
      </c>
      <c r="B365" s="140" t="s">
        <v>1133</v>
      </c>
      <c r="C365" s="138">
        <v>1</v>
      </c>
      <c r="D365" s="138">
        <v>1</v>
      </c>
      <c r="E365" s="138">
        <f t="shared" si="6"/>
        <v>0</v>
      </c>
      <c r="F365" s="140"/>
    </row>
    <row r="366" spans="1:6" s="282" customFormat="1">
      <c r="A366" s="157" t="s">
        <v>1134</v>
      </c>
      <c r="B366" s="140" t="s">
        <v>1135</v>
      </c>
      <c r="C366" s="138">
        <v>2</v>
      </c>
      <c r="D366" s="138">
        <v>2</v>
      </c>
      <c r="E366" s="138">
        <f t="shared" si="6"/>
        <v>0</v>
      </c>
      <c r="F366" s="140"/>
    </row>
    <row r="367" spans="1:6" s="282" customFormat="1">
      <c r="A367" s="157" t="s">
        <v>1136</v>
      </c>
      <c r="B367" s="140" t="s">
        <v>1047</v>
      </c>
      <c r="C367" s="138">
        <v>1</v>
      </c>
      <c r="D367" s="138">
        <v>1</v>
      </c>
      <c r="E367" s="138">
        <f t="shared" si="6"/>
        <v>0</v>
      </c>
      <c r="F367" s="140"/>
    </row>
    <row r="368" spans="1:6" s="282" customFormat="1">
      <c r="A368" s="157" t="s">
        <v>1137</v>
      </c>
      <c r="B368" s="140" t="s">
        <v>1138</v>
      </c>
      <c r="C368" s="138">
        <v>8003</v>
      </c>
      <c r="D368" s="138">
        <v>1</v>
      </c>
      <c r="E368" s="138">
        <f t="shared" si="6"/>
        <v>-8002</v>
      </c>
      <c r="F368" s="140"/>
    </row>
    <row r="369" spans="1:6" s="282" customFormat="1">
      <c r="A369" s="157" t="s">
        <v>1139</v>
      </c>
      <c r="B369" s="140" t="s">
        <v>1140</v>
      </c>
      <c r="C369" s="138">
        <v>18001</v>
      </c>
      <c r="D369" s="138">
        <v>18001</v>
      </c>
      <c r="E369" s="138">
        <f t="shared" si="6"/>
        <v>0</v>
      </c>
      <c r="F369" s="140"/>
    </row>
    <row r="370" spans="1:6" s="282" customFormat="1">
      <c r="A370" s="157" t="s">
        <v>1141</v>
      </c>
      <c r="B370" s="140" t="s">
        <v>1040</v>
      </c>
      <c r="C370" s="138">
        <v>2</v>
      </c>
      <c r="D370" s="138">
        <v>2</v>
      </c>
      <c r="E370" s="138">
        <f t="shared" si="6"/>
        <v>0</v>
      </c>
      <c r="F370" s="140"/>
    </row>
    <row r="371" spans="1:6" s="282" customFormat="1">
      <c r="A371" s="157" t="s">
        <v>1142</v>
      </c>
      <c r="B371" s="140" t="s">
        <v>1078</v>
      </c>
      <c r="C371" s="138">
        <v>1000</v>
      </c>
      <c r="D371" s="138">
        <v>1000</v>
      </c>
      <c r="E371" s="138">
        <f t="shared" si="6"/>
        <v>0</v>
      </c>
      <c r="F371" s="140"/>
    </row>
    <row r="372" spans="1:6" s="282" customFormat="1">
      <c r="A372" s="157" t="s">
        <v>1143</v>
      </c>
      <c r="B372" s="140" t="s">
        <v>1144</v>
      </c>
      <c r="C372" s="138">
        <v>30000</v>
      </c>
      <c r="D372" s="138">
        <v>30000</v>
      </c>
      <c r="E372" s="138">
        <f t="shared" si="6"/>
        <v>0</v>
      </c>
      <c r="F372" s="140"/>
    </row>
    <row r="373" spans="1:6" s="282" customFormat="1">
      <c r="A373" s="157" t="s">
        <v>1145</v>
      </c>
      <c r="B373" s="140" t="s">
        <v>1146</v>
      </c>
      <c r="C373" s="138">
        <v>23000</v>
      </c>
      <c r="D373" s="138">
        <v>23000</v>
      </c>
      <c r="E373" s="138">
        <f t="shared" si="6"/>
        <v>0</v>
      </c>
      <c r="F373" s="140"/>
    </row>
    <row r="374" spans="1:6" s="282" customFormat="1">
      <c r="A374" s="157" t="s">
        <v>1147</v>
      </c>
      <c r="B374" s="140" t="s">
        <v>1135</v>
      </c>
      <c r="C374" s="138">
        <v>1200</v>
      </c>
      <c r="D374" s="138">
        <v>0</v>
      </c>
      <c r="E374" s="138">
        <f t="shared" si="6"/>
        <v>-1200</v>
      </c>
      <c r="F374" s="140"/>
    </row>
    <row r="375" spans="1:6" s="282" customFormat="1">
      <c r="A375" s="157" t="s">
        <v>1148</v>
      </c>
      <c r="B375" s="140" t="s">
        <v>1135</v>
      </c>
      <c r="C375" s="138">
        <v>800</v>
      </c>
      <c r="D375" s="138">
        <v>0</v>
      </c>
      <c r="E375" s="138">
        <f t="shared" si="6"/>
        <v>-800</v>
      </c>
      <c r="F375" s="140"/>
    </row>
    <row r="376" spans="1:6" s="282" customFormat="1">
      <c r="A376" s="157" t="s">
        <v>1149</v>
      </c>
      <c r="B376" s="140" t="s">
        <v>1150</v>
      </c>
      <c r="C376" s="138">
        <v>3600</v>
      </c>
      <c r="D376" s="138">
        <v>1200</v>
      </c>
      <c r="E376" s="138">
        <f t="shared" si="6"/>
        <v>-2400</v>
      </c>
      <c r="F376" s="140"/>
    </row>
    <row r="377" spans="1:6" s="282" customFormat="1">
      <c r="A377" s="157" t="s">
        <v>1151</v>
      </c>
      <c r="B377" s="140" t="s">
        <v>1152</v>
      </c>
      <c r="C377" s="138">
        <v>320</v>
      </c>
      <c r="D377" s="138">
        <v>320</v>
      </c>
      <c r="E377" s="138">
        <f t="shared" si="6"/>
        <v>0</v>
      </c>
      <c r="F377" s="140"/>
    </row>
    <row r="378" spans="1:6" s="282" customFormat="1">
      <c r="A378" s="157" t="s">
        <v>1153</v>
      </c>
      <c r="B378" s="140" t="s">
        <v>1154</v>
      </c>
      <c r="C378" s="138">
        <v>850</v>
      </c>
      <c r="D378" s="138">
        <v>0</v>
      </c>
      <c r="E378" s="138">
        <f t="shared" si="6"/>
        <v>-850</v>
      </c>
      <c r="F378" s="140"/>
    </row>
    <row r="379" spans="1:6" s="282" customFormat="1">
      <c r="A379" s="157" t="s">
        <v>1155</v>
      </c>
      <c r="B379" s="140" t="s">
        <v>1156</v>
      </c>
      <c r="C379" s="138">
        <v>750</v>
      </c>
      <c r="D379" s="138">
        <v>500</v>
      </c>
      <c r="E379" s="138">
        <f t="shared" si="6"/>
        <v>-250</v>
      </c>
      <c r="F379" s="140"/>
    </row>
    <row r="380" spans="1:6" s="282" customFormat="1">
      <c r="A380" s="157" t="s">
        <v>1157</v>
      </c>
      <c r="B380" s="140" t="s">
        <v>1158</v>
      </c>
      <c r="C380" s="138">
        <v>720</v>
      </c>
      <c r="D380" s="138">
        <v>240</v>
      </c>
      <c r="E380" s="138">
        <f t="shared" si="6"/>
        <v>-480</v>
      </c>
      <c r="F380" s="140"/>
    </row>
    <row r="381" spans="1:6" s="282" customFormat="1">
      <c r="A381" s="157" t="s">
        <v>1159</v>
      </c>
      <c r="B381" s="140" t="s">
        <v>1160</v>
      </c>
      <c r="C381" s="138">
        <v>400</v>
      </c>
      <c r="D381" s="138">
        <v>200</v>
      </c>
      <c r="E381" s="138">
        <f t="shared" si="6"/>
        <v>-200</v>
      </c>
      <c r="F381" s="140"/>
    </row>
    <row r="382" spans="1:6" s="282" customFormat="1">
      <c r="A382" s="157" t="s">
        <v>1161</v>
      </c>
      <c r="B382" s="140" t="s">
        <v>1162</v>
      </c>
      <c r="C382" s="138">
        <v>1000</v>
      </c>
      <c r="D382" s="138">
        <v>400</v>
      </c>
      <c r="E382" s="138">
        <f t="shared" si="6"/>
        <v>-600</v>
      </c>
      <c r="F382" s="140"/>
    </row>
    <row r="383" spans="1:6" s="282" customFormat="1">
      <c r="A383" s="157" t="s">
        <v>1163</v>
      </c>
      <c r="B383" s="140" t="s">
        <v>1164</v>
      </c>
      <c r="C383" s="138">
        <v>1000</v>
      </c>
      <c r="D383" s="138">
        <v>0</v>
      </c>
      <c r="E383" s="138">
        <f t="shared" si="6"/>
        <v>-1000</v>
      </c>
      <c r="F383" s="140"/>
    </row>
    <row r="384" spans="1:6" s="282" customFormat="1">
      <c r="A384" s="157" t="s">
        <v>1165</v>
      </c>
      <c r="B384" s="140" t="s">
        <v>1166</v>
      </c>
      <c r="C384" s="138">
        <v>1500</v>
      </c>
      <c r="D384" s="138">
        <v>0</v>
      </c>
      <c r="E384" s="138">
        <f t="shared" si="6"/>
        <v>-1500</v>
      </c>
      <c r="F384" s="140"/>
    </row>
    <row r="385" spans="1:6" s="282" customFormat="1">
      <c r="A385" s="157" t="s">
        <v>1167</v>
      </c>
      <c r="B385" s="140" t="s">
        <v>1168</v>
      </c>
      <c r="C385" s="138">
        <v>2000</v>
      </c>
      <c r="D385" s="138">
        <v>0</v>
      </c>
      <c r="E385" s="138">
        <f t="shared" si="6"/>
        <v>-2000</v>
      </c>
      <c r="F385" s="140"/>
    </row>
    <row r="386" spans="1:6" s="282" customFormat="1">
      <c r="A386" s="157" t="s">
        <v>1169</v>
      </c>
      <c r="B386" s="140" t="s">
        <v>1170</v>
      </c>
      <c r="C386" s="138">
        <v>1750</v>
      </c>
      <c r="D386" s="138">
        <v>1750</v>
      </c>
      <c r="E386" s="138">
        <f t="shared" si="6"/>
        <v>0</v>
      </c>
      <c r="F386" s="140"/>
    </row>
    <row r="387" spans="1:6" s="282" customFormat="1">
      <c r="A387" s="157" t="s">
        <v>1171</v>
      </c>
      <c r="B387" s="140" t="s">
        <v>1172</v>
      </c>
      <c r="C387" s="138">
        <v>31750</v>
      </c>
      <c r="D387" s="138">
        <v>31750</v>
      </c>
      <c r="E387" s="138">
        <f t="shared" si="6"/>
        <v>0</v>
      </c>
      <c r="F387" s="140"/>
    </row>
    <row r="388" spans="1:6" s="282" customFormat="1">
      <c r="A388" s="157" t="s">
        <v>1173</v>
      </c>
      <c r="B388" s="140" t="s">
        <v>1174</v>
      </c>
      <c r="C388" s="138">
        <v>8250</v>
      </c>
      <c r="D388" s="138">
        <v>0</v>
      </c>
      <c r="E388" s="138">
        <f t="shared" si="6"/>
        <v>-8250</v>
      </c>
      <c r="F388" s="140"/>
    </row>
    <row r="389" spans="1:6" s="282" customFormat="1">
      <c r="A389" s="157" t="s">
        <v>1175</v>
      </c>
      <c r="B389" s="140" t="s">
        <v>1176</v>
      </c>
      <c r="C389" s="138">
        <v>15000</v>
      </c>
      <c r="D389" s="138">
        <v>15000</v>
      </c>
      <c r="E389" s="138">
        <f t="shared" si="6"/>
        <v>0</v>
      </c>
      <c r="F389" s="140"/>
    </row>
    <row r="390" spans="1:6" s="282" customFormat="1">
      <c r="A390" s="157" t="s">
        <v>1177</v>
      </c>
      <c r="B390" s="140" t="s">
        <v>1178</v>
      </c>
      <c r="C390" s="138">
        <v>15000</v>
      </c>
      <c r="D390" s="138">
        <v>15000</v>
      </c>
      <c r="E390" s="138">
        <f t="shared" si="6"/>
        <v>0</v>
      </c>
      <c r="F390" s="140"/>
    </row>
    <row r="391" spans="1:6" s="282" customFormat="1">
      <c r="A391" s="157" t="s">
        <v>1179</v>
      </c>
      <c r="B391" s="140" t="s">
        <v>1180</v>
      </c>
      <c r="C391" s="138">
        <v>6200</v>
      </c>
      <c r="D391" s="138">
        <v>6200</v>
      </c>
      <c r="E391" s="138">
        <f t="shared" si="6"/>
        <v>0</v>
      </c>
      <c r="F391" s="140"/>
    </row>
    <row r="392" spans="1:6" s="282" customFormat="1">
      <c r="A392" s="157" t="s">
        <v>1181</v>
      </c>
      <c r="B392" s="140" t="s">
        <v>1182</v>
      </c>
      <c r="C392" s="138">
        <v>8000</v>
      </c>
      <c r="D392" s="138">
        <v>8000</v>
      </c>
      <c r="E392" s="138">
        <f t="shared" si="6"/>
        <v>0</v>
      </c>
      <c r="F392" s="140"/>
    </row>
    <row r="393" spans="1:6" s="282" customFormat="1">
      <c r="A393" s="157" t="s">
        <v>1183</v>
      </c>
      <c r="B393" s="140" t="s">
        <v>1184</v>
      </c>
      <c r="C393" s="138">
        <v>26900</v>
      </c>
      <c r="D393" s="138">
        <v>26900</v>
      </c>
      <c r="E393" s="138">
        <f t="shared" si="6"/>
        <v>0</v>
      </c>
      <c r="F393" s="140"/>
    </row>
    <row r="394" spans="1:6" s="282" customFormat="1">
      <c r="A394" s="157" t="s">
        <v>1185</v>
      </c>
      <c r="B394" s="140" t="s">
        <v>1186</v>
      </c>
      <c r="C394" s="138">
        <v>180000</v>
      </c>
      <c r="D394" s="138">
        <v>180000</v>
      </c>
      <c r="E394" s="138">
        <f t="shared" si="6"/>
        <v>0</v>
      </c>
      <c r="F394" s="140"/>
    </row>
    <row r="395" spans="1:6" s="282" customFormat="1">
      <c r="A395" s="157" t="s">
        <v>1187</v>
      </c>
      <c r="B395" s="140" t="s">
        <v>1188</v>
      </c>
      <c r="C395" s="138">
        <v>7000</v>
      </c>
      <c r="D395" s="138">
        <v>7000</v>
      </c>
      <c r="E395" s="138">
        <f t="shared" si="6"/>
        <v>0</v>
      </c>
      <c r="F395" s="140"/>
    </row>
    <row r="396" spans="1:6" s="282" customFormat="1">
      <c r="A396" s="157" t="s">
        <v>1189</v>
      </c>
      <c r="B396" s="140" t="s">
        <v>1190</v>
      </c>
      <c r="C396" s="138">
        <v>550</v>
      </c>
      <c r="D396" s="138">
        <v>550</v>
      </c>
      <c r="E396" s="138">
        <f t="shared" si="6"/>
        <v>0</v>
      </c>
      <c r="F396" s="140"/>
    </row>
    <row r="397" spans="1:6" s="282" customFormat="1">
      <c r="A397" s="157" t="s">
        <v>1191</v>
      </c>
      <c r="B397" s="140" t="s">
        <v>1192</v>
      </c>
      <c r="C397" s="138">
        <v>13750</v>
      </c>
      <c r="D397" s="138">
        <v>13750</v>
      </c>
      <c r="E397" s="138">
        <f t="shared" si="6"/>
        <v>0</v>
      </c>
      <c r="F397" s="140"/>
    </row>
    <row r="398" spans="1:6" s="282" customFormat="1">
      <c r="A398" s="157" t="s">
        <v>1193</v>
      </c>
      <c r="B398" s="140" t="s">
        <v>1194</v>
      </c>
      <c r="C398" s="138">
        <v>2000</v>
      </c>
      <c r="D398" s="138">
        <v>2000</v>
      </c>
      <c r="E398" s="138">
        <f t="shared" si="6"/>
        <v>0</v>
      </c>
      <c r="F398" s="140"/>
    </row>
    <row r="399" spans="1:6" s="282" customFormat="1">
      <c r="A399" s="157" t="s">
        <v>1195</v>
      </c>
      <c r="B399" s="140" t="s">
        <v>1196</v>
      </c>
      <c r="C399" s="138">
        <v>2000</v>
      </c>
      <c r="D399" s="138">
        <v>2000</v>
      </c>
      <c r="E399" s="138">
        <f t="shared" si="6"/>
        <v>0</v>
      </c>
      <c r="F399" s="140"/>
    </row>
    <row r="400" spans="1:6" s="282" customFormat="1">
      <c r="A400" s="157" t="s">
        <v>1197</v>
      </c>
      <c r="B400" s="140" t="s">
        <v>1198</v>
      </c>
      <c r="C400" s="138">
        <v>2000</v>
      </c>
      <c r="D400" s="138">
        <v>2000</v>
      </c>
      <c r="E400" s="138">
        <f t="shared" si="6"/>
        <v>0</v>
      </c>
      <c r="F400" s="140"/>
    </row>
    <row r="401" spans="1:6" s="282" customFormat="1">
      <c r="A401" s="157" t="s">
        <v>1199</v>
      </c>
      <c r="B401" s="140" t="s">
        <v>1200</v>
      </c>
      <c r="C401" s="138">
        <v>5</v>
      </c>
      <c r="D401" s="138">
        <v>5</v>
      </c>
      <c r="E401" s="138">
        <f t="shared" si="6"/>
        <v>0</v>
      </c>
      <c r="F401" s="140"/>
    </row>
    <row r="402" spans="1:6" s="282" customFormat="1">
      <c r="A402" s="157" t="s">
        <v>1201</v>
      </c>
      <c r="B402" s="140" t="s">
        <v>1202</v>
      </c>
      <c r="C402" s="138">
        <v>3</v>
      </c>
      <c r="D402" s="138">
        <v>0</v>
      </c>
      <c r="E402" s="138">
        <f t="shared" si="6"/>
        <v>-3</v>
      </c>
      <c r="F402" s="140"/>
    </row>
    <row r="403" spans="1:6" s="282" customFormat="1">
      <c r="A403" s="157" t="s">
        <v>1203</v>
      </c>
      <c r="B403" s="140" t="s">
        <v>1204</v>
      </c>
      <c r="C403" s="138">
        <v>1</v>
      </c>
      <c r="D403" s="138">
        <v>0</v>
      </c>
      <c r="E403" s="138">
        <f t="shared" si="6"/>
        <v>-1</v>
      </c>
      <c r="F403" s="140"/>
    </row>
    <row r="404" spans="1:6" s="282" customFormat="1">
      <c r="A404" s="157" t="s">
        <v>1205</v>
      </c>
      <c r="B404" s="140" t="s">
        <v>1206</v>
      </c>
      <c r="C404" s="138">
        <v>40000</v>
      </c>
      <c r="D404" s="138">
        <v>40000</v>
      </c>
      <c r="E404" s="138">
        <f t="shared" si="6"/>
        <v>0</v>
      </c>
      <c r="F404" s="140"/>
    </row>
    <row r="405" spans="1:6" s="282" customFormat="1">
      <c r="A405" s="157" t="s">
        <v>1207</v>
      </c>
      <c r="B405" s="140" t="s">
        <v>1208</v>
      </c>
      <c r="C405" s="138">
        <v>11500</v>
      </c>
      <c r="D405" s="138">
        <v>11500</v>
      </c>
      <c r="E405" s="138">
        <f t="shared" si="6"/>
        <v>0</v>
      </c>
      <c r="F405" s="140"/>
    </row>
    <row r="406" spans="1:6" s="282" customFormat="1">
      <c r="A406" s="157" t="s">
        <v>1209</v>
      </c>
      <c r="B406" s="140" t="s">
        <v>1210</v>
      </c>
      <c r="C406" s="138">
        <v>39720</v>
      </c>
      <c r="D406" s="138">
        <v>39720</v>
      </c>
      <c r="E406" s="138">
        <f t="shared" si="6"/>
        <v>0</v>
      </c>
      <c r="F406" s="140"/>
    </row>
    <row r="407" spans="1:6" s="282" customFormat="1">
      <c r="A407" s="157" t="s">
        <v>1211</v>
      </c>
      <c r="B407" s="140" t="s">
        <v>1212</v>
      </c>
      <c r="C407" s="138">
        <v>30000</v>
      </c>
      <c r="D407" s="138">
        <v>30000</v>
      </c>
      <c r="E407" s="138">
        <f t="shared" si="6"/>
        <v>0</v>
      </c>
      <c r="F407" s="140"/>
    </row>
    <row r="408" spans="1:6" s="282" customFormat="1">
      <c r="A408" s="157" t="s">
        <v>1213</v>
      </c>
      <c r="B408" s="140" t="s">
        <v>1214</v>
      </c>
      <c r="C408" s="138">
        <v>5600</v>
      </c>
      <c r="D408" s="138">
        <v>5600</v>
      </c>
      <c r="E408" s="138">
        <f t="shared" si="6"/>
        <v>0</v>
      </c>
      <c r="F408" s="140"/>
    </row>
    <row r="409" spans="1:6" s="282" customFormat="1">
      <c r="A409" s="157" t="s">
        <v>1215</v>
      </c>
      <c r="B409" s="140" t="s">
        <v>1216</v>
      </c>
      <c r="C409" s="138">
        <v>901</v>
      </c>
      <c r="D409" s="138">
        <v>901</v>
      </c>
      <c r="E409" s="138">
        <f t="shared" si="6"/>
        <v>0</v>
      </c>
      <c r="F409" s="140"/>
    </row>
    <row r="410" spans="1:6" s="282" customFormat="1">
      <c r="A410" s="157" t="s">
        <v>1217</v>
      </c>
      <c r="B410" s="140" t="s">
        <v>1218</v>
      </c>
      <c r="C410" s="138">
        <v>7500</v>
      </c>
      <c r="D410" s="138">
        <v>7500</v>
      </c>
      <c r="E410" s="138">
        <f t="shared" ref="E410:E437" si="7">D410-C410</f>
        <v>0</v>
      </c>
      <c r="F410" s="140"/>
    </row>
    <row r="411" spans="1:6" s="282" customFormat="1">
      <c r="A411" s="157" t="s">
        <v>1219</v>
      </c>
      <c r="B411" s="140" t="s">
        <v>1220</v>
      </c>
      <c r="C411" s="138">
        <v>6000</v>
      </c>
      <c r="D411" s="138">
        <v>4000</v>
      </c>
      <c r="E411" s="138">
        <f t="shared" si="7"/>
        <v>-2000</v>
      </c>
      <c r="F411" s="140"/>
    </row>
    <row r="412" spans="1:6" s="282" customFormat="1">
      <c r="A412" s="157" t="s">
        <v>1221</v>
      </c>
      <c r="B412" s="140" t="s">
        <v>1222</v>
      </c>
      <c r="C412" s="138">
        <v>16000</v>
      </c>
      <c r="D412" s="138">
        <v>16000</v>
      </c>
      <c r="E412" s="138">
        <f t="shared" si="7"/>
        <v>0</v>
      </c>
      <c r="F412" s="140"/>
    </row>
    <row r="413" spans="1:6" s="282" customFormat="1">
      <c r="A413" s="157" t="s">
        <v>1223</v>
      </c>
      <c r="B413" s="140" t="s">
        <v>1224</v>
      </c>
      <c r="C413" s="138">
        <v>8000</v>
      </c>
      <c r="D413" s="138">
        <v>8000</v>
      </c>
      <c r="E413" s="138">
        <f t="shared" si="7"/>
        <v>0</v>
      </c>
      <c r="F413" s="140"/>
    </row>
    <row r="414" spans="1:6" s="282" customFormat="1">
      <c r="A414" s="157" t="s">
        <v>1225</v>
      </c>
      <c r="B414" s="140" t="s">
        <v>1226</v>
      </c>
      <c r="C414" s="138">
        <v>31300</v>
      </c>
      <c r="D414" s="138">
        <v>31300</v>
      </c>
      <c r="E414" s="138">
        <f t="shared" si="7"/>
        <v>0</v>
      </c>
      <c r="F414" s="140"/>
    </row>
    <row r="415" spans="1:6" s="282" customFormat="1">
      <c r="A415" s="157" t="s">
        <v>1227</v>
      </c>
      <c r="B415" s="140" t="s">
        <v>1228</v>
      </c>
      <c r="C415" s="138">
        <v>6000</v>
      </c>
      <c r="D415" s="138">
        <v>38503.699999999997</v>
      </c>
      <c r="E415" s="138">
        <f t="shared" si="7"/>
        <v>32503.699999999997</v>
      </c>
      <c r="F415" s="140"/>
    </row>
    <row r="416" spans="1:6" s="282" customFormat="1">
      <c r="A416" s="157" t="s">
        <v>1229</v>
      </c>
      <c r="B416" s="140" t="s">
        <v>1230</v>
      </c>
      <c r="C416" s="138">
        <v>90000</v>
      </c>
      <c r="D416" s="138">
        <v>100000</v>
      </c>
      <c r="E416" s="138">
        <f t="shared" si="7"/>
        <v>10000</v>
      </c>
      <c r="F416" s="140"/>
    </row>
    <row r="417" spans="1:6" s="282" customFormat="1">
      <c r="A417" s="157" t="s">
        <v>1231</v>
      </c>
      <c r="B417" s="140" t="s">
        <v>1232</v>
      </c>
      <c r="C417" s="138">
        <v>78000</v>
      </c>
      <c r="D417" s="138">
        <v>78000</v>
      </c>
      <c r="E417" s="138">
        <f t="shared" si="7"/>
        <v>0</v>
      </c>
      <c r="F417" s="140"/>
    </row>
    <row r="418" spans="1:6" s="282" customFormat="1">
      <c r="A418" s="157" t="s">
        <v>1233</v>
      </c>
      <c r="B418" s="140" t="s">
        <v>1234</v>
      </c>
      <c r="C418" s="138">
        <v>30000</v>
      </c>
      <c r="D418" s="138">
        <v>30000</v>
      </c>
      <c r="E418" s="138">
        <f t="shared" si="7"/>
        <v>0</v>
      </c>
      <c r="F418" s="140"/>
    </row>
    <row r="419" spans="1:6" s="282" customFormat="1">
      <c r="A419" s="157" t="s">
        <v>1235</v>
      </c>
      <c r="B419" s="140" t="s">
        <v>1236</v>
      </c>
      <c r="C419" s="138">
        <v>20000</v>
      </c>
      <c r="D419" s="138">
        <v>20000</v>
      </c>
      <c r="E419" s="138">
        <f t="shared" si="7"/>
        <v>0</v>
      </c>
      <c r="F419" s="140"/>
    </row>
    <row r="420" spans="1:6" s="282" customFormat="1">
      <c r="A420" s="157" t="s">
        <v>1237</v>
      </c>
      <c r="B420" s="140" t="s">
        <v>1238</v>
      </c>
      <c r="C420" s="138">
        <v>2</v>
      </c>
      <c r="D420" s="138">
        <v>2</v>
      </c>
      <c r="E420" s="138">
        <f t="shared" si="7"/>
        <v>0</v>
      </c>
      <c r="F420" s="140"/>
    </row>
    <row r="421" spans="1:6" s="282" customFormat="1">
      <c r="A421" s="157" t="s">
        <v>1239</v>
      </c>
      <c r="B421" s="140" t="s">
        <v>1240</v>
      </c>
      <c r="C421" s="138">
        <v>50000</v>
      </c>
      <c r="D421" s="138">
        <v>50000</v>
      </c>
      <c r="E421" s="138">
        <f t="shared" si="7"/>
        <v>0</v>
      </c>
      <c r="F421" s="140"/>
    </row>
    <row r="422" spans="1:6" s="282" customFormat="1">
      <c r="A422" s="157" t="s">
        <v>1241</v>
      </c>
      <c r="B422" s="140" t="s">
        <v>1242</v>
      </c>
      <c r="C422" s="138">
        <v>15500</v>
      </c>
      <c r="D422" s="138">
        <v>15500</v>
      </c>
      <c r="E422" s="138">
        <f t="shared" si="7"/>
        <v>0</v>
      </c>
      <c r="F422" s="140"/>
    </row>
    <row r="423" spans="1:6" s="282" customFormat="1">
      <c r="A423" s="157" t="s">
        <v>1243</v>
      </c>
      <c r="B423" s="140" t="s">
        <v>1244</v>
      </c>
      <c r="C423" s="138">
        <v>20000</v>
      </c>
      <c r="D423" s="138">
        <v>20000</v>
      </c>
      <c r="E423" s="138">
        <f t="shared" si="7"/>
        <v>0</v>
      </c>
      <c r="F423" s="140"/>
    </row>
    <row r="424" spans="1:6" s="282" customFormat="1">
      <c r="A424" s="157" t="s">
        <v>1245</v>
      </c>
      <c r="B424" s="140" t="s">
        <v>1246</v>
      </c>
      <c r="C424" s="138">
        <v>2000</v>
      </c>
      <c r="D424" s="138">
        <v>2000</v>
      </c>
      <c r="E424" s="138">
        <f t="shared" si="7"/>
        <v>0</v>
      </c>
      <c r="F424" s="140"/>
    </row>
    <row r="425" spans="1:6" s="282" customFormat="1">
      <c r="A425" s="157" t="s">
        <v>1247</v>
      </c>
      <c r="B425" s="140" t="s">
        <v>1049</v>
      </c>
      <c r="C425" s="138">
        <v>-150</v>
      </c>
      <c r="D425" s="138">
        <v>0</v>
      </c>
      <c r="E425" s="138">
        <f t="shared" si="7"/>
        <v>150</v>
      </c>
      <c r="F425" s="140"/>
    </row>
    <row r="426" spans="1:6" s="282" customFormat="1">
      <c r="A426" s="157" t="s">
        <v>1248</v>
      </c>
      <c r="B426" s="140" t="s">
        <v>1249</v>
      </c>
      <c r="C426" s="138">
        <v>6000</v>
      </c>
      <c r="D426" s="138">
        <v>6000</v>
      </c>
      <c r="E426" s="138">
        <f t="shared" si="7"/>
        <v>0</v>
      </c>
      <c r="F426" s="140"/>
    </row>
    <row r="427" spans="1:6" s="282" customFormat="1">
      <c r="A427" s="157" t="s">
        <v>1250</v>
      </c>
      <c r="B427" s="140" t="s">
        <v>1251</v>
      </c>
      <c r="C427" s="138">
        <v>2250</v>
      </c>
      <c r="D427" s="138">
        <v>2100</v>
      </c>
      <c r="E427" s="138">
        <f t="shared" si="7"/>
        <v>-150</v>
      </c>
      <c r="F427" s="140"/>
    </row>
    <row r="428" spans="1:6" s="282" customFormat="1">
      <c r="A428" s="157" t="s">
        <v>1252</v>
      </c>
      <c r="B428" s="140" t="s">
        <v>1253</v>
      </c>
      <c r="C428" s="138">
        <v>500</v>
      </c>
      <c r="D428" s="138">
        <v>500</v>
      </c>
      <c r="E428" s="138">
        <f t="shared" si="7"/>
        <v>0</v>
      </c>
      <c r="F428" s="140"/>
    </row>
    <row r="429" spans="1:6" s="282" customFormat="1">
      <c r="A429" s="157" t="s">
        <v>1254</v>
      </c>
      <c r="B429" s="140" t="s">
        <v>1255</v>
      </c>
      <c r="C429" s="138">
        <v>3780</v>
      </c>
      <c r="D429" s="138">
        <v>3780</v>
      </c>
      <c r="E429" s="138">
        <f t="shared" si="7"/>
        <v>0</v>
      </c>
      <c r="F429" s="140"/>
    </row>
    <row r="430" spans="1:6" s="282" customFormat="1">
      <c r="A430" s="157" t="s">
        <v>1256</v>
      </c>
      <c r="B430" s="140" t="s">
        <v>1257</v>
      </c>
      <c r="C430" s="138">
        <v>1</v>
      </c>
      <c r="D430" s="138">
        <v>1</v>
      </c>
      <c r="E430" s="138">
        <f t="shared" si="7"/>
        <v>0</v>
      </c>
      <c r="F430" s="140"/>
    </row>
    <row r="431" spans="1:6" s="282" customFormat="1">
      <c r="A431" s="157" t="s">
        <v>1258</v>
      </c>
      <c r="B431" s="140" t="s">
        <v>1259</v>
      </c>
      <c r="C431" s="138">
        <v>1</v>
      </c>
      <c r="D431" s="138">
        <v>1</v>
      </c>
      <c r="E431" s="138">
        <f t="shared" si="7"/>
        <v>0</v>
      </c>
      <c r="F431" s="140"/>
    </row>
    <row r="432" spans="1:6" s="282" customFormat="1">
      <c r="A432" s="157" t="s">
        <v>1260</v>
      </c>
      <c r="B432" s="140" t="s">
        <v>1261</v>
      </c>
      <c r="C432" s="138">
        <v>500</v>
      </c>
      <c r="D432" s="138">
        <v>500</v>
      </c>
      <c r="E432" s="138">
        <f t="shared" si="7"/>
        <v>0</v>
      </c>
      <c r="F432" s="140"/>
    </row>
    <row r="433" spans="1:8" s="282" customFormat="1">
      <c r="A433" s="157" t="s">
        <v>1262</v>
      </c>
      <c r="B433" s="140" t="s">
        <v>1263</v>
      </c>
      <c r="C433" s="138">
        <v>1</v>
      </c>
      <c r="D433" s="138">
        <v>1</v>
      </c>
      <c r="E433" s="138">
        <f t="shared" si="7"/>
        <v>0</v>
      </c>
      <c r="F433" s="140"/>
    </row>
    <row r="434" spans="1:8" s="282" customFormat="1">
      <c r="A434" s="157" t="s">
        <v>1264</v>
      </c>
      <c r="B434" s="140" t="s">
        <v>1265</v>
      </c>
      <c r="C434" s="138">
        <v>30</v>
      </c>
      <c r="D434" s="138">
        <v>30</v>
      </c>
      <c r="E434" s="138">
        <f t="shared" si="7"/>
        <v>0</v>
      </c>
      <c r="F434" s="140"/>
    </row>
    <row r="435" spans="1:8" s="282" customFormat="1">
      <c r="A435" s="157" t="s">
        <v>1266</v>
      </c>
      <c r="B435" s="140" t="s">
        <v>1267</v>
      </c>
      <c r="C435" s="138">
        <v>62</v>
      </c>
      <c r="D435" s="138">
        <v>62</v>
      </c>
      <c r="E435" s="138">
        <f t="shared" si="7"/>
        <v>0</v>
      </c>
      <c r="F435" s="140"/>
    </row>
    <row r="436" spans="1:8" s="282" customFormat="1">
      <c r="A436" s="157" t="s">
        <v>1268</v>
      </c>
      <c r="B436" s="140" t="s">
        <v>1269</v>
      </c>
      <c r="C436" s="138">
        <v>2625</v>
      </c>
      <c r="D436" s="138">
        <v>2625</v>
      </c>
      <c r="E436" s="138">
        <f t="shared" si="7"/>
        <v>0</v>
      </c>
      <c r="F436" s="140"/>
    </row>
    <row r="437" spans="1:8" s="282" customFormat="1">
      <c r="A437" s="157" t="s">
        <v>1270</v>
      </c>
      <c r="B437" s="140" t="s">
        <v>1271</v>
      </c>
      <c r="C437" s="138">
        <v>274832.5</v>
      </c>
      <c r="D437" s="138">
        <v>274832.5</v>
      </c>
      <c r="E437" s="138">
        <f t="shared" si="7"/>
        <v>0</v>
      </c>
      <c r="F437" s="140"/>
    </row>
    <row r="438" spans="1:8" s="210" customFormat="1">
      <c r="A438" s="157"/>
      <c r="B438" s="140"/>
      <c r="C438" s="138"/>
      <c r="D438" s="138"/>
      <c r="E438" s="138"/>
      <c r="F438" s="140"/>
    </row>
    <row r="439" spans="1:8" s="210" customFormat="1">
      <c r="A439" s="157"/>
      <c r="B439" s="140"/>
      <c r="C439" s="138"/>
      <c r="D439" s="138"/>
      <c r="E439" s="138"/>
      <c r="F439" s="140"/>
    </row>
    <row r="440" spans="1:8">
      <c r="A440" s="170"/>
      <c r="B440" s="170" t="s">
        <v>233</v>
      </c>
      <c r="C440" s="142">
        <f>SUM(C217:C439)</f>
        <v>22402109.390000001</v>
      </c>
      <c r="D440" s="142">
        <f>SUM(D217:D439)</f>
        <v>22687002.93</v>
      </c>
      <c r="E440" s="142">
        <f>SUM(E217:E439)</f>
        <v>284893.53999999998</v>
      </c>
      <c r="F440" s="142"/>
    </row>
    <row r="441" spans="1:8" s="19" customFormat="1">
      <c r="A441" s="155"/>
      <c r="B441" s="155"/>
      <c r="C441" s="27"/>
      <c r="D441" s="27"/>
      <c r="E441" s="27"/>
      <c r="F441" s="27"/>
    </row>
    <row r="442" spans="1:8" s="19" customFormat="1">
      <c r="A442" s="155"/>
      <c r="B442" s="155"/>
      <c r="C442" s="27"/>
      <c r="D442" s="27"/>
      <c r="E442" s="27"/>
      <c r="F442" s="27"/>
    </row>
    <row r="443" spans="1:8" s="19" customFormat="1" ht="11.25" customHeight="1">
      <c r="A443" s="10" t="s">
        <v>215</v>
      </c>
      <c r="B443" s="10"/>
      <c r="C443" s="53"/>
      <c r="D443" s="53"/>
      <c r="E443" s="53"/>
      <c r="G443" s="54" t="s">
        <v>74</v>
      </c>
    </row>
    <row r="444" spans="1:8" s="19" customFormat="1">
      <c r="A444" s="45"/>
      <c r="B444" s="45"/>
      <c r="C444" s="22"/>
      <c r="D444" s="9"/>
      <c r="E444" s="9"/>
      <c r="F444" s="8"/>
    </row>
    <row r="445" spans="1:8" s="19" customFormat="1" ht="27.95" customHeight="1">
      <c r="A445" s="15" t="s">
        <v>46</v>
      </c>
      <c r="B445" s="16" t="s">
        <v>47</v>
      </c>
      <c r="C445" s="58" t="s">
        <v>75</v>
      </c>
      <c r="D445" s="58" t="s">
        <v>76</v>
      </c>
      <c r="E445" s="58" t="s">
        <v>77</v>
      </c>
      <c r="F445" s="59" t="s">
        <v>78</v>
      </c>
      <c r="G445" s="59" t="s">
        <v>242</v>
      </c>
      <c r="H445" s="59" t="s">
        <v>243</v>
      </c>
    </row>
    <row r="446" spans="1:8" s="19" customFormat="1">
      <c r="A446" s="157"/>
      <c r="B446" s="140"/>
      <c r="C446" s="134"/>
      <c r="D446" s="138"/>
      <c r="E446" s="138"/>
      <c r="F446" s="140"/>
      <c r="G446" s="140"/>
      <c r="H446" s="140"/>
    </row>
    <row r="447" spans="1:8" s="19" customFormat="1">
      <c r="A447" s="157"/>
      <c r="B447" s="140"/>
      <c r="C447" s="134"/>
      <c r="D447" s="138"/>
      <c r="E447" s="138"/>
      <c r="F447" s="140"/>
      <c r="G447" s="140"/>
      <c r="H447" s="140"/>
    </row>
    <row r="448" spans="1:8" s="19" customFormat="1">
      <c r="A448" s="157"/>
      <c r="B448" s="140"/>
      <c r="C448" s="134"/>
      <c r="D448" s="138"/>
      <c r="E448" s="138"/>
      <c r="F448" s="140"/>
      <c r="G448" s="140"/>
      <c r="H448" s="140"/>
    </row>
    <row r="449" spans="1:8" s="19" customFormat="1">
      <c r="A449" s="157"/>
      <c r="B449" s="140"/>
      <c r="C449" s="134"/>
      <c r="D449" s="138"/>
      <c r="E449" s="138"/>
      <c r="F449" s="140"/>
      <c r="G449" s="140"/>
      <c r="H449" s="140"/>
    </row>
    <row r="450" spans="1:8" s="19" customFormat="1">
      <c r="A450" s="170"/>
      <c r="B450" s="170" t="s">
        <v>234</v>
      </c>
      <c r="C450" s="142">
        <f>SUM(C446:C449)</f>
        <v>0</v>
      </c>
      <c r="D450" s="142">
        <f>SUM(D446:D449)</f>
        <v>0</v>
      </c>
      <c r="E450" s="142">
        <f>SUM(E446:E449)</f>
        <v>0</v>
      </c>
      <c r="F450" s="142"/>
      <c r="G450" s="142"/>
      <c r="H450" s="142"/>
    </row>
    <row r="451" spans="1:8" s="19" customFormat="1">
      <c r="A451" s="60"/>
      <c r="B451" s="60"/>
      <c r="C451" s="61"/>
      <c r="D451" s="61"/>
      <c r="E451" s="61"/>
      <c r="F451" s="27"/>
    </row>
    <row r="453" spans="1:8">
      <c r="A453" s="10" t="s">
        <v>216</v>
      </c>
      <c r="B453" s="10"/>
      <c r="C453" s="53"/>
      <c r="D453" s="53"/>
      <c r="E453" s="53"/>
      <c r="G453" s="54" t="s">
        <v>74</v>
      </c>
    </row>
    <row r="454" spans="1:8">
      <c r="A454" s="45"/>
      <c r="B454" s="45"/>
      <c r="C454" s="22"/>
      <c r="F454" s="258"/>
      <c r="H454" s="9"/>
    </row>
    <row r="455" spans="1:8" ht="27.95" customHeight="1">
      <c r="A455" s="15" t="s">
        <v>46</v>
      </c>
      <c r="B455" s="16" t="s">
        <v>47</v>
      </c>
      <c r="C455" s="58" t="s">
        <v>75</v>
      </c>
      <c r="D455" s="58" t="s">
        <v>76</v>
      </c>
      <c r="E455" s="58" t="s">
        <v>77</v>
      </c>
      <c r="F455" s="59" t="s">
        <v>78</v>
      </c>
      <c r="G455" s="59" t="s">
        <v>242</v>
      </c>
      <c r="H455" s="59" t="s">
        <v>243</v>
      </c>
    </row>
    <row r="456" spans="1:8">
      <c r="A456" s="157"/>
      <c r="B456" s="140"/>
      <c r="C456" s="134"/>
      <c r="D456" s="138"/>
      <c r="E456" s="138"/>
      <c r="F456" s="140"/>
      <c r="G456" s="140"/>
      <c r="H456" s="140"/>
    </row>
    <row r="457" spans="1:8">
      <c r="A457" s="157"/>
      <c r="B457" s="140"/>
      <c r="C457" s="134"/>
      <c r="D457" s="138"/>
      <c r="E457" s="138"/>
      <c r="F457" s="140"/>
      <c r="G457" s="140"/>
      <c r="H457" s="140"/>
    </row>
    <row r="458" spans="1:8">
      <c r="A458" s="157"/>
      <c r="B458" s="140"/>
      <c r="C458" s="134"/>
      <c r="D458" s="138"/>
      <c r="E458" s="138"/>
      <c r="F458" s="140"/>
      <c r="G458" s="140"/>
      <c r="H458" s="140"/>
    </row>
    <row r="459" spans="1:8">
      <c r="A459" s="157"/>
      <c r="B459" s="140"/>
      <c r="C459" s="134"/>
      <c r="D459" s="138"/>
      <c r="E459" s="138"/>
      <c r="F459" s="140"/>
      <c r="G459" s="140"/>
      <c r="H459" s="140"/>
    </row>
    <row r="460" spans="1:8">
      <c r="A460" s="170"/>
      <c r="B460" s="170" t="s">
        <v>235</v>
      </c>
      <c r="C460" s="142">
        <f>SUM(C456:C459)</f>
        <v>0</v>
      </c>
      <c r="D460" s="142">
        <f>SUM(D456:D459)</f>
        <v>0</v>
      </c>
      <c r="E460" s="142">
        <f>SUM(E456:E459)</f>
        <v>0</v>
      </c>
      <c r="F460" s="142"/>
      <c r="G460" s="142"/>
      <c r="H460" s="142"/>
    </row>
    <row r="463" spans="1:8">
      <c r="A463" s="10" t="s">
        <v>217</v>
      </c>
      <c r="B463" s="10"/>
      <c r="C463" s="53"/>
      <c r="D463" s="53"/>
      <c r="E463" s="53"/>
      <c r="G463" s="54" t="s">
        <v>74</v>
      </c>
    </row>
    <row r="464" spans="1:8">
      <c r="A464" s="45"/>
      <c r="B464" s="45"/>
      <c r="C464" s="22"/>
      <c r="F464" s="258"/>
    </row>
    <row r="465" spans="1:8" ht="27.95" customHeight="1">
      <c r="A465" s="15" t="s">
        <v>46</v>
      </c>
      <c r="B465" s="16" t="s">
        <v>47</v>
      </c>
      <c r="C465" s="58" t="s">
        <v>75</v>
      </c>
      <c r="D465" s="58" t="s">
        <v>76</v>
      </c>
      <c r="E465" s="58" t="s">
        <v>77</v>
      </c>
      <c r="F465" s="59" t="s">
        <v>78</v>
      </c>
      <c r="G465" s="59" t="s">
        <v>242</v>
      </c>
      <c r="H465" s="59" t="s">
        <v>243</v>
      </c>
    </row>
    <row r="466" spans="1:8">
      <c r="A466" s="157">
        <v>55151</v>
      </c>
      <c r="B466" s="140" t="s">
        <v>1272</v>
      </c>
      <c r="C466" s="134">
        <v>183607.9253313597</v>
      </c>
      <c r="D466" s="138">
        <v>189821.50635833334</v>
      </c>
      <c r="E466" s="138">
        <f>D466-C466</f>
        <v>6213.5810269736394</v>
      </c>
      <c r="F466" s="140" t="s">
        <v>1284</v>
      </c>
      <c r="G466" s="140" t="s">
        <v>1283</v>
      </c>
      <c r="H466" s="353">
        <v>0.1</v>
      </c>
    </row>
    <row r="467" spans="1:8" s="282" customFormat="1">
      <c r="A467" s="157">
        <v>55156</v>
      </c>
      <c r="B467" s="140" t="s">
        <v>1273</v>
      </c>
      <c r="C467" s="134">
        <v>106558.63662201748</v>
      </c>
      <c r="D467" s="138">
        <v>110651.3352</v>
      </c>
      <c r="E467" s="138">
        <f t="shared" ref="E467:E476" si="8">D467-C467</f>
        <v>4092.6985779825191</v>
      </c>
      <c r="F467" s="140" t="s">
        <v>1284</v>
      </c>
      <c r="G467" s="140" t="s">
        <v>1283</v>
      </c>
      <c r="H467" s="353">
        <v>0.08</v>
      </c>
    </row>
    <row r="468" spans="1:8" s="282" customFormat="1">
      <c r="A468" s="157">
        <v>55156</v>
      </c>
      <c r="B468" s="140" t="s">
        <v>1274</v>
      </c>
      <c r="C468" s="134">
        <v>1096855.6592866846</v>
      </c>
      <c r="D468" s="138">
        <v>1136600.0096991668</v>
      </c>
      <c r="E468" s="138">
        <f t="shared" si="8"/>
        <v>39744.350412482163</v>
      </c>
      <c r="F468" s="140" t="s">
        <v>1284</v>
      </c>
      <c r="G468" s="140" t="s">
        <v>1283</v>
      </c>
      <c r="H468" s="353">
        <v>0.1</v>
      </c>
    </row>
    <row r="469" spans="1:8" s="282" customFormat="1">
      <c r="A469" s="157">
        <v>55156</v>
      </c>
      <c r="B469" s="140" t="s">
        <v>1275</v>
      </c>
      <c r="C469" s="134">
        <v>65779.460500000001</v>
      </c>
      <c r="D469" s="138">
        <v>67461.170083333345</v>
      </c>
      <c r="E469" s="138">
        <f t="shared" si="8"/>
        <v>1681.7095833333442</v>
      </c>
      <c r="F469" s="140" t="s">
        <v>1284</v>
      </c>
      <c r="G469" s="140" t="s">
        <v>1283</v>
      </c>
      <c r="H469" s="353">
        <v>0.1</v>
      </c>
    </row>
    <row r="470" spans="1:8" s="282" customFormat="1">
      <c r="A470" s="157">
        <v>55151</v>
      </c>
      <c r="B470" s="140" t="s">
        <v>1276</v>
      </c>
      <c r="C470" s="134">
        <v>54330.241000000002</v>
      </c>
      <c r="D470" s="138">
        <v>56725.698499999999</v>
      </c>
      <c r="E470" s="138">
        <f t="shared" si="8"/>
        <v>2395.4574999999968</v>
      </c>
      <c r="F470" s="140" t="s">
        <v>1284</v>
      </c>
      <c r="G470" s="140" t="s">
        <v>1283</v>
      </c>
      <c r="H470" s="353">
        <v>0.1</v>
      </c>
    </row>
    <row r="471" spans="1:8" s="282" customFormat="1">
      <c r="A471" s="157">
        <v>55156</v>
      </c>
      <c r="B471" s="140" t="s">
        <v>1277</v>
      </c>
      <c r="C471" s="134">
        <v>500752.99925000005</v>
      </c>
      <c r="D471" s="138">
        <v>539398.92662499996</v>
      </c>
      <c r="E471" s="138">
        <f t="shared" si="8"/>
        <v>38645.927374999912</v>
      </c>
      <c r="F471" s="140" t="s">
        <v>1284</v>
      </c>
      <c r="G471" s="140" t="s">
        <v>1283</v>
      </c>
      <c r="H471" s="353">
        <v>0.3</v>
      </c>
    </row>
    <row r="472" spans="1:8" s="282" customFormat="1">
      <c r="A472" s="157">
        <v>55154</v>
      </c>
      <c r="B472" s="140" t="s">
        <v>1278</v>
      </c>
      <c r="C472" s="134">
        <v>1958751.2399999998</v>
      </c>
      <c r="D472" s="138">
        <v>2014045.2766666666</v>
      </c>
      <c r="E472" s="138">
        <f t="shared" si="8"/>
        <v>55294.036666666856</v>
      </c>
      <c r="F472" s="140" t="s">
        <v>1284</v>
      </c>
      <c r="G472" s="140" t="s">
        <v>1283</v>
      </c>
      <c r="H472" s="353">
        <v>0.25</v>
      </c>
    </row>
    <row r="473" spans="1:8" s="282" customFormat="1">
      <c r="A473" s="157">
        <v>55156</v>
      </c>
      <c r="B473" s="140" t="s">
        <v>1279</v>
      </c>
      <c r="C473" s="134">
        <v>97078.087500000038</v>
      </c>
      <c r="D473" s="138">
        <v>105079.63291666667</v>
      </c>
      <c r="E473" s="138">
        <f t="shared" si="8"/>
        <v>8001.5454166666314</v>
      </c>
      <c r="F473" s="140" t="s">
        <v>1284</v>
      </c>
      <c r="G473" s="140" t="s">
        <v>1283</v>
      </c>
      <c r="H473" s="353">
        <v>0.1</v>
      </c>
    </row>
    <row r="474" spans="1:8" s="282" customFormat="1">
      <c r="A474" s="157">
        <v>55156</v>
      </c>
      <c r="B474" s="140" t="s">
        <v>1280</v>
      </c>
      <c r="C474" s="134">
        <v>9217.7104999999974</v>
      </c>
      <c r="D474" s="138">
        <v>9692.7034166666672</v>
      </c>
      <c r="E474" s="138">
        <f t="shared" si="8"/>
        <v>474.99291666666977</v>
      </c>
      <c r="F474" s="140" t="s">
        <v>1284</v>
      </c>
      <c r="G474" s="140" t="s">
        <v>1283</v>
      </c>
      <c r="H474" s="353">
        <v>0.1</v>
      </c>
    </row>
    <row r="475" spans="1:8" s="282" customFormat="1">
      <c r="A475" s="157">
        <v>55156</v>
      </c>
      <c r="B475" s="140" t="s">
        <v>1281</v>
      </c>
      <c r="C475" s="134">
        <v>4511.213999999999</v>
      </c>
      <c r="D475" s="138">
        <v>4671.382333333333</v>
      </c>
      <c r="E475" s="138">
        <f t="shared" si="8"/>
        <v>160.16833333333398</v>
      </c>
      <c r="F475" s="140" t="s">
        <v>1284</v>
      </c>
      <c r="G475" s="140" t="s">
        <v>1283</v>
      </c>
      <c r="H475" s="353">
        <v>0.1</v>
      </c>
    </row>
    <row r="476" spans="1:8" s="282" customFormat="1">
      <c r="A476" s="157">
        <v>55153</v>
      </c>
      <c r="B476" s="140" t="s">
        <v>1282</v>
      </c>
      <c r="C476" s="134">
        <v>5966.6992499999988</v>
      </c>
      <c r="D476" s="138">
        <v>7204.1240833333331</v>
      </c>
      <c r="E476" s="138">
        <f t="shared" si="8"/>
        <v>1237.4248333333344</v>
      </c>
      <c r="F476" s="140" t="s">
        <v>1284</v>
      </c>
      <c r="G476" s="140" t="s">
        <v>1283</v>
      </c>
      <c r="H476" s="353">
        <v>0.1</v>
      </c>
    </row>
    <row r="477" spans="1:8" s="282" customFormat="1">
      <c r="A477" s="157"/>
      <c r="B477" s="140"/>
      <c r="C477" s="134"/>
      <c r="D477" s="138"/>
      <c r="E477" s="138"/>
      <c r="F477" s="140"/>
      <c r="G477" s="140"/>
      <c r="H477" s="140"/>
    </row>
    <row r="478" spans="1:8" s="282" customFormat="1">
      <c r="A478" s="157"/>
      <c r="B478" s="140"/>
      <c r="C478" s="134"/>
      <c r="D478" s="138"/>
      <c r="E478" s="138"/>
      <c r="F478" s="140"/>
      <c r="G478" s="140"/>
      <c r="H478" s="140"/>
    </row>
    <row r="479" spans="1:8">
      <c r="A479" s="157"/>
      <c r="B479" s="140"/>
      <c r="C479" s="134"/>
      <c r="D479" s="138"/>
      <c r="E479" s="138"/>
      <c r="F479" s="140"/>
      <c r="G479" s="140"/>
      <c r="H479" s="140"/>
    </row>
    <row r="480" spans="1:8">
      <c r="A480" s="157"/>
      <c r="B480" s="140"/>
      <c r="C480" s="134"/>
      <c r="D480" s="138"/>
      <c r="E480" s="138"/>
      <c r="F480" s="140"/>
      <c r="G480" s="140"/>
      <c r="H480" s="140"/>
    </row>
    <row r="481" spans="1:8">
      <c r="A481" s="157"/>
      <c r="B481" s="140"/>
      <c r="C481" s="134"/>
      <c r="D481" s="138"/>
      <c r="E481" s="138"/>
      <c r="F481" s="140"/>
      <c r="G481" s="140"/>
      <c r="H481" s="140"/>
    </row>
    <row r="482" spans="1:8">
      <c r="A482" s="170"/>
      <c r="B482" s="170" t="s">
        <v>237</v>
      </c>
      <c r="C482" s="142">
        <f>SUM(C466:C481)</f>
        <v>4083409.8732400616</v>
      </c>
      <c r="D482" s="142">
        <f>SUM(D466:D481)</f>
        <v>4241351.7658825004</v>
      </c>
      <c r="E482" s="142">
        <f>SUM(E466:E481)</f>
        <v>157941.89264243838</v>
      </c>
      <c r="F482" s="142"/>
      <c r="G482" s="142"/>
      <c r="H482" s="142"/>
    </row>
    <row r="485" spans="1:8">
      <c r="A485" s="10" t="s">
        <v>218</v>
      </c>
      <c r="B485" s="10"/>
      <c r="C485" s="53"/>
      <c r="D485" s="53"/>
      <c r="E485" s="53"/>
      <c r="G485" s="54" t="s">
        <v>74</v>
      </c>
    </row>
    <row r="486" spans="1:8">
      <c r="A486" s="45"/>
      <c r="B486" s="45"/>
      <c r="C486" s="22"/>
      <c r="F486" s="258"/>
    </row>
    <row r="487" spans="1:8" ht="27.95" customHeight="1">
      <c r="A487" s="15" t="s">
        <v>46</v>
      </c>
      <c r="B487" s="16" t="s">
        <v>47</v>
      </c>
      <c r="C487" s="58" t="s">
        <v>75</v>
      </c>
      <c r="D487" s="58" t="s">
        <v>76</v>
      </c>
      <c r="E487" s="58" t="s">
        <v>77</v>
      </c>
      <c r="F487" s="59" t="s">
        <v>78</v>
      </c>
      <c r="G487" s="59" t="s">
        <v>242</v>
      </c>
      <c r="H487" s="59" t="s">
        <v>243</v>
      </c>
    </row>
    <row r="488" spans="1:8">
      <c r="A488" s="157"/>
      <c r="B488" s="140"/>
      <c r="C488" s="134"/>
      <c r="D488" s="138"/>
      <c r="E488" s="138"/>
      <c r="F488" s="140"/>
      <c r="G488" s="140"/>
      <c r="H488" s="140"/>
    </row>
    <row r="489" spans="1:8">
      <c r="A489" s="157"/>
      <c r="B489" s="140"/>
      <c r="C489" s="134"/>
      <c r="D489" s="138"/>
      <c r="E489" s="138"/>
      <c r="F489" s="140"/>
      <c r="G489" s="140"/>
      <c r="H489" s="140"/>
    </row>
    <row r="490" spans="1:8">
      <c r="A490" s="157"/>
      <c r="B490" s="140"/>
      <c r="C490" s="134"/>
      <c r="D490" s="138"/>
      <c r="E490" s="138"/>
      <c r="F490" s="140"/>
      <c r="G490" s="140"/>
      <c r="H490" s="140"/>
    </row>
    <row r="491" spans="1:8">
      <c r="A491" s="157"/>
      <c r="B491" s="140"/>
      <c r="C491" s="134"/>
      <c r="D491" s="138"/>
      <c r="E491" s="138"/>
      <c r="F491" s="140"/>
      <c r="G491" s="140"/>
      <c r="H491" s="140"/>
    </row>
    <row r="492" spans="1:8">
      <c r="A492" s="170"/>
      <c r="B492" s="170" t="s">
        <v>236</v>
      </c>
      <c r="C492" s="142">
        <f>SUM(C488:C491)</f>
        <v>0</v>
      </c>
      <c r="D492" s="142">
        <f>SUM(D488:D491)</f>
        <v>0</v>
      </c>
      <c r="E492" s="142">
        <f>SUM(E488:E491)</f>
        <v>0</v>
      </c>
      <c r="F492" s="142"/>
      <c r="G492" s="142"/>
      <c r="H492" s="142"/>
    </row>
  </sheetData>
  <dataValidations count="8">
    <dataValidation allowBlank="1" showInputMessage="1" showErrorMessage="1" prompt="Criterio para la aplicación de depreciación: anual, mensual, trimestral, etc." sqref="F487 F455 F465 F445 F216 F7"/>
    <dataValidation allowBlank="1" showInputMessage="1" showErrorMessage="1" prompt="Diferencia entre el saldo final y el inicial presentados." sqref="E445 E455 E465 E487 E216 E7"/>
    <dataValidation allowBlank="1" showInputMessage="1" showErrorMessage="1" prompt="Corresponde al nombre o descripción de la cuenta de acuerdo al Plan de Cuentas emitido por el CONAC." sqref="B445 B455 B465 B487 B216 B7"/>
    <dataValidation allowBlank="1" showInputMessage="1" showErrorMessage="1" prompt="Indicar el método de depreciación." sqref="G445 G455 G465 G487"/>
    <dataValidation allowBlank="1" showInputMessage="1" showErrorMessage="1" prompt="Indicar la tasa de aplicación." sqref="H445 H455 H465 H487"/>
    <dataValidation allowBlank="1" showInputMessage="1" showErrorMessage="1" prompt="Corresponde al número de la cuenta de acuerdo al Plan de Cuentas emitido por el CONAC (DOF 23/12/2015)." sqref="A445 A455 A465 A487 A216 A7"/>
    <dataValidation allowBlank="1" showInputMessage="1" showErrorMessage="1" prompt="Saldo al 31 de diciembre del año anterior del ejercio que se presenta." sqref="C445 C455 C465 C487 C216 C7"/>
    <dataValidation allowBlank="1" showInputMessage="1" showErrorMessage="1" prompt="Importe final del periodo que corresponde la información financiera trimestral que se presenta." sqref="D445 D455 D465 D487 D216 D7"/>
  </dataValidations>
  <pageMargins left="0.70866141732283472" right="0.70866141732283472" top="0.74803149606299213" bottom="0.74803149606299213" header="0.31496062992125984" footer="0.31496062992125984"/>
  <pageSetup scale="63" fitToHeight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5"/>
  <sheetViews>
    <sheetView topLeftCell="A19" zoomScaleNormal="100" zoomScaleSheetLayoutView="100" workbookViewId="0">
      <selection activeCell="A51" sqref="A51"/>
    </sheetView>
  </sheetViews>
  <sheetFormatPr baseColWidth="10" defaultRowHeight="11.25"/>
  <cols>
    <col min="1" max="1" width="20.7109375" style="8" customWidth="1"/>
    <col min="2" max="2" width="50.7109375" style="8" customWidth="1"/>
    <col min="3" max="5" width="17.7109375" style="9" customWidth="1"/>
    <col min="6" max="6" width="17.7109375" style="8" customWidth="1"/>
    <col min="7" max="16384" width="11.42578125" style="8"/>
  </cols>
  <sheetData>
    <row r="1" spans="1:6" ht="11.25" customHeight="1">
      <c r="A1" s="3" t="s">
        <v>43</v>
      </c>
      <c r="B1" s="3"/>
      <c r="C1" s="4"/>
      <c r="D1" s="4"/>
      <c r="E1" s="4"/>
      <c r="F1" s="7"/>
    </row>
    <row r="2" spans="1:6" ht="11.25" customHeight="1">
      <c r="A2" s="3" t="s">
        <v>199</v>
      </c>
      <c r="B2" s="3"/>
      <c r="C2" s="4"/>
      <c r="D2" s="4"/>
      <c r="E2" s="4"/>
    </row>
    <row r="3" spans="1:6" s="274" customFormat="1" ht="11.25" customHeight="1">
      <c r="A3" s="3"/>
      <c r="B3" s="3"/>
      <c r="C3" s="4"/>
      <c r="D3" s="4"/>
      <c r="E3" s="4"/>
    </row>
    <row r="4" spans="1:6" ht="11.25" customHeight="1"/>
    <row r="5" spans="1:6" ht="11.25" customHeight="1">
      <c r="A5" s="62" t="s">
        <v>144</v>
      </c>
      <c r="B5" s="62"/>
      <c r="C5" s="63"/>
      <c r="D5" s="63"/>
      <c r="E5" s="63"/>
      <c r="F5" s="12" t="s">
        <v>80</v>
      </c>
    </row>
    <row r="6" spans="1:6" s="19" customFormat="1">
      <c r="A6" s="64"/>
      <c r="B6" s="64"/>
      <c r="C6" s="63"/>
      <c r="D6" s="63"/>
      <c r="E6" s="63"/>
    </row>
    <row r="7" spans="1:6" ht="15" customHeight="1">
      <c r="A7" s="15" t="s">
        <v>46</v>
      </c>
      <c r="B7" s="16" t="s">
        <v>47</v>
      </c>
      <c r="C7" s="58" t="s">
        <v>75</v>
      </c>
      <c r="D7" s="58" t="s">
        <v>76</v>
      </c>
      <c r="E7" s="58" t="s">
        <v>77</v>
      </c>
      <c r="F7" s="59" t="s">
        <v>78</v>
      </c>
    </row>
    <row r="8" spans="1:6">
      <c r="A8" s="173"/>
      <c r="B8" s="173"/>
      <c r="C8" s="134"/>
      <c r="D8" s="176"/>
      <c r="E8" s="176"/>
      <c r="F8" s="139"/>
    </row>
    <row r="9" spans="1:6">
      <c r="A9" s="173"/>
      <c r="B9" s="173"/>
      <c r="C9" s="134"/>
      <c r="D9" s="176"/>
      <c r="E9" s="176"/>
      <c r="F9" s="139"/>
    </row>
    <row r="10" spans="1:6">
      <c r="A10" s="173"/>
      <c r="B10" s="173"/>
      <c r="C10" s="134"/>
      <c r="D10" s="176"/>
      <c r="E10" s="176"/>
      <c r="F10" s="139"/>
    </row>
    <row r="11" spans="1:6">
      <c r="A11" s="173"/>
      <c r="B11" s="173"/>
      <c r="C11" s="134"/>
      <c r="D11" s="176"/>
      <c r="E11" s="176"/>
      <c r="F11" s="139"/>
    </row>
    <row r="12" spans="1:6">
      <c r="A12" s="173"/>
      <c r="B12" s="173"/>
      <c r="C12" s="134"/>
      <c r="D12" s="176"/>
      <c r="E12" s="176"/>
      <c r="F12" s="139"/>
    </row>
    <row r="13" spans="1:6">
      <c r="A13" s="170"/>
      <c r="B13" s="170" t="s">
        <v>238</v>
      </c>
      <c r="C13" s="142">
        <f>SUM(C8:C12)</f>
        <v>0</v>
      </c>
      <c r="D13" s="142">
        <f>SUM(D8:D12)</f>
        <v>0</v>
      </c>
      <c r="E13" s="142">
        <f>SUM(E8:E12)</f>
        <v>0</v>
      </c>
      <c r="F13" s="170"/>
    </row>
    <row r="14" spans="1:6">
      <c r="A14" s="156"/>
      <c r="B14" s="156"/>
      <c r="C14" s="164"/>
      <c r="D14" s="164"/>
      <c r="E14" s="164"/>
      <c r="F14" s="156"/>
    </row>
    <row r="15" spans="1:6">
      <c r="A15" s="156"/>
      <c r="B15" s="156"/>
      <c r="C15" s="164"/>
      <c r="D15" s="164"/>
      <c r="E15" s="164"/>
      <c r="F15" s="156"/>
    </row>
    <row r="16" spans="1:6" ht="11.25" customHeight="1">
      <c r="A16" s="65" t="s">
        <v>219</v>
      </c>
      <c r="B16" s="66"/>
      <c r="C16" s="63"/>
      <c r="D16" s="63"/>
      <c r="E16" s="63"/>
      <c r="F16" s="12" t="s">
        <v>80</v>
      </c>
    </row>
    <row r="17" spans="1:6">
      <c r="A17" s="67"/>
      <c r="B17" s="67"/>
      <c r="C17" s="68"/>
      <c r="D17" s="68"/>
      <c r="E17" s="68"/>
    </row>
    <row r="18" spans="1:6" ht="15" customHeight="1">
      <c r="A18" s="15" t="s">
        <v>46</v>
      </c>
      <c r="B18" s="16" t="s">
        <v>47</v>
      </c>
      <c r="C18" s="58" t="s">
        <v>75</v>
      </c>
      <c r="D18" s="58" t="s">
        <v>76</v>
      </c>
      <c r="E18" s="58" t="s">
        <v>77</v>
      </c>
      <c r="F18" s="59" t="s">
        <v>78</v>
      </c>
    </row>
    <row r="19" spans="1:6" s="242" customFormat="1" ht="11.25" customHeight="1">
      <c r="A19" s="157"/>
      <c r="B19" s="173"/>
      <c r="C19" s="134"/>
      <c r="D19" s="134"/>
      <c r="E19" s="134"/>
      <c r="F19" s="139"/>
    </row>
    <row r="20" spans="1:6" s="274" customFormat="1" ht="11.25" customHeight="1">
      <c r="A20" s="157"/>
      <c r="B20" s="173"/>
      <c r="C20" s="134"/>
      <c r="D20" s="134"/>
      <c r="E20" s="134"/>
      <c r="F20" s="139"/>
    </row>
    <row r="21" spans="1:6">
      <c r="A21" s="157"/>
      <c r="B21" s="173"/>
      <c r="C21" s="134"/>
      <c r="D21" s="134"/>
      <c r="E21" s="134"/>
      <c r="F21" s="139"/>
    </row>
    <row r="22" spans="1:6">
      <c r="A22" s="170"/>
      <c r="B22" s="170" t="s">
        <v>239</v>
      </c>
      <c r="C22" s="142">
        <f>SUM(C19:C21)</f>
        <v>0</v>
      </c>
      <c r="D22" s="142">
        <f>SUM(D19:D21)</f>
        <v>0</v>
      </c>
      <c r="E22" s="142">
        <f>SUM(E19:E21)</f>
        <v>0</v>
      </c>
      <c r="F22" s="170"/>
    </row>
    <row r="23" spans="1:6">
      <c r="A23" s="156"/>
      <c r="B23" s="156"/>
      <c r="C23" s="164"/>
      <c r="D23" s="164"/>
      <c r="E23" s="164"/>
      <c r="F23" s="156"/>
    </row>
    <row r="24" spans="1:6">
      <c r="A24" s="156"/>
      <c r="B24" s="156"/>
      <c r="C24" s="164"/>
      <c r="D24" s="164"/>
      <c r="E24" s="164"/>
      <c r="F24" s="156"/>
    </row>
    <row r="25" spans="1:6" ht="11.25" customHeight="1">
      <c r="A25" s="66" t="s">
        <v>152</v>
      </c>
      <c r="B25" s="156"/>
      <c r="C25" s="69"/>
      <c r="D25" s="69"/>
      <c r="E25" s="53"/>
      <c r="F25" s="54" t="s">
        <v>81</v>
      </c>
    </row>
    <row r="26" spans="1:6">
      <c r="A26" s="45"/>
      <c r="B26" s="45"/>
      <c r="C26" s="22"/>
    </row>
    <row r="27" spans="1:6" ht="15" customHeight="1">
      <c r="A27" s="15" t="s">
        <v>46</v>
      </c>
      <c r="B27" s="16" t="s">
        <v>47</v>
      </c>
      <c r="C27" s="58" t="s">
        <v>75</v>
      </c>
      <c r="D27" s="58" t="s">
        <v>76</v>
      </c>
      <c r="E27" s="58" t="s">
        <v>77</v>
      </c>
      <c r="F27" s="59" t="s">
        <v>78</v>
      </c>
    </row>
    <row r="28" spans="1:6">
      <c r="A28" s="173"/>
      <c r="B28" s="173"/>
      <c r="C28" s="134"/>
      <c r="D28" s="176"/>
      <c r="E28" s="176"/>
      <c r="F28" s="139"/>
    </row>
    <row r="29" spans="1:6">
      <c r="A29" s="173"/>
      <c r="B29" s="173"/>
      <c r="C29" s="134"/>
      <c r="D29" s="176"/>
      <c r="E29" s="176"/>
      <c r="F29" s="139"/>
    </row>
    <row r="30" spans="1:6">
      <c r="A30" s="173"/>
      <c r="B30" s="173"/>
      <c r="C30" s="134"/>
      <c r="D30" s="176"/>
      <c r="E30" s="176"/>
      <c r="F30" s="139"/>
    </row>
    <row r="31" spans="1:6">
      <c r="A31" s="173"/>
      <c r="B31" s="173"/>
      <c r="C31" s="134"/>
      <c r="D31" s="176"/>
      <c r="E31" s="176"/>
      <c r="F31" s="139"/>
    </row>
    <row r="32" spans="1:6">
      <c r="A32" s="173"/>
      <c r="B32" s="173"/>
      <c r="C32" s="134"/>
      <c r="D32" s="176"/>
      <c r="E32" s="176"/>
      <c r="F32" s="139"/>
    </row>
    <row r="33" spans="1:6">
      <c r="A33" s="173"/>
      <c r="B33" s="173"/>
      <c r="C33" s="134"/>
      <c r="D33" s="176"/>
      <c r="E33" s="176"/>
      <c r="F33" s="139"/>
    </row>
    <row r="34" spans="1:6">
      <c r="A34" s="177"/>
      <c r="B34" s="177" t="s">
        <v>240</v>
      </c>
      <c r="C34" s="178">
        <f>SUM(C28:C33)</f>
        <v>0</v>
      </c>
      <c r="D34" s="178">
        <f>SUM(D28:D33)</f>
        <v>0</v>
      </c>
      <c r="E34" s="178">
        <f>SUM(E28:E33)</f>
        <v>0</v>
      </c>
      <c r="F34" s="178"/>
    </row>
    <row r="35" spans="1:6">
      <c r="A35" s="149"/>
      <c r="B35" s="150"/>
      <c r="C35" s="151"/>
      <c r="D35" s="151"/>
      <c r="E35" s="151"/>
      <c r="F35" s="150"/>
    </row>
  </sheetData>
  <dataValidations count="6">
    <dataValidation allowBlank="1" showInputMessage="1" showErrorMessage="1" prompt="Corresponde al nombre o descripción de la cuenta de acuerdo al Plan de Cuentas emitido por el CONAC." sqref="B7 B27 B18"/>
    <dataValidation allowBlank="1" showInputMessage="1" showErrorMessage="1" prompt="Diferencia entre el saldo final y el inicial presentados." sqref="E7 E27 E18"/>
    <dataValidation allowBlank="1" showInputMessage="1" showErrorMessage="1" prompt="Indicar el medio como se está amortizando el intangible, por tiempo, por uso." sqref="F7 F27 F18"/>
    <dataValidation allowBlank="1" showInputMessage="1" showErrorMessage="1" prompt="Corresponde al número de la cuenta de acuerdo al Plan de Cuentas emitido por el CONAC (DOF 23/12/2015)." sqref="A7 A18 A27"/>
    <dataValidation allowBlank="1" showInputMessage="1" showErrorMessage="1" prompt="Saldo al 31 de diciembre del año anterior del ejercio que se presenta." sqref="C7 C18 C27"/>
    <dataValidation allowBlank="1" showInputMessage="1" showErrorMessage="1" prompt="Importe final del periodo que corresponde la información financiera trimestral que se presenta." sqref="D7 D18 D27"/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8"/>
  <sheetViews>
    <sheetView zoomScaleNormal="100" zoomScaleSheetLayoutView="100" workbookViewId="0">
      <selection activeCell="G16" sqref="G16"/>
    </sheetView>
  </sheetViews>
  <sheetFormatPr baseColWidth="10" defaultRowHeight="11.25"/>
  <cols>
    <col min="1" max="1" width="20.7109375" style="70" customWidth="1"/>
    <col min="2" max="7" width="11.42578125" style="70"/>
    <col min="8" max="8" width="17.7109375" style="70" customWidth="1"/>
    <col min="9" max="16384" width="11.42578125" style="70"/>
  </cols>
  <sheetData>
    <row r="1" spans="1:17">
      <c r="A1" s="3" t="s">
        <v>43</v>
      </c>
      <c r="B1" s="3"/>
      <c r="C1" s="3"/>
      <c r="D1" s="3"/>
      <c r="E1" s="3"/>
      <c r="F1" s="3"/>
      <c r="G1" s="3"/>
      <c r="H1" s="7"/>
    </row>
    <row r="2" spans="1:17">
      <c r="A2" s="3" t="s">
        <v>199</v>
      </c>
      <c r="B2" s="3"/>
      <c r="C2" s="3"/>
      <c r="D2" s="3"/>
      <c r="E2" s="3"/>
      <c r="F2" s="3"/>
      <c r="G2" s="3"/>
      <c r="H2" s="8"/>
    </row>
    <row r="3" spans="1:17">
      <c r="A3" s="3"/>
      <c r="B3" s="3"/>
      <c r="C3" s="3"/>
      <c r="D3" s="3"/>
      <c r="E3" s="3"/>
      <c r="F3" s="3"/>
      <c r="G3" s="3"/>
      <c r="H3" s="8"/>
    </row>
    <row r="4" spans="1:17" ht="11.25" customHeight="1">
      <c r="A4" s="8"/>
      <c r="B4" s="8"/>
      <c r="C4" s="8"/>
      <c r="D4" s="8"/>
      <c r="E4" s="8"/>
      <c r="F4" s="8"/>
      <c r="G4" s="3"/>
      <c r="H4" s="262"/>
    </row>
    <row r="5" spans="1:17" ht="11.25" customHeight="1">
      <c r="A5" s="71" t="s">
        <v>83</v>
      </c>
      <c r="B5" s="72"/>
      <c r="C5" s="262"/>
      <c r="D5" s="262"/>
      <c r="E5" s="64"/>
      <c r="F5" s="64"/>
      <c r="G5" s="64"/>
      <c r="H5" s="261" t="s">
        <v>82</v>
      </c>
    </row>
    <row r="6" spans="1:17">
      <c r="J6" s="369"/>
      <c r="K6" s="369"/>
      <c r="L6" s="369"/>
      <c r="M6" s="369"/>
      <c r="N6" s="369"/>
      <c r="O6" s="369"/>
      <c r="P6" s="369"/>
      <c r="Q6" s="369"/>
    </row>
    <row r="7" spans="1:17">
      <c r="A7" s="3" t="s">
        <v>84</v>
      </c>
    </row>
    <row r="8" spans="1:17" ht="52.5" customHeight="1">
      <c r="A8" s="370" t="s">
        <v>85</v>
      </c>
      <c r="B8" s="370"/>
      <c r="C8" s="370"/>
      <c r="D8" s="370"/>
      <c r="E8" s="370"/>
      <c r="F8" s="370"/>
      <c r="G8" s="370"/>
      <c r="H8" s="370"/>
    </row>
  </sheetData>
  <mergeCells count="2">
    <mergeCell ref="J6:Q6"/>
    <mergeCell ref="A8:H8"/>
  </mergeCells>
  <pageMargins left="0.7" right="0.7" top="0.75" bottom="0.75" header="0.3" footer="0.3"/>
  <pageSetup scale="98" orientation="portrait" r:id="rId1"/>
  <colBreaks count="1" manualBreakCount="1">
    <brk id="8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20"/>
  <sheetViews>
    <sheetView zoomScaleNormal="100" zoomScaleSheetLayoutView="100" workbookViewId="0"/>
  </sheetViews>
  <sheetFormatPr baseColWidth="10" defaultRowHeight="11.25"/>
  <cols>
    <col min="1" max="1" width="20.7109375" style="8" customWidth="1"/>
    <col min="2" max="2" width="50.7109375" style="8" customWidth="1"/>
    <col min="3" max="3" width="17.7109375" style="9" customWidth="1"/>
    <col min="4" max="4" width="17.7109375" style="8" customWidth="1"/>
    <col min="5" max="16384" width="11.42578125" style="8"/>
  </cols>
  <sheetData>
    <row r="1" spans="1:4">
      <c r="A1" s="73" t="s">
        <v>43</v>
      </c>
      <c r="B1" s="73"/>
      <c r="C1" s="6"/>
      <c r="D1" s="7"/>
    </row>
    <row r="2" spans="1:4">
      <c r="A2" s="73" t="s">
        <v>199</v>
      </c>
      <c r="B2" s="73"/>
      <c r="C2" s="6"/>
    </row>
    <row r="3" spans="1:4">
      <c r="A3" s="42"/>
      <c r="B3" s="42"/>
      <c r="C3" s="74"/>
      <c r="D3" s="42"/>
    </row>
    <row r="4" spans="1:4">
      <c r="A4" s="42"/>
      <c r="B4" s="42"/>
      <c r="C4" s="74"/>
      <c r="D4" s="42"/>
    </row>
    <row r="5" spans="1:4" s="35" customFormat="1" ht="11.25" customHeight="1">
      <c r="A5" s="62" t="s">
        <v>244</v>
      </c>
      <c r="B5" s="281"/>
      <c r="C5" s="75"/>
      <c r="D5" s="76" t="s">
        <v>86</v>
      </c>
    </row>
    <row r="6" spans="1:4">
      <c r="A6" s="77"/>
      <c r="B6" s="77"/>
      <c r="C6" s="78"/>
      <c r="D6" s="77"/>
    </row>
    <row r="7" spans="1:4" ht="15" customHeight="1">
      <c r="A7" s="15" t="s">
        <v>46</v>
      </c>
      <c r="B7" s="16" t="s">
        <v>47</v>
      </c>
      <c r="C7" s="17" t="s">
        <v>48</v>
      </c>
      <c r="D7" s="52" t="s">
        <v>59</v>
      </c>
    </row>
    <row r="8" spans="1:4">
      <c r="A8" s="174"/>
      <c r="B8" s="174"/>
      <c r="C8" s="164"/>
      <c r="D8" s="179"/>
    </row>
    <row r="9" spans="1:4">
      <c r="A9" s="174"/>
      <c r="B9" s="174"/>
      <c r="C9" s="180"/>
      <c r="D9" s="179"/>
    </row>
    <row r="10" spans="1:4">
      <c r="A10" s="174"/>
      <c r="B10" s="174"/>
      <c r="C10" s="180"/>
      <c r="D10" s="181"/>
    </row>
    <row r="11" spans="1:4">
      <c r="A11" s="154"/>
      <c r="B11" s="154" t="s">
        <v>245</v>
      </c>
      <c r="C11" s="146">
        <f>SUM(C8:C10)</f>
        <v>0</v>
      </c>
      <c r="D11" s="182"/>
    </row>
    <row r="14" spans="1:4" ht="11.25" customHeight="1">
      <c r="A14" s="62" t="s">
        <v>145</v>
      </c>
      <c r="B14" s="281"/>
      <c r="C14" s="75"/>
      <c r="D14" s="76" t="s">
        <v>86</v>
      </c>
    </row>
    <row r="15" spans="1:4">
      <c r="A15" s="77"/>
      <c r="B15" s="77"/>
      <c r="C15" s="78"/>
      <c r="D15" s="77"/>
    </row>
    <row r="16" spans="1:4" ht="15" customHeight="1">
      <c r="A16" s="15" t="s">
        <v>46</v>
      </c>
      <c r="B16" s="16" t="s">
        <v>47</v>
      </c>
      <c r="C16" s="17" t="s">
        <v>48</v>
      </c>
      <c r="D16" s="52" t="s">
        <v>59</v>
      </c>
    </row>
    <row r="17" spans="1:4">
      <c r="A17" s="174"/>
      <c r="B17" s="174"/>
      <c r="C17" s="164"/>
      <c r="D17" s="179"/>
    </row>
    <row r="18" spans="1:4">
      <c r="A18" s="174"/>
      <c r="B18" s="174"/>
      <c r="C18" s="180"/>
      <c r="D18" s="179"/>
    </row>
    <row r="19" spans="1:4">
      <c r="A19" s="174"/>
      <c r="B19" s="174"/>
      <c r="C19" s="180"/>
      <c r="D19" s="181"/>
    </row>
    <row r="20" spans="1:4">
      <c r="A20" s="154"/>
      <c r="B20" s="154" t="s">
        <v>241</v>
      </c>
      <c r="C20" s="146">
        <f>SUM(C17:C19)</f>
        <v>0</v>
      </c>
      <c r="D20" s="182"/>
    </row>
  </sheetData>
  <dataValidations count="4">
    <dataValidation allowBlank="1" showInputMessage="1" showErrorMessage="1" prompt="Características cualitativas significativas que les impacten financieramente." sqref="D7 D16"/>
    <dataValidation allowBlank="1" showInputMessage="1" showErrorMessage="1" prompt="Corresponde al nombre o descripción de la cuenta de acuerdo al Plan de Cuentas emitido por el CONAC." sqref="B7 B16"/>
    <dataValidation allowBlank="1" showInputMessage="1" showErrorMessage="1" prompt="Corresponde al número de la cuenta de acuerdo al Plan de Cuentas emitido por el CONAC (DOF 23/12/2015)." sqref="A7 A16"/>
    <dataValidation allowBlank="1" showInputMessage="1" showErrorMessage="1" prompt="Saldo final de la Información Financiera Trimestral que se presenta (trimestral: 1er, 2do, 3ro. o 4to.)." sqref="C7 C16"/>
  </dataValidations>
  <pageMargins left="0.70866141732283472" right="0.70866141732283472" top="0.74803149606299213" bottom="0.74803149606299213" header="0.31496062992125984" footer="0.31496062992125984"/>
  <pageSetup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69"/>
  <sheetViews>
    <sheetView zoomScaleNormal="100" zoomScaleSheetLayoutView="100" workbookViewId="0">
      <selection sqref="A1:H69"/>
    </sheetView>
  </sheetViews>
  <sheetFormatPr baseColWidth="10" defaultColWidth="13.7109375" defaultRowHeight="11.25"/>
  <cols>
    <col min="1" max="1" width="20.7109375" style="8" customWidth="1"/>
    <col min="2" max="2" width="50.7109375" style="8" customWidth="1"/>
    <col min="3" max="7" width="17.7109375" style="9" customWidth="1"/>
    <col min="8" max="8" width="17.7109375" style="8" customWidth="1"/>
    <col min="9" max="16384" width="13.7109375" style="8"/>
  </cols>
  <sheetData>
    <row r="1" spans="1:8" ht="11.25" customHeight="1">
      <c r="A1" s="3" t="s">
        <v>43</v>
      </c>
      <c r="B1" s="3"/>
      <c r="C1" s="4"/>
      <c r="D1" s="4"/>
      <c r="E1" s="4"/>
      <c r="F1" s="4"/>
      <c r="G1" s="4"/>
      <c r="H1" s="7"/>
    </row>
    <row r="2" spans="1:8">
      <c r="A2" s="3" t="s">
        <v>199</v>
      </c>
      <c r="B2" s="3"/>
      <c r="C2" s="4"/>
      <c r="D2" s="4"/>
      <c r="E2" s="4"/>
      <c r="F2" s="4"/>
      <c r="G2" s="4"/>
      <c r="H2" s="9"/>
    </row>
    <row r="3" spans="1:8">
      <c r="H3" s="9"/>
    </row>
    <row r="4" spans="1:8">
      <c r="H4" s="9"/>
    </row>
    <row r="5" spans="1:8" ht="11.25" customHeight="1">
      <c r="A5" s="10" t="s">
        <v>246</v>
      </c>
      <c r="B5" s="12"/>
      <c r="C5" s="80"/>
      <c r="D5" s="80"/>
      <c r="E5" s="80"/>
      <c r="F5" s="80"/>
      <c r="G5" s="80"/>
      <c r="H5" s="81" t="s">
        <v>87</v>
      </c>
    </row>
    <row r="6" spans="1:8">
      <c r="A6" s="280"/>
      <c r="B6" s="282"/>
    </row>
    <row r="7" spans="1:8" ht="15" customHeight="1">
      <c r="A7" s="15" t="s">
        <v>46</v>
      </c>
      <c r="B7" s="16" t="s">
        <v>47</v>
      </c>
      <c r="C7" s="17" t="s">
        <v>48</v>
      </c>
      <c r="D7" s="40" t="s">
        <v>55</v>
      </c>
      <c r="E7" s="40" t="s">
        <v>56</v>
      </c>
      <c r="F7" s="40" t="s">
        <v>57</v>
      </c>
      <c r="G7" s="41" t="s">
        <v>58</v>
      </c>
      <c r="H7" s="16" t="s">
        <v>59</v>
      </c>
    </row>
    <row r="8" spans="1:8">
      <c r="A8" s="157" t="s">
        <v>1285</v>
      </c>
      <c r="B8" s="157" t="s">
        <v>1286</v>
      </c>
      <c r="C8" s="134">
        <v>12889</v>
      </c>
      <c r="D8" s="134"/>
      <c r="E8" s="134"/>
      <c r="F8" s="134"/>
      <c r="G8" s="134"/>
      <c r="H8" s="183"/>
    </row>
    <row r="9" spans="1:8">
      <c r="A9" s="157" t="s">
        <v>1287</v>
      </c>
      <c r="B9" s="157" t="s">
        <v>1288</v>
      </c>
      <c r="C9" s="134">
        <v>85028</v>
      </c>
      <c r="D9" s="134"/>
      <c r="E9" s="134"/>
      <c r="F9" s="134"/>
      <c r="G9" s="134"/>
      <c r="H9" s="183"/>
    </row>
    <row r="10" spans="1:8" s="282" customFormat="1">
      <c r="A10" s="157" t="s">
        <v>1289</v>
      </c>
      <c r="B10" s="157" t="s">
        <v>1290</v>
      </c>
      <c r="C10" s="134">
        <v>82922.960000000006</v>
      </c>
      <c r="D10" s="134"/>
      <c r="E10" s="134"/>
      <c r="F10" s="134"/>
      <c r="G10" s="134"/>
      <c r="H10" s="183"/>
    </row>
    <row r="11" spans="1:8" s="282" customFormat="1">
      <c r="A11" s="157" t="s">
        <v>1291</v>
      </c>
      <c r="B11" s="157" t="s">
        <v>1292</v>
      </c>
      <c r="C11" s="134">
        <v>12388.76</v>
      </c>
      <c r="D11" s="134"/>
      <c r="E11" s="134"/>
      <c r="F11" s="134"/>
      <c r="G11" s="134"/>
      <c r="H11" s="183"/>
    </row>
    <row r="12" spans="1:8" s="282" customFormat="1">
      <c r="A12" s="157" t="s">
        <v>1293</v>
      </c>
      <c r="B12" s="157" t="s">
        <v>1294</v>
      </c>
      <c r="C12" s="134">
        <v>77746.100000000006</v>
      </c>
      <c r="D12" s="134"/>
      <c r="E12" s="134"/>
      <c r="F12" s="134"/>
      <c r="G12" s="134"/>
      <c r="H12" s="183"/>
    </row>
    <row r="13" spans="1:8" s="282" customFormat="1">
      <c r="A13" s="157" t="s">
        <v>1295</v>
      </c>
      <c r="B13" s="157" t="s">
        <v>1296</v>
      </c>
      <c r="C13" s="134">
        <v>5671</v>
      </c>
      <c r="D13" s="134"/>
      <c r="E13" s="134"/>
      <c r="F13" s="134"/>
      <c r="G13" s="134"/>
      <c r="H13" s="183"/>
    </row>
    <row r="14" spans="1:8" s="282" customFormat="1">
      <c r="A14" s="157" t="s">
        <v>1297</v>
      </c>
      <c r="B14" s="157" t="s">
        <v>1298</v>
      </c>
      <c r="C14" s="134">
        <v>40040</v>
      </c>
      <c r="D14" s="134"/>
      <c r="E14" s="134"/>
      <c r="F14" s="134"/>
      <c r="G14" s="134"/>
      <c r="H14" s="183"/>
    </row>
    <row r="15" spans="1:8" s="282" customFormat="1">
      <c r="A15" s="157" t="s">
        <v>1299</v>
      </c>
      <c r="B15" s="157" t="s">
        <v>1300</v>
      </c>
      <c r="C15" s="134">
        <v>94850.58</v>
      </c>
      <c r="D15" s="134"/>
      <c r="E15" s="134"/>
      <c r="F15" s="134"/>
      <c r="G15" s="134"/>
      <c r="H15" s="183"/>
    </row>
    <row r="16" spans="1:8" s="282" customFormat="1">
      <c r="A16" s="157" t="s">
        <v>1301</v>
      </c>
      <c r="B16" s="157" t="s">
        <v>1302</v>
      </c>
      <c r="C16" s="134">
        <v>1837.5</v>
      </c>
      <c r="D16" s="134"/>
      <c r="E16" s="134"/>
      <c r="F16" s="134"/>
      <c r="G16" s="134"/>
      <c r="H16" s="183"/>
    </row>
    <row r="17" spans="1:8" s="282" customFormat="1">
      <c r="A17" s="157" t="s">
        <v>1303</v>
      </c>
      <c r="B17" s="157" t="s">
        <v>1304</v>
      </c>
      <c r="C17" s="134">
        <v>34572.639999999999</v>
      </c>
      <c r="D17" s="134"/>
      <c r="E17" s="134"/>
      <c r="F17" s="134"/>
      <c r="G17" s="134"/>
      <c r="H17" s="183"/>
    </row>
    <row r="18" spans="1:8" s="282" customFormat="1">
      <c r="A18" s="157" t="s">
        <v>1305</v>
      </c>
      <c r="B18" s="157" t="s">
        <v>1306</v>
      </c>
      <c r="C18" s="134">
        <v>249105.15</v>
      </c>
      <c r="D18" s="134"/>
      <c r="E18" s="134"/>
      <c r="F18" s="134"/>
      <c r="G18" s="134"/>
      <c r="H18" s="183"/>
    </row>
    <row r="19" spans="1:8" s="282" customFormat="1">
      <c r="A19" s="157" t="s">
        <v>1307</v>
      </c>
      <c r="B19" s="157" t="s">
        <v>1308</v>
      </c>
      <c r="C19" s="134">
        <v>13061.6</v>
      </c>
      <c r="D19" s="134"/>
      <c r="E19" s="134"/>
      <c r="F19" s="134"/>
      <c r="G19" s="134"/>
      <c r="H19" s="183"/>
    </row>
    <row r="20" spans="1:8" s="282" customFormat="1">
      <c r="A20" s="157" t="s">
        <v>1309</v>
      </c>
      <c r="B20" s="157" t="s">
        <v>1310</v>
      </c>
      <c r="C20" s="134">
        <v>191687.96</v>
      </c>
      <c r="D20" s="134"/>
      <c r="E20" s="134"/>
      <c r="F20" s="134"/>
      <c r="G20" s="134"/>
      <c r="H20" s="183"/>
    </row>
    <row r="21" spans="1:8" s="282" customFormat="1">
      <c r="A21" s="157" t="s">
        <v>1311</v>
      </c>
      <c r="B21" s="157" t="s">
        <v>1312</v>
      </c>
      <c r="C21" s="134">
        <v>5671.59</v>
      </c>
      <c r="D21" s="134"/>
      <c r="E21" s="134"/>
      <c r="F21" s="134"/>
      <c r="G21" s="134"/>
      <c r="H21" s="183"/>
    </row>
    <row r="22" spans="1:8" s="282" customFormat="1">
      <c r="A22" s="157" t="s">
        <v>1313</v>
      </c>
      <c r="B22" s="157" t="s">
        <v>1314</v>
      </c>
      <c r="C22" s="134">
        <v>7292.93</v>
      </c>
      <c r="D22" s="134"/>
      <c r="E22" s="134"/>
      <c r="F22" s="134"/>
      <c r="G22" s="134"/>
      <c r="H22" s="183"/>
    </row>
    <row r="23" spans="1:8" s="282" customFormat="1">
      <c r="A23" s="157" t="s">
        <v>1315</v>
      </c>
      <c r="B23" s="157" t="s">
        <v>1316</v>
      </c>
      <c r="C23" s="134">
        <v>156943.45000000001</v>
      </c>
      <c r="D23" s="134"/>
      <c r="E23" s="134"/>
      <c r="F23" s="134"/>
      <c r="G23" s="134"/>
      <c r="H23" s="183"/>
    </row>
    <row r="24" spans="1:8" s="282" customFormat="1">
      <c r="A24" s="157" t="s">
        <v>1317</v>
      </c>
      <c r="B24" s="157" t="s">
        <v>1318</v>
      </c>
      <c r="C24" s="134">
        <v>8737.2999999999993</v>
      </c>
      <c r="D24" s="134"/>
      <c r="E24" s="134"/>
      <c r="F24" s="134"/>
      <c r="G24" s="134"/>
      <c r="H24" s="183"/>
    </row>
    <row r="25" spans="1:8" s="282" customFormat="1">
      <c r="A25" s="157" t="s">
        <v>1319</v>
      </c>
      <c r="B25" s="157" t="s">
        <v>1320</v>
      </c>
      <c r="C25" s="134">
        <v>6599.24</v>
      </c>
      <c r="D25" s="134"/>
      <c r="E25" s="134"/>
      <c r="F25" s="134"/>
      <c r="G25" s="134"/>
      <c r="H25" s="183"/>
    </row>
    <row r="26" spans="1:8" s="282" customFormat="1">
      <c r="A26" s="157" t="s">
        <v>1321</v>
      </c>
      <c r="B26" s="157" t="s">
        <v>1322</v>
      </c>
      <c r="C26" s="134">
        <v>2359.9</v>
      </c>
      <c r="D26" s="134"/>
      <c r="E26" s="134"/>
      <c r="F26" s="134"/>
      <c r="G26" s="134"/>
      <c r="H26" s="183"/>
    </row>
    <row r="27" spans="1:8" s="282" customFormat="1">
      <c r="A27" s="157" t="s">
        <v>1323</v>
      </c>
      <c r="B27" s="157" t="s">
        <v>1324</v>
      </c>
      <c r="C27" s="134">
        <v>821.05</v>
      </c>
      <c r="D27" s="134"/>
      <c r="E27" s="134"/>
      <c r="F27" s="134"/>
      <c r="G27" s="134"/>
      <c r="H27" s="183"/>
    </row>
    <row r="28" spans="1:8" s="282" customFormat="1" ht="22.5">
      <c r="A28" s="157" t="s">
        <v>1325</v>
      </c>
      <c r="B28" s="157" t="s">
        <v>1326</v>
      </c>
      <c r="C28" s="134">
        <v>41700</v>
      </c>
      <c r="D28" s="134"/>
      <c r="E28" s="134"/>
      <c r="F28" s="134"/>
      <c r="G28" s="134"/>
      <c r="H28" s="183"/>
    </row>
    <row r="29" spans="1:8" s="282" customFormat="1">
      <c r="A29" s="157" t="s">
        <v>1327</v>
      </c>
      <c r="B29" s="157" t="s">
        <v>1328</v>
      </c>
      <c r="C29" s="134">
        <v>2041</v>
      </c>
      <c r="D29" s="134"/>
      <c r="E29" s="134"/>
      <c r="F29" s="134"/>
      <c r="G29" s="134"/>
      <c r="H29" s="183"/>
    </row>
    <row r="30" spans="1:8" s="282" customFormat="1">
      <c r="A30" s="157" t="s">
        <v>1329</v>
      </c>
      <c r="B30" s="157" t="s">
        <v>1330</v>
      </c>
      <c r="C30" s="134">
        <v>3602.9</v>
      </c>
      <c r="D30" s="134"/>
      <c r="E30" s="134"/>
      <c r="F30" s="134"/>
      <c r="G30" s="134"/>
      <c r="H30" s="183"/>
    </row>
    <row r="31" spans="1:8" s="282" customFormat="1">
      <c r="A31" s="157" t="s">
        <v>1331</v>
      </c>
      <c r="B31" s="157" t="s">
        <v>1332</v>
      </c>
      <c r="C31" s="134">
        <v>36045.199999999997</v>
      </c>
      <c r="D31" s="134"/>
      <c r="E31" s="134"/>
      <c r="F31" s="134"/>
      <c r="G31" s="134"/>
      <c r="H31" s="183"/>
    </row>
    <row r="32" spans="1:8" s="282" customFormat="1">
      <c r="A32" s="157" t="s">
        <v>1333</v>
      </c>
      <c r="B32" s="157" t="s">
        <v>1334</v>
      </c>
      <c r="C32" s="134">
        <v>21112</v>
      </c>
      <c r="D32" s="134"/>
      <c r="E32" s="134"/>
      <c r="F32" s="134"/>
      <c r="G32" s="134"/>
      <c r="H32" s="183"/>
    </row>
    <row r="33" spans="1:8" s="282" customFormat="1">
      <c r="A33" s="157" t="s">
        <v>1335</v>
      </c>
      <c r="B33" s="157" t="s">
        <v>1336</v>
      </c>
      <c r="C33" s="134">
        <v>2853.6</v>
      </c>
      <c r="D33" s="134"/>
      <c r="E33" s="134"/>
      <c r="F33" s="134"/>
      <c r="G33" s="134"/>
      <c r="H33" s="183"/>
    </row>
    <row r="34" spans="1:8" s="282" customFormat="1">
      <c r="A34" s="157" t="s">
        <v>1337</v>
      </c>
      <c r="B34" s="157" t="s">
        <v>1338</v>
      </c>
      <c r="C34" s="134">
        <v>3283.19</v>
      </c>
      <c r="D34" s="134"/>
      <c r="E34" s="134"/>
      <c r="F34" s="134"/>
      <c r="G34" s="134"/>
      <c r="H34" s="183"/>
    </row>
    <row r="35" spans="1:8" s="282" customFormat="1">
      <c r="A35" s="157" t="s">
        <v>1339</v>
      </c>
      <c r="B35" s="157" t="s">
        <v>1340</v>
      </c>
      <c r="C35" s="134">
        <v>4010.06</v>
      </c>
      <c r="D35" s="134"/>
      <c r="E35" s="134"/>
      <c r="F35" s="134"/>
      <c r="G35" s="134"/>
      <c r="H35" s="183"/>
    </row>
    <row r="36" spans="1:8" s="282" customFormat="1">
      <c r="A36" s="157" t="s">
        <v>1341</v>
      </c>
      <c r="B36" s="157" t="s">
        <v>1342</v>
      </c>
      <c r="C36" s="134">
        <v>45600</v>
      </c>
      <c r="D36" s="134"/>
      <c r="E36" s="134"/>
      <c r="F36" s="134"/>
      <c r="G36" s="134"/>
      <c r="H36" s="183"/>
    </row>
    <row r="37" spans="1:8" s="282" customFormat="1">
      <c r="A37" s="157" t="s">
        <v>1343</v>
      </c>
      <c r="B37" s="157" t="s">
        <v>1344</v>
      </c>
      <c r="C37" s="134">
        <v>1500</v>
      </c>
      <c r="D37" s="134"/>
      <c r="E37" s="134"/>
      <c r="F37" s="134"/>
      <c r="G37" s="134"/>
      <c r="H37" s="183"/>
    </row>
    <row r="38" spans="1:8" s="282" customFormat="1">
      <c r="A38" s="157" t="s">
        <v>1345</v>
      </c>
      <c r="B38" s="157" t="s">
        <v>1346</v>
      </c>
      <c r="C38" s="134">
        <v>2609.9899999999998</v>
      </c>
      <c r="D38" s="134"/>
      <c r="E38" s="134"/>
      <c r="F38" s="134"/>
      <c r="G38" s="134"/>
      <c r="H38" s="183"/>
    </row>
    <row r="39" spans="1:8" s="282" customFormat="1">
      <c r="A39" s="157" t="s">
        <v>1347</v>
      </c>
      <c r="B39" s="157" t="s">
        <v>1348</v>
      </c>
      <c r="C39" s="134">
        <v>7117.72</v>
      </c>
      <c r="D39" s="134"/>
      <c r="E39" s="134"/>
      <c r="F39" s="134"/>
      <c r="G39" s="134"/>
      <c r="H39" s="183"/>
    </row>
    <row r="40" spans="1:8" s="282" customFormat="1">
      <c r="A40" s="157" t="s">
        <v>1349</v>
      </c>
      <c r="B40" s="157" t="s">
        <v>1350</v>
      </c>
      <c r="C40" s="134">
        <v>54652.5</v>
      </c>
      <c r="D40" s="134"/>
      <c r="E40" s="134"/>
      <c r="F40" s="134"/>
      <c r="G40" s="134"/>
      <c r="H40" s="183"/>
    </row>
    <row r="41" spans="1:8" s="282" customFormat="1">
      <c r="A41" s="157" t="s">
        <v>1351</v>
      </c>
      <c r="B41" s="157" t="s">
        <v>1352</v>
      </c>
      <c r="C41" s="134">
        <v>0.01</v>
      </c>
      <c r="D41" s="134"/>
      <c r="E41" s="134"/>
      <c r="F41" s="134"/>
      <c r="G41" s="134"/>
      <c r="H41" s="183"/>
    </row>
    <row r="42" spans="1:8" s="282" customFormat="1">
      <c r="A42" s="157" t="s">
        <v>1353</v>
      </c>
      <c r="B42" s="157" t="s">
        <v>1354</v>
      </c>
      <c r="C42" s="134">
        <v>215390.17</v>
      </c>
      <c r="D42" s="134"/>
      <c r="E42" s="134"/>
      <c r="F42" s="134"/>
      <c r="G42" s="134"/>
      <c r="H42" s="183"/>
    </row>
    <row r="43" spans="1:8">
      <c r="A43" s="157" t="s">
        <v>1355</v>
      </c>
      <c r="B43" s="157" t="s">
        <v>1356</v>
      </c>
      <c r="C43" s="134">
        <v>1678.4</v>
      </c>
      <c r="D43" s="134"/>
      <c r="E43" s="134"/>
      <c r="F43" s="134"/>
      <c r="G43" s="134"/>
      <c r="H43" s="183"/>
    </row>
    <row r="44" spans="1:8">
      <c r="A44" s="157" t="s">
        <v>1357</v>
      </c>
      <c r="B44" s="157" t="s">
        <v>1358</v>
      </c>
      <c r="C44" s="134">
        <v>1924.23</v>
      </c>
      <c r="D44" s="134"/>
      <c r="E44" s="134"/>
      <c r="F44" s="134"/>
      <c r="G44" s="134"/>
      <c r="H44" s="183"/>
    </row>
    <row r="45" spans="1:8">
      <c r="A45" s="157" t="s">
        <v>1359</v>
      </c>
      <c r="B45" s="157" t="s">
        <v>1360</v>
      </c>
      <c r="C45" s="134">
        <v>179.49</v>
      </c>
      <c r="D45" s="134"/>
      <c r="E45" s="134"/>
      <c r="F45" s="134"/>
      <c r="G45" s="134"/>
      <c r="H45" s="183"/>
    </row>
    <row r="46" spans="1:8">
      <c r="A46" s="157" t="s">
        <v>1361</v>
      </c>
      <c r="B46" s="157" t="s">
        <v>1362</v>
      </c>
      <c r="C46" s="134">
        <v>34.5</v>
      </c>
      <c r="D46" s="134"/>
      <c r="E46" s="134"/>
      <c r="F46" s="134"/>
      <c r="G46" s="134"/>
      <c r="H46" s="183"/>
    </row>
    <row r="47" spans="1:8">
      <c r="A47" s="157"/>
      <c r="B47" s="157"/>
      <c r="C47" s="134"/>
      <c r="D47" s="134"/>
      <c r="E47" s="134"/>
      <c r="F47" s="134"/>
      <c r="G47" s="134"/>
      <c r="H47" s="183"/>
    </row>
    <row r="48" spans="1:8">
      <c r="A48" s="157"/>
      <c r="B48" s="157"/>
      <c r="C48" s="134"/>
      <c r="D48" s="134"/>
      <c r="E48" s="134"/>
      <c r="F48" s="134"/>
      <c r="G48" s="134"/>
      <c r="H48" s="183"/>
    </row>
    <row r="49" spans="1:8">
      <c r="A49" s="184"/>
      <c r="B49" s="184" t="s">
        <v>248</v>
      </c>
      <c r="C49" s="185">
        <f>SUM(C8:C48)</f>
        <v>1535561.6699999997</v>
      </c>
      <c r="D49" s="185">
        <f>SUM(D8:D48)</f>
        <v>0</v>
      </c>
      <c r="E49" s="185">
        <f>SUM(E8:E48)</f>
        <v>0</v>
      </c>
      <c r="F49" s="185">
        <f>SUM(F8:F48)</f>
        <v>0</v>
      </c>
      <c r="G49" s="185">
        <f>SUM(G8:G48)</f>
        <v>0</v>
      </c>
      <c r="H49" s="185"/>
    </row>
    <row r="52" spans="1:8">
      <c r="A52" s="10" t="s">
        <v>247</v>
      </c>
      <c r="B52" s="276"/>
      <c r="C52" s="80"/>
      <c r="D52" s="80"/>
      <c r="E52" s="80"/>
      <c r="F52" s="80"/>
      <c r="G52" s="80"/>
      <c r="H52" s="81" t="s">
        <v>87</v>
      </c>
    </row>
    <row r="53" spans="1:8">
      <c r="A53" s="280"/>
      <c r="B53" s="282"/>
      <c r="H53" s="275"/>
    </row>
    <row r="54" spans="1:8" ht="15" customHeight="1">
      <c r="A54" s="15" t="s">
        <v>46</v>
      </c>
      <c r="B54" s="16" t="s">
        <v>47</v>
      </c>
      <c r="C54" s="17" t="s">
        <v>48</v>
      </c>
      <c r="D54" s="40" t="s">
        <v>55</v>
      </c>
      <c r="E54" s="40" t="s">
        <v>56</v>
      </c>
      <c r="F54" s="40" t="s">
        <v>57</v>
      </c>
      <c r="G54" s="41" t="s">
        <v>58</v>
      </c>
      <c r="H54" s="16" t="s">
        <v>59</v>
      </c>
    </row>
    <row r="55" spans="1:8">
      <c r="A55" s="157"/>
      <c r="B55" s="157"/>
      <c r="C55" s="134"/>
      <c r="D55" s="134"/>
      <c r="E55" s="134"/>
      <c r="F55" s="134"/>
      <c r="G55" s="134"/>
      <c r="H55" s="183"/>
    </row>
    <row r="56" spans="1:8">
      <c r="A56" s="157"/>
      <c r="B56" s="157"/>
      <c r="C56" s="134"/>
      <c r="D56" s="134"/>
      <c r="E56" s="134"/>
      <c r="F56" s="134"/>
      <c r="G56" s="134"/>
      <c r="H56" s="183"/>
    </row>
    <row r="57" spans="1:8">
      <c r="A57" s="157"/>
      <c r="B57" s="157"/>
      <c r="C57" s="134"/>
      <c r="D57" s="134"/>
      <c r="E57" s="134"/>
      <c r="F57" s="134"/>
      <c r="G57" s="134"/>
      <c r="H57" s="183"/>
    </row>
    <row r="58" spans="1:8">
      <c r="A58" s="157"/>
      <c r="B58" s="157"/>
      <c r="C58" s="134"/>
      <c r="D58" s="134"/>
      <c r="E58" s="134"/>
      <c r="F58" s="134"/>
      <c r="G58" s="134"/>
      <c r="H58" s="183"/>
    </row>
    <row r="59" spans="1:8">
      <c r="A59" s="157"/>
      <c r="B59" s="157"/>
      <c r="C59" s="134"/>
      <c r="D59" s="134"/>
      <c r="E59" s="134"/>
      <c r="F59" s="134"/>
      <c r="G59" s="134"/>
      <c r="H59" s="183"/>
    </row>
    <row r="60" spans="1:8">
      <c r="A60" s="157"/>
      <c r="B60" s="157"/>
      <c r="C60" s="134"/>
      <c r="D60" s="134"/>
      <c r="E60" s="134"/>
      <c r="F60" s="134"/>
      <c r="G60" s="134"/>
      <c r="H60" s="183"/>
    </row>
    <row r="61" spans="1:8">
      <c r="A61" s="157"/>
      <c r="B61" s="157"/>
      <c r="C61" s="134"/>
      <c r="D61" s="134"/>
      <c r="E61" s="134"/>
      <c r="F61" s="134"/>
      <c r="G61" s="134"/>
      <c r="H61" s="183"/>
    </row>
    <row r="62" spans="1:8">
      <c r="A62" s="157"/>
      <c r="B62" s="157"/>
      <c r="C62" s="134"/>
      <c r="D62" s="134"/>
      <c r="E62" s="134"/>
      <c r="F62" s="134"/>
      <c r="G62" s="134"/>
      <c r="H62" s="183"/>
    </row>
    <row r="63" spans="1:8">
      <c r="A63" s="157"/>
      <c r="B63" s="157"/>
      <c r="C63" s="134"/>
      <c r="D63" s="134"/>
      <c r="E63" s="134"/>
      <c r="F63" s="134"/>
      <c r="G63" s="134"/>
      <c r="H63" s="183"/>
    </row>
    <row r="64" spans="1:8">
      <c r="A64" s="157"/>
      <c r="B64" s="157"/>
      <c r="C64" s="134"/>
      <c r="D64" s="134"/>
      <c r="E64" s="134"/>
      <c r="F64" s="134"/>
      <c r="G64" s="134"/>
      <c r="H64" s="183"/>
    </row>
    <row r="65" spans="1:8">
      <c r="A65" s="157"/>
      <c r="B65" s="157"/>
      <c r="C65" s="134"/>
      <c r="D65" s="134"/>
      <c r="E65" s="134"/>
      <c r="F65" s="134"/>
      <c r="G65" s="134"/>
      <c r="H65" s="183"/>
    </row>
    <row r="66" spans="1:8">
      <c r="A66" s="157"/>
      <c r="B66" s="157"/>
      <c r="C66" s="134"/>
      <c r="D66" s="134"/>
      <c r="E66" s="134"/>
      <c r="F66" s="134"/>
      <c r="G66" s="134"/>
      <c r="H66" s="183"/>
    </row>
    <row r="67" spans="1:8">
      <c r="A67" s="157"/>
      <c r="B67" s="157"/>
      <c r="C67" s="134"/>
      <c r="D67" s="134"/>
      <c r="E67" s="134"/>
      <c r="F67" s="134"/>
      <c r="G67" s="134"/>
      <c r="H67" s="183"/>
    </row>
    <row r="68" spans="1:8">
      <c r="A68" s="157"/>
      <c r="B68" s="157"/>
      <c r="C68" s="134"/>
      <c r="D68" s="134"/>
      <c r="E68" s="134"/>
      <c r="F68" s="134"/>
      <c r="G68" s="134"/>
      <c r="H68" s="183"/>
    </row>
    <row r="69" spans="1:8">
      <c r="A69" s="184"/>
      <c r="B69" s="184" t="s">
        <v>249</v>
      </c>
      <c r="C69" s="185">
        <f>SUM(C55:C68)</f>
        <v>0</v>
      </c>
      <c r="D69" s="185">
        <f>SUM(D55:D68)</f>
        <v>0</v>
      </c>
      <c r="E69" s="185">
        <f>SUM(E55:E68)</f>
        <v>0</v>
      </c>
      <c r="F69" s="185">
        <f>SUM(F55:F68)</f>
        <v>0</v>
      </c>
      <c r="G69" s="185">
        <f>SUM(G55:G68)</f>
        <v>0</v>
      </c>
      <c r="H69" s="185"/>
    </row>
  </sheetData>
  <dataValidations count="8">
    <dataValidation allowBlank="1" showInputMessage="1" showErrorMessage="1" prompt="Corresponde al nombre o descripción de la cuenta de acuerdo al Plan de Cuentas emitido por el CONAC." sqref="B54 B7"/>
    <dataValidation allowBlank="1" showInputMessage="1" showErrorMessage="1" prompt="Importe de la cuentas por cobrar con fecha de vencimiento de 1 a 90 días." sqref="D54 D7"/>
    <dataValidation allowBlank="1" showInputMessage="1" showErrorMessage="1" prompt="Importe de la cuentas por cobrar con fecha de vencimiento de 91 a 180 días." sqref="E54 E7"/>
    <dataValidation allowBlank="1" showInputMessage="1" showErrorMessage="1" prompt="Importe de la cuentas por cobrar con fecha de vencimiento de 181 a 365 días." sqref="F54 F7"/>
    <dataValidation allowBlank="1" showInputMessage="1" showErrorMessage="1" prompt="Importe de la cuentas por cobrar con vencimiento mayor a 365 días." sqref="G54 G7"/>
    <dataValidation allowBlank="1" showInputMessage="1" showErrorMessage="1" prompt="Informar sobre la factibilidad de pago." sqref="H54 H7"/>
    <dataValidation allowBlank="1" showInputMessage="1" showErrorMessage="1" prompt="Corresponde al número de la cuenta de acuerdo al Plan de Cuentas emitido por el CONAC (DOF 23/12/2015)." sqref="A54 A7"/>
    <dataValidation allowBlank="1" showInputMessage="1" showErrorMessage="1" prompt="Saldo final de la Información Financiera Trimestral que se presenta (trimestral: 1er, 2do, 3ro. o 4to.)." sqref="C54 C7"/>
  </dataValidations>
  <pageMargins left="0.70866141732283472" right="0.70866141732283472" top="0.74803149606299213" bottom="0.74803149606299213" header="0.31496062992125984" footer="0.31496062992125984"/>
  <pageSetup scale="55" orientation="landscape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18"/>
  <sheetViews>
    <sheetView zoomScaleNormal="100" zoomScaleSheetLayoutView="100" workbookViewId="0">
      <selection activeCell="C15" sqref="C15"/>
    </sheetView>
  </sheetViews>
  <sheetFormatPr baseColWidth="10" defaultColWidth="13.7109375" defaultRowHeight="11.25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8" customWidth="1"/>
    <col min="6" max="16384" width="13.7109375" style="8"/>
  </cols>
  <sheetData>
    <row r="1" spans="1:5">
      <c r="A1" s="3" t="s">
        <v>43</v>
      </c>
      <c r="B1" s="3"/>
      <c r="D1" s="9"/>
    </row>
    <row r="2" spans="1:5">
      <c r="A2" s="3" t="s">
        <v>199</v>
      </c>
      <c r="B2" s="3"/>
      <c r="D2" s="9"/>
      <c r="E2" s="7" t="s">
        <v>44</v>
      </c>
    </row>
    <row r="5" spans="1:5" ht="11.25" customHeight="1">
      <c r="A5" s="265" t="s">
        <v>209</v>
      </c>
      <c r="B5" s="265"/>
      <c r="E5" s="81" t="s">
        <v>88</v>
      </c>
    </row>
    <row r="6" spans="1:5">
      <c r="D6" s="80"/>
    </row>
    <row r="7" spans="1:5" ht="15" customHeight="1">
      <c r="A7" s="15" t="s">
        <v>46</v>
      </c>
      <c r="B7" s="16" t="s">
        <v>47</v>
      </c>
      <c r="C7" s="17" t="s">
        <v>48</v>
      </c>
      <c r="D7" s="17" t="s">
        <v>89</v>
      </c>
      <c r="E7" s="17" t="s">
        <v>59</v>
      </c>
    </row>
    <row r="8" spans="1:5" s="242" customFormat="1" ht="11.25" customHeight="1">
      <c r="A8" s="157"/>
      <c r="B8" s="157"/>
      <c r="C8" s="183"/>
      <c r="D8" s="183"/>
      <c r="E8" s="139"/>
    </row>
    <row r="9" spans="1:5">
      <c r="A9" s="157"/>
      <c r="B9" s="157"/>
      <c r="C9" s="183"/>
      <c r="D9" s="183"/>
      <c r="E9" s="139"/>
    </row>
    <row r="10" spans="1:5">
      <c r="A10" s="192"/>
      <c r="B10" s="192" t="s">
        <v>251</v>
      </c>
      <c r="C10" s="193">
        <f>SUM(C8:C9)</f>
        <v>0</v>
      </c>
      <c r="D10" s="191"/>
      <c r="E10" s="191"/>
    </row>
    <row r="13" spans="1:5" ht="11.25" customHeight="1">
      <c r="A13" s="10" t="s">
        <v>250</v>
      </c>
      <c r="B13" s="276"/>
      <c r="D13" s="275"/>
      <c r="E13" s="81" t="s">
        <v>88</v>
      </c>
    </row>
    <row r="14" spans="1:5">
      <c r="A14" s="280"/>
      <c r="B14" s="282"/>
      <c r="D14" s="275"/>
      <c r="E14" s="275"/>
    </row>
    <row r="15" spans="1:5" ht="15" customHeight="1">
      <c r="A15" s="15" t="s">
        <v>46</v>
      </c>
      <c r="B15" s="16" t="s">
        <v>47</v>
      </c>
      <c r="C15" s="17" t="s">
        <v>48</v>
      </c>
      <c r="D15" s="17" t="s">
        <v>89</v>
      </c>
      <c r="E15" s="17" t="s">
        <v>59</v>
      </c>
    </row>
    <row r="16" spans="1:5">
      <c r="A16" s="186"/>
      <c r="B16" s="187"/>
      <c r="C16" s="188"/>
      <c r="D16" s="183"/>
      <c r="E16" s="139"/>
    </row>
    <row r="17" spans="1:5">
      <c r="A17" s="157"/>
      <c r="B17" s="189"/>
      <c r="C17" s="183"/>
      <c r="D17" s="183"/>
      <c r="E17" s="139"/>
    </row>
    <row r="18" spans="1:5">
      <c r="A18" s="184"/>
      <c r="B18" s="184" t="s">
        <v>252</v>
      </c>
      <c r="C18" s="190">
        <f>SUM(C16:C17)</f>
        <v>0</v>
      </c>
      <c r="D18" s="191"/>
      <c r="E18" s="191"/>
    </row>
  </sheetData>
  <dataValidations count="5">
    <dataValidation allowBlank="1" showInputMessage="1" showErrorMessage="1" prompt="Características cualitativas significativas que les impacten financieramente." sqref="E7 E15"/>
    <dataValidation allowBlank="1" showInputMessage="1" showErrorMessage="1" prompt="Especificar origen de dicho recurso: Federal, Estatal, Municipal, Particulares." sqref="D7 D15"/>
    <dataValidation allowBlank="1" showInputMessage="1" showErrorMessage="1" prompt="Corresponde al nombre o descripción de la cuenta de acuerdo al Plan de Cuentas emitido por el CONAC." sqref="B7 B15"/>
    <dataValidation allowBlank="1" showInputMessage="1" showErrorMessage="1" prompt="Corresponde al número de la cuenta de acuerdo al Plan de Cuentas emitido por el CONAC (DOF 23/12/2015)." sqref="A7 A15"/>
    <dataValidation allowBlank="1" showInputMessage="1" showErrorMessage="1" prompt="Saldo final de la Información Financiera Trimestral que se presenta (trimestral: 1er, 2do, 3ro. o 4to.)." sqref="C7 C15"/>
  </dataValidations>
  <pageMargins left="0.7" right="0.7" top="0.75" bottom="0.75" header="0.3" footer="0.3"/>
  <pageSetup scale="64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26"/>
  <sheetViews>
    <sheetView zoomScaleNormal="100" zoomScaleSheetLayoutView="100" workbookViewId="0">
      <selection activeCell="A39" sqref="A39"/>
    </sheetView>
  </sheetViews>
  <sheetFormatPr baseColWidth="10" defaultRowHeight="11.25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8" customWidth="1"/>
    <col min="6" max="16384" width="11.42578125" style="8"/>
  </cols>
  <sheetData>
    <row r="1" spans="1:5" s="42" customFormat="1">
      <c r="A1" s="73" t="s">
        <v>43</v>
      </c>
      <c r="B1" s="73"/>
      <c r="C1" s="82"/>
      <c r="D1" s="83"/>
      <c r="E1" s="7"/>
    </row>
    <row r="2" spans="1:5" s="42" customFormat="1">
      <c r="A2" s="73" t="s">
        <v>199</v>
      </c>
      <c r="B2" s="73"/>
      <c r="C2" s="43"/>
    </row>
    <row r="3" spans="1:5" s="42" customFormat="1">
      <c r="C3" s="43"/>
    </row>
    <row r="4" spans="1:5" s="42" customFormat="1">
      <c r="C4" s="43"/>
    </row>
    <row r="5" spans="1:5" s="42" customFormat="1">
      <c r="A5" s="10" t="s">
        <v>146</v>
      </c>
      <c r="B5" s="12"/>
      <c r="C5" s="9"/>
      <c r="D5" s="8"/>
      <c r="E5" s="81" t="s">
        <v>256</v>
      </c>
    </row>
    <row r="6" spans="1:5" s="42" customFormat="1">
      <c r="A6" s="280"/>
      <c r="B6" s="282"/>
      <c r="C6" s="9"/>
      <c r="D6" s="8"/>
      <c r="E6" s="8"/>
    </row>
    <row r="7" spans="1:5" s="42" customFormat="1" ht="15" customHeight="1">
      <c r="A7" s="15" t="s">
        <v>46</v>
      </c>
      <c r="B7" s="16" t="s">
        <v>47</v>
      </c>
      <c r="C7" s="17" t="s">
        <v>48</v>
      </c>
      <c r="D7" s="17" t="s">
        <v>89</v>
      </c>
      <c r="E7" s="17" t="s">
        <v>59</v>
      </c>
    </row>
    <row r="8" spans="1:5" s="42" customFormat="1">
      <c r="A8" s="186"/>
      <c r="B8" s="187"/>
      <c r="C8" s="188"/>
      <c r="D8" s="183"/>
      <c r="E8" s="139"/>
    </row>
    <row r="9" spans="1:5" s="42" customFormat="1">
      <c r="A9" s="157"/>
      <c r="B9" s="189"/>
      <c r="C9" s="183"/>
      <c r="D9" s="183"/>
      <c r="E9" s="139"/>
    </row>
    <row r="10" spans="1:5" s="42" customFormat="1">
      <c r="A10" s="184"/>
      <c r="B10" s="184" t="s">
        <v>253</v>
      </c>
      <c r="C10" s="190">
        <f>SUM(C8:C9)</f>
        <v>0</v>
      </c>
      <c r="D10" s="191"/>
      <c r="E10" s="191"/>
    </row>
    <row r="11" spans="1:5" s="42" customFormat="1">
      <c r="C11" s="43"/>
    </row>
    <row r="12" spans="1:5" s="42" customFormat="1">
      <c r="C12" s="43"/>
    </row>
    <row r="13" spans="1:5" s="42" customFormat="1" ht="11.25" customHeight="1">
      <c r="A13" s="10" t="s">
        <v>147</v>
      </c>
      <c r="B13" s="10"/>
      <c r="C13" s="43"/>
      <c r="D13" s="84"/>
      <c r="E13" s="12" t="s">
        <v>90</v>
      </c>
    </row>
    <row r="14" spans="1:5" s="83" customFormat="1">
      <c r="A14" s="45"/>
      <c r="B14" s="45"/>
      <c r="C14" s="80"/>
      <c r="D14" s="84"/>
    </row>
    <row r="15" spans="1:5" ht="15" customHeight="1">
      <c r="A15" s="15" t="s">
        <v>46</v>
      </c>
      <c r="B15" s="16" t="s">
        <v>47</v>
      </c>
      <c r="C15" s="17" t="s">
        <v>48</v>
      </c>
      <c r="D15" s="17" t="s">
        <v>89</v>
      </c>
      <c r="E15" s="17" t="s">
        <v>59</v>
      </c>
    </row>
    <row r="16" spans="1:5" s="211" customFormat="1" ht="11.25" customHeight="1">
      <c r="A16" s="152"/>
      <c r="B16" s="169"/>
      <c r="C16" s="134"/>
      <c r="D16" s="134"/>
      <c r="E16" s="139"/>
    </row>
    <row r="17" spans="1:5">
      <c r="A17" s="152"/>
      <c r="B17" s="169"/>
      <c r="C17" s="134"/>
      <c r="D17" s="134"/>
      <c r="E17" s="139"/>
    </row>
    <row r="18" spans="1:5">
      <c r="A18" s="194"/>
      <c r="B18" s="194" t="s">
        <v>255</v>
      </c>
      <c r="C18" s="195">
        <f>SUM(C16:C17)</f>
        <v>0</v>
      </c>
      <c r="D18" s="142"/>
      <c r="E18" s="142"/>
    </row>
    <row r="21" spans="1:5">
      <c r="A21" s="10" t="s">
        <v>153</v>
      </c>
      <c r="B21" s="131"/>
      <c r="D21" s="132"/>
      <c r="E21" s="81" t="s">
        <v>256</v>
      </c>
    </row>
    <row r="22" spans="1:5">
      <c r="A22" s="280"/>
      <c r="B22" s="282"/>
      <c r="D22" s="132"/>
      <c r="E22" s="132"/>
    </row>
    <row r="23" spans="1:5" ht="15" customHeight="1">
      <c r="A23" s="15" t="s">
        <v>46</v>
      </c>
      <c r="B23" s="16" t="s">
        <v>47</v>
      </c>
      <c r="C23" s="17" t="s">
        <v>48</v>
      </c>
      <c r="D23" s="17" t="s">
        <v>89</v>
      </c>
      <c r="E23" s="17" t="s">
        <v>59</v>
      </c>
    </row>
    <row r="24" spans="1:5">
      <c r="A24" s="186"/>
      <c r="B24" s="187"/>
      <c r="C24" s="188"/>
      <c r="D24" s="183"/>
      <c r="E24" s="139"/>
    </row>
    <row r="25" spans="1:5">
      <c r="A25" s="157"/>
      <c r="B25" s="189"/>
      <c r="C25" s="183"/>
      <c r="D25" s="183"/>
      <c r="E25" s="139"/>
    </row>
    <row r="26" spans="1:5">
      <c r="A26" s="184"/>
      <c r="B26" s="184" t="s">
        <v>254</v>
      </c>
      <c r="C26" s="190">
        <f>SUM(C24:C25)</f>
        <v>0</v>
      </c>
      <c r="D26" s="191"/>
      <c r="E26" s="191"/>
    </row>
  </sheetData>
  <dataValidations count="5">
    <dataValidation allowBlank="1" showInputMessage="1" showErrorMessage="1" prompt="Corresponde al nombre o descripción de la cuenta de acuerdo al Plan de Cuentas emitido por el CONAC." sqref="B15 B7 B23"/>
    <dataValidation allowBlank="1" showInputMessage="1" showErrorMessage="1" prompt="Especificar origen de dicho recurso: Federal, Estatal, Municipal, Particulares." sqref="D15 D7 D23"/>
    <dataValidation allowBlank="1" showInputMessage="1" showErrorMessage="1" prompt="Características cualitativas significativas que les impacten financieramente." sqref="E15 E7 E23"/>
    <dataValidation allowBlank="1" showInputMessage="1" showErrorMessage="1" prompt="Corresponde al número de la cuenta de acuerdo al Plan de Cuentas emitido por el CONAC (DOF 23/12/2015)." sqref="A7 A15 A23"/>
    <dataValidation allowBlank="1" showInputMessage="1" showErrorMessage="1" prompt="Saldo final de la Información Financiera Trimestral que se presenta (trimestral: 1er, 2do, 3ro. o 4to.)." sqref="C7 C15 C23"/>
  </dataValidations>
  <pageMargins left="0.7" right="0.7" top="0.75" bottom="0.75" header="0.3" footer="0.3"/>
  <pageSetup scale="77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20"/>
  <sheetViews>
    <sheetView zoomScaleNormal="100" zoomScaleSheetLayoutView="100" workbookViewId="0">
      <selection activeCell="A8" sqref="A8"/>
    </sheetView>
  </sheetViews>
  <sheetFormatPr baseColWidth="10" defaultRowHeight="11.25"/>
  <cols>
    <col min="1" max="1" width="8.7109375" style="85" customWidth="1"/>
    <col min="2" max="2" width="23.140625" style="2" customWidth="1"/>
    <col min="3" max="3" width="11.42578125" style="2"/>
    <col min="4" max="4" width="11.5703125" style="2" customWidth="1"/>
    <col min="5" max="5" width="10.85546875" style="2" bestFit="1" customWidth="1"/>
    <col min="6" max="7" width="12.28515625" style="87" customWidth="1"/>
    <col min="8" max="8" width="14.28515625" style="87" customWidth="1"/>
    <col min="9" max="9" width="13.42578125" style="87" customWidth="1"/>
    <col min="10" max="10" width="9.42578125" style="87" customWidth="1"/>
    <col min="11" max="12" width="9.7109375" style="87" customWidth="1"/>
    <col min="13" max="15" width="12.7109375" style="87" customWidth="1"/>
    <col min="16" max="16" width="9.140625" style="2" customWidth="1"/>
    <col min="17" max="18" width="10.7109375" style="2" customWidth="1"/>
    <col min="19" max="19" width="10.7109375" style="93" customWidth="1"/>
    <col min="20" max="20" width="11.28515625" style="2" customWidth="1"/>
    <col min="21" max="21" width="8.85546875" style="2" bestFit="1" customWidth="1"/>
    <col min="22" max="22" width="10.42578125" style="2" customWidth="1"/>
    <col min="23" max="23" width="9.28515625" style="2" bestFit="1" customWidth="1"/>
    <col min="24" max="24" width="16" style="2" customWidth="1"/>
    <col min="25" max="25" width="15" style="2" customWidth="1"/>
    <col min="26" max="26" width="11.7109375" style="2" customWidth="1"/>
    <col min="27" max="27" width="16" style="2" customWidth="1"/>
    <col min="28" max="28" width="11.42578125" style="290"/>
    <col min="29" max="16384" width="11.42578125" style="291"/>
  </cols>
  <sheetData>
    <row r="1" spans="1:28" s="83" customFormat="1" ht="18" customHeight="1">
      <c r="A1" s="371" t="s">
        <v>259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7"/>
      <c r="AB1" s="42"/>
    </row>
    <row r="2" spans="1:28" s="83" customFormat="1">
      <c r="A2" s="8"/>
      <c r="B2" s="8"/>
      <c r="C2" s="8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8"/>
      <c r="Q2" s="8"/>
      <c r="R2" s="8"/>
      <c r="S2" s="86"/>
      <c r="T2" s="8"/>
      <c r="U2" s="8"/>
      <c r="V2" s="8"/>
      <c r="W2" s="8"/>
      <c r="X2" s="8"/>
      <c r="Y2" s="8"/>
      <c r="Z2" s="8"/>
      <c r="AA2" s="8"/>
      <c r="AB2" s="42"/>
    </row>
    <row r="3" spans="1:28" s="83" customFormat="1">
      <c r="A3" s="8"/>
      <c r="B3" s="8"/>
      <c r="C3" s="8"/>
      <c r="D3" s="8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8"/>
      <c r="Q3" s="8"/>
      <c r="R3" s="8"/>
      <c r="S3" s="86"/>
      <c r="T3" s="8"/>
      <c r="U3" s="8"/>
      <c r="V3" s="8"/>
      <c r="W3" s="8"/>
      <c r="X3" s="8"/>
      <c r="Y3" s="8"/>
      <c r="Z3" s="8"/>
      <c r="AA3" s="8"/>
      <c r="AB3" s="42"/>
    </row>
    <row r="4" spans="1:28" s="83" customFormat="1" ht="11.25" customHeight="1">
      <c r="A4" s="10" t="s">
        <v>137</v>
      </c>
      <c r="B4" s="326"/>
      <c r="C4" s="326"/>
      <c r="D4" s="326"/>
      <c r="E4" s="327"/>
      <c r="F4" s="43"/>
      <c r="G4" s="43"/>
      <c r="H4" s="43"/>
      <c r="I4" s="43"/>
      <c r="J4" s="87"/>
      <c r="K4" s="87"/>
      <c r="L4" s="87"/>
      <c r="M4" s="87"/>
      <c r="N4" s="87"/>
      <c r="O4" s="9"/>
      <c r="P4" s="372" t="s">
        <v>91</v>
      </c>
      <c r="Q4" s="372"/>
      <c r="R4" s="372"/>
      <c r="S4" s="372"/>
      <c r="T4" s="372"/>
      <c r="U4" s="8"/>
      <c r="V4" s="8"/>
      <c r="W4" s="8"/>
      <c r="X4" s="8"/>
      <c r="Y4" s="8"/>
      <c r="Z4" s="8"/>
      <c r="AA4" s="8"/>
      <c r="AB4" s="42"/>
    </row>
    <row r="5" spans="1:28" s="83" customFormat="1">
      <c r="A5" s="246"/>
      <c r="B5" s="247"/>
      <c r="C5" s="248"/>
      <c r="D5" s="19"/>
      <c r="E5" s="84"/>
      <c r="F5" s="80"/>
      <c r="G5" s="80"/>
      <c r="H5" s="80"/>
      <c r="I5" s="80"/>
      <c r="J5" s="21"/>
      <c r="K5" s="21"/>
      <c r="L5" s="21"/>
      <c r="M5" s="21"/>
      <c r="N5" s="21"/>
      <c r="O5" s="21"/>
      <c r="P5" s="19"/>
      <c r="Q5" s="19"/>
      <c r="R5" s="19"/>
      <c r="S5" s="88"/>
      <c r="T5" s="19"/>
      <c r="U5" s="19"/>
      <c r="V5" s="19"/>
      <c r="W5" s="19"/>
      <c r="X5" s="19"/>
      <c r="Y5" s="19"/>
      <c r="Z5" s="19"/>
      <c r="AA5" s="19"/>
    </row>
    <row r="6" spans="1:28" ht="15.75" customHeight="1">
      <c r="A6" s="249"/>
      <c r="B6" s="373" t="s">
        <v>92</v>
      </c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3"/>
      <c r="W6" s="373"/>
      <c r="X6" s="373"/>
      <c r="Y6" s="373"/>
      <c r="Z6" s="373"/>
      <c r="AA6" s="374"/>
    </row>
    <row r="7" spans="1:28" ht="12.95" customHeight="1">
      <c r="A7" s="288"/>
      <c r="B7" s="288"/>
      <c r="C7" s="288"/>
      <c r="D7" s="288"/>
      <c r="E7" s="288"/>
      <c r="F7" s="298" t="s">
        <v>127</v>
      </c>
      <c r="G7" s="299"/>
      <c r="H7" s="303" t="s">
        <v>287</v>
      </c>
      <c r="I7" s="300"/>
      <c r="J7" s="288"/>
      <c r="K7" s="298" t="s">
        <v>128</v>
      </c>
      <c r="L7" s="299"/>
      <c r="M7" s="300"/>
      <c r="N7" s="300"/>
      <c r="O7" s="300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</row>
    <row r="8" spans="1:28" s="293" customFormat="1" ht="33.75" customHeight="1">
      <c r="A8" s="289" t="s">
        <v>132</v>
      </c>
      <c r="B8" s="289" t="s">
        <v>93</v>
      </c>
      <c r="C8" s="289" t="s">
        <v>94</v>
      </c>
      <c r="D8" s="289" t="s">
        <v>159</v>
      </c>
      <c r="E8" s="289" t="s">
        <v>133</v>
      </c>
      <c r="F8" s="301" t="s">
        <v>106</v>
      </c>
      <c r="G8" s="301" t="s">
        <v>107</v>
      </c>
      <c r="H8" s="301" t="s">
        <v>107</v>
      </c>
      <c r="I8" s="302" t="s">
        <v>134</v>
      </c>
      <c r="J8" s="289" t="s">
        <v>95</v>
      </c>
      <c r="K8" s="301" t="s">
        <v>106</v>
      </c>
      <c r="L8" s="301" t="s">
        <v>107</v>
      </c>
      <c r="M8" s="302" t="s">
        <v>129</v>
      </c>
      <c r="N8" s="302" t="s">
        <v>130</v>
      </c>
      <c r="O8" s="302" t="s">
        <v>96</v>
      </c>
      <c r="P8" s="289" t="s">
        <v>135</v>
      </c>
      <c r="Q8" s="289" t="s">
        <v>136</v>
      </c>
      <c r="R8" s="289" t="s">
        <v>97</v>
      </c>
      <c r="S8" s="289" t="s">
        <v>98</v>
      </c>
      <c r="T8" s="289" t="s">
        <v>99</v>
      </c>
      <c r="U8" s="289" t="s">
        <v>100</v>
      </c>
      <c r="V8" s="289" t="s">
        <v>101</v>
      </c>
      <c r="W8" s="289" t="s">
        <v>102</v>
      </c>
      <c r="X8" s="289" t="s">
        <v>103</v>
      </c>
      <c r="Y8" s="289" t="s">
        <v>131</v>
      </c>
      <c r="Z8" s="289" t="s">
        <v>104</v>
      </c>
      <c r="AA8" s="289" t="s">
        <v>105</v>
      </c>
      <c r="AB8" s="292"/>
    </row>
    <row r="9" spans="1:28">
      <c r="A9" s="304" t="s">
        <v>108</v>
      </c>
      <c r="B9" s="305"/>
      <c r="C9" s="306"/>
      <c r="D9" s="306"/>
      <c r="E9" s="306"/>
      <c r="F9" s="307"/>
      <c r="G9" s="307"/>
      <c r="H9" s="308"/>
      <c r="I9" s="308"/>
      <c r="J9" s="309"/>
      <c r="K9" s="307"/>
      <c r="L9" s="307"/>
      <c r="M9" s="307"/>
      <c r="N9" s="307"/>
      <c r="O9" s="307"/>
      <c r="P9" s="310"/>
      <c r="Q9" s="310"/>
      <c r="R9" s="311"/>
      <c r="S9" s="311"/>
      <c r="T9" s="306"/>
      <c r="U9" s="306"/>
      <c r="V9" s="305"/>
      <c r="W9" s="305"/>
      <c r="X9" s="306"/>
      <c r="Y9" s="306"/>
      <c r="Z9" s="311"/>
      <c r="AA9" s="306"/>
    </row>
    <row r="10" spans="1:28" s="295" customFormat="1">
      <c r="A10" s="304" t="s">
        <v>109</v>
      </c>
      <c r="B10" s="305"/>
      <c r="C10" s="306"/>
      <c r="D10" s="306"/>
      <c r="E10" s="306"/>
      <c r="F10" s="307"/>
      <c r="G10" s="307"/>
      <c r="H10" s="308"/>
      <c r="I10" s="308"/>
      <c r="J10" s="309"/>
      <c r="K10" s="307"/>
      <c r="L10" s="307"/>
      <c r="M10" s="307"/>
      <c r="N10" s="307"/>
      <c r="O10" s="307"/>
      <c r="P10" s="310"/>
      <c r="Q10" s="310"/>
      <c r="R10" s="311"/>
      <c r="S10" s="311"/>
      <c r="T10" s="306"/>
      <c r="U10" s="306"/>
      <c r="V10" s="305"/>
      <c r="W10" s="305"/>
      <c r="X10" s="306"/>
      <c r="Y10" s="306"/>
      <c r="Z10" s="311"/>
      <c r="AA10" s="306"/>
      <c r="AB10" s="294"/>
    </row>
    <row r="11" spans="1:28" s="290" customFormat="1">
      <c r="A11" s="304" t="s">
        <v>110</v>
      </c>
      <c r="B11" s="305"/>
      <c r="C11" s="306"/>
      <c r="D11" s="306"/>
      <c r="E11" s="306"/>
      <c r="F11" s="307"/>
      <c r="G11" s="307"/>
      <c r="H11" s="308"/>
      <c r="I11" s="308"/>
      <c r="J11" s="309"/>
      <c r="K11" s="307"/>
      <c r="L11" s="307"/>
      <c r="M11" s="307"/>
      <c r="N11" s="307"/>
      <c r="O11" s="307"/>
      <c r="P11" s="310"/>
      <c r="Q11" s="310"/>
      <c r="R11" s="311"/>
      <c r="S11" s="311"/>
      <c r="T11" s="306"/>
      <c r="U11" s="306"/>
      <c r="V11" s="305"/>
      <c r="W11" s="305"/>
      <c r="X11" s="306"/>
      <c r="Y11" s="306"/>
      <c r="Z11" s="311"/>
      <c r="AA11" s="306"/>
    </row>
    <row r="12" spans="1:28" s="290" customFormat="1">
      <c r="A12" s="304" t="s">
        <v>111</v>
      </c>
      <c r="B12" s="305"/>
      <c r="C12" s="306"/>
      <c r="D12" s="306"/>
      <c r="E12" s="306"/>
      <c r="F12" s="307"/>
      <c r="G12" s="307"/>
      <c r="H12" s="308"/>
      <c r="I12" s="308"/>
      <c r="J12" s="309"/>
      <c r="K12" s="307"/>
      <c r="L12" s="307"/>
      <c r="M12" s="307"/>
      <c r="N12" s="307"/>
      <c r="O12" s="307"/>
      <c r="P12" s="310"/>
      <c r="Q12" s="310"/>
      <c r="R12" s="311"/>
      <c r="S12" s="311"/>
      <c r="T12" s="306"/>
      <c r="U12" s="306"/>
      <c r="V12" s="305"/>
      <c r="W12" s="305"/>
      <c r="X12" s="306"/>
      <c r="Y12" s="306"/>
      <c r="Z12" s="311"/>
      <c r="AA12" s="306"/>
    </row>
    <row r="13" spans="1:28" s="290" customFormat="1">
      <c r="A13" s="304"/>
      <c r="B13" s="305"/>
      <c r="C13" s="306"/>
      <c r="D13" s="306"/>
      <c r="E13" s="306"/>
      <c r="F13" s="307"/>
      <c r="G13" s="307"/>
      <c r="H13" s="308"/>
      <c r="I13" s="308"/>
      <c r="J13" s="309"/>
      <c r="K13" s="307"/>
      <c r="L13" s="307"/>
      <c r="M13" s="307"/>
      <c r="N13" s="307"/>
      <c r="O13" s="307"/>
      <c r="P13" s="310"/>
      <c r="Q13" s="310"/>
      <c r="R13" s="311"/>
      <c r="S13" s="311"/>
      <c r="T13" s="306"/>
      <c r="U13" s="306"/>
      <c r="V13" s="305"/>
      <c r="W13" s="305"/>
      <c r="X13" s="306"/>
      <c r="Y13" s="306"/>
      <c r="Z13" s="311"/>
      <c r="AA13" s="306"/>
    </row>
    <row r="14" spans="1:28" s="290" customFormat="1">
      <c r="A14" s="304"/>
      <c r="B14" s="305"/>
      <c r="C14" s="306"/>
      <c r="D14" s="306"/>
      <c r="E14" s="306"/>
      <c r="F14" s="307"/>
      <c r="G14" s="307"/>
      <c r="H14" s="308"/>
      <c r="I14" s="308"/>
      <c r="J14" s="309"/>
      <c r="K14" s="307"/>
      <c r="L14" s="307"/>
      <c r="M14" s="307"/>
      <c r="N14" s="307"/>
      <c r="O14" s="307"/>
      <c r="P14" s="310"/>
      <c r="Q14" s="310"/>
      <c r="R14" s="311"/>
      <c r="S14" s="311"/>
      <c r="T14" s="306"/>
      <c r="U14" s="306"/>
      <c r="V14" s="305"/>
      <c r="W14" s="305"/>
      <c r="X14" s="306"/>
      <c r="Y14" s="306"/>
      <c r="Z14" s="311"/>
      <c r="AA14" s="306"/>
    </row>
    <row r="15" spans="1:28" s="290" customFormat="1">
      <c r="A15" s="304"/>
      <c r="B15" s="305"/>
      <c r="C15" s="306"/>
      <c r="D15" s="306"/>
      <c r="E15" s="306"/>
      <c r="F15" s="307"/>
      <c r="G15" s="307"/>
      <c r="H15" s="308"/>
      <c r="I15" s="308"/>
      <c r="J15" s="309"/>
      <c r="K15" s="307"/>
      <c r="L15" s="307"/>
      <c r="M15" s="307"/>
      <c r="N15" s="307"/>
      <c r="O15" s="307"/>
      <c r="P15" s="310"/>
      <c r="Q15" s="310"/>
      <c r="R15" s="311"/>
      <c r="S15" s="311"/>
      <c r="T15" s="306"/>
      <c r="U15" s="306"/>
      <c r="V15" s="305"/>
      <c r="W15" s="305"/>
      <c r="X15" s="306"/>
      <c r="Y15" s="306"/>
      <c r="Z15" s="311"/>
      <c r="AA15" s="306"/>
    </row>
    <row r="16" spans="1:28" s="290" customFormat="1">
      <c r="A16" s="304"/>
      <c r="B16" s="305"/>
      <c r="C16" s="306"/>
      <c r="D16" s="306"/>
      <c r="E16" s="306"/>
      <c r="F16" s="307"/>
      <c r="G16" s="307"/>
      <c r="H16" s="308"/>
      <c r="I16" s="308"/>
      <c r="J16" s="309"/>
      <c r="K16" s="307"/>
      <c r="L16" s="307"/>
      <c r="M16" s="307"/>
      <c r="N16" s="307"/>
      <c r="O16" s="307"/>
      <c r="P16" s="310"/>
      <c r="Q16" s="310"/>
      <c r="R16" s="311"/>
      <c r="S16" s="311"/>
      <c r="T16" s="306"/>
      <c r="U16" s="306"/>
      <c r="V16" s="305"/>
      <c r="W16" s="305"/>
      <c r="X16" s="306"/>
      <c r="Y16" s="306"/>
      <c r="Z16" s="311"/>
      <c r="AA16" s="306"/>
    </row>
    <row r="17" spans="1:27">
      <c r="A17" s="304"/>
      <c r="B17" s="305"/>
      <c r="C17" s="306"/>
      <c r="D17" s="306"/>
      <c r="E17" s="306"/>
      <c r="F17" s="307"/>
      <c r="G17" s="307"/>
      <c r="H17" s="308"/>
      <c r="I17" s="308"/>
      <c r="J17" s="309"/>
      <c r="K17" s="307"/>
      <c r="L17" s="307"/>
      <c r="M17" s="307"/>
      <c r="N17" s="307"/>
      <c r="O17" s="307"/>
      <c r="P17" s="310"/>
      <c r="Q17" s="310"/>
      <c r="R17" s="311"/>
      <c r="S17" s="311"/>
      <c r="T17" s="306"/>
      <c r="U17" s="306"/>
      <c r="V17" s="305"/>
      <c r="W17" s="305"/>
      <c r="X17" s="306"/>
      <c r="Y17" s="306"/>
      <c r="Z17" s="311"/>
      <c r="AA17" s="306"/>
    </row>
    <row r="18" spans="1:27" s="296" customFormat="1">
      <c r="A18" s="297">
        <v>900001</v>
      </c>
      <c r="B18" s="250" t="s">
        <v>112</v>
      </c>
      <c r="C18" s="250"/>
      <c r="D18" s="250"/>
      <c r="E18" s="250"/>
      <c r="F18" s="251">
        <f>SUM(F9:F17)</f>
        <v>0</v>
      </c>
      <c r="G18" s="251">
        <f>SUM(G9:G17)</f>
        <v>0</v>
      </c>
      <c r="H18" s="251">
        <f>SUM(H9:H17)</f>
        <v>0</v>
      </c>
      <c r="I18" s="251">
        <f>SUM(I9:I17)</f>
        <v>0</v>
      </c>
      <c r="J18" s="252"/>
      <c r="K18" s="251">
        <f>SUM(K9:K17)</f>
        <v>0</v>
      </c>
      <c r="L18" s="251">
        <f>SUM(L9:L17)</f>
        <v>0</v>
      </c>
      <c r="M18" s="251">
        <f>SUM(M9:M17)</f>
        <v>0</v>
      </c>
      <c r="N18" s="251">
        <f>SUM(N9:N17)</f>
        <v>0</v>
      </c>
      <c r="O18" s="251">
        <f>SUM(O9:O17)</f>
        <v>0</v>
      </c>
      <c r="P18" s="253"/>
      <c r="Q18" s="250"/>
      <c r="R18" s="250"/>
      <c r="S18" s="254"/>
      <c r="T18" s="250"/>
      <c r="U18" s="250"/>
      <c r="V18" s="250"/>
      <c r="W18" s="250"/>
      <c r="X18" s="250"/>
      <c r="Y18" s="250"/>
      <c r="Z18" s="250"/>
      <c r="AA18" s="250"/>
    </row>
    <row r="19" spans="1:27" s="296" customFormat="1">
      <c r="A19" s="60"/>
      <c r="B19" s="89"/>
      <c r="C19" s="89"/>
      <c r="D19" s="89"/>
      <c r="E19" s="89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1"/>
      <c r="Q19" s="89"/>
      <c r="R19" s="89"/>
      <c r="S19" s="92"/>
      <c r="T19" s="89"/>
      <c r="U19" s="89"/>
      <c r="V19" s="89"/>
      <c r="W19" s="89"/>
      <c r="X19" s="89"/>
      <c r="Y19" s="89"/>
      <c r="Z19" s="89"/>
      <c r="AA19" s="89"/>
    </row>
    <row r="20" spans="1:27" s="296" customFormat="1">
      <c r="A20" s="60"/>
      <c r="B20" s="89"/>
      <c r="C20" s="89"/>
      <c r="D20" s="89"/>
      <c r="E20" s="89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1"/>
      <c r="Q20" s="89"/>
      <c r="R20" s="89"/>
      <c r="S20" s="92"/>
      <c r="T20" s="89"/>
      <c r="U20" s="89"/>
      <c r="V20" s="89"/>
      <c r="W20" s="89"/>
      <c r="X20" s="89"/>
      <c r="Y20" s="89"/>
      <c r="Z20" s="89"/>
      <c r="AA20" s="89"/>
    </row>
  </sheetData>
  <sheetProtection insertRows="0" deleteRows="0" autoFilter="0"/>
  <mergeCells count="3">
    <mergeCell ref="A1:Z1"/>
    <mergeCell ref="P4:T4"/>
    <mergeCell ref="B6:AA6"/>
  </mergeCells>
  <dataValidations count="25">
    <dataValidation allowBlank="1" showInputMessage="1" showErrorMessage="1" prompt="Fecha en que el Congreso Estatal autoriza al ENTE PÚBLICO A CONTRAER DEUDA." sqref="Z7:Z8"/>
    <dataValidation allowBlank="1" showInputMessage="1" showErrorMessage="1" prompt="Indicar si se trata de un &quot;Contrato Nuevo&quot;, &quot;Contrato Existente&quot; o &quot;Reestructuración&quot;." sqref="AA7:AA8"/>
    <dataValidation allowBlank="1" showInputMessage="1" showErrorMessage="1" prompt="Documento donde el Congreso Estatal autoriza al ENTE PÚBLICO A CONTRAER DEUDA." sqref="Y7:Y8"/>
    <dataValidation allowBlank="1" showInputMessage="1" showErrorMessage="1" prompt="Especificar la fuente del ingreso con el que se cubrirá el financiamiento." sqref="X7:X8"/>
    <dataValidation allowBlank="1" showInputMessage="1" showErrorMessage="1" prompt="Documento que garantiza el compromiso de pagar la obligación. Ej. Participaciones, etc." sqref="W7:W8"/>
    <dataValidation allowBlank="1" showInputMessage="1" showErrorMessage="1" prompt="Por lo regular el Gobierno del Estado, es el Aval de los Municipios." sqref="V7:V8"/>
    <dataValidation allowBlank="1" showInputMessage="1" showErrorMessage="1" prompt="Ampliación en su caso, de la &quot;FECHA DE VENCIMIENTO&quot;." sqref="U7:U8"/>
    <dataValidation allowBlank="1" showInputMessage="1" showErrorMessage="1" prompt="De acuerdo a la Ley de Deuda Pública; la Deuda debe ser registrada en el &quot;Registro Estatal de Deuda Pública&quot;." sqref="T7:T8"/>
    <dataValidation allowBlank="1" showInputMessage="1" showErrorMessage="1" prompt="Fecha originalmente pactada en el contrato, en la que se presume debe quedar cubierto el pago total del crédito otorgado." sqref="S7:S8"/>
    <dataValidation allowBlank="1" showInputMessage="1" showErrorMessage="1" prompt="Fecha al momento del otorgamiento del crédito y se plasma en el contrato." sqref="R7:R8"/>
    <dataValidation allowBlank="1" showInputMessage="1" showErrorMessage="1" prompt="Número de pagos efectuados durante el periodo que se está reportando." sqref="Q7:Q8"/>
    <dataValidation allowBlank="1" showInputMessage="1" showErrorMessage="1" prompt="Número de amortización respecto del total pactado, contados desde la fecha de su contratación hasta la fecha del reporte. Ej. 26/180 (reflejar por renglón cada uno de los pagos efectuados en el periodo de cada crédito). " sqref="P7:P8"/>
    <dataValidation allowBlank="1" showInputMessage="1" showErrorMessage="1" prompt="Costo financiero del pago desde la fecha de su contratación hasta la fecha del reporte." sqref="M7:M8"/>
    <dataValidation allowBlank="1" showInputMessage="1" showErrorMessage="1" prompt="Monto del Capital (PRÉSTAMO O FINANCIAMIENTO) pagado, desde la fecha de su contratación hasta la fecha del reporte (acumulado), sin intereses." sqref="K7:L7"/>
    <dataValidation allowBlank="1" showInputMessage="1" showErrorMessage="1" prompt="Intereses pactados durante la vigencia del contrato." sqref="J7:J8"/>
    <dataValidation allowBlank="1" showInputMessage="1" showErrorMessage="1" prompt="Saldo por pagar actualizado." sqref="I7:I8"/>
    <dataValidation allowBlank="1" showInputMessage="1" showErrorMessage="1" prompt="Monto del financiamiento que efectivamente se ha utilizado." sqref="H7"/>
    <dataValidation allowBlank="1" showInputMessage="1" showErrorMessage="1" prompt="Monto del Capital (PRÉSTAMO O FINANCIAMIENTO) contratado. " sqref="F7:G7"/>
    <dataValidation allowBlank="1" showInputMessage="1" showErrorMessage="1" prompt="Instrumento financiero, mediante el cual se contrata y se obliga el pago del crédito: Emisión de bonos, pagarés, cetes, etc." sqref="E7:E8"/>
    <dataValidation allowBlank="1" showInputMessage="1" showErrorMessage="1" prompt="El registro numérico con que el ACREEDOR registra el contrato." sqref="D7:D8"/>
    <dataValidation allowBlank="1" showInputMessage="1" showErrorMessage="1" prompt="Entidad Financiera que otorga el crédito o financiamiento al Municipio, Ejecutivo Estatal, etc." sqref="C7:C8"/>
    <dataValidation allowBlank="1" showInputMessage="1" showErrorMessage="1" prompt="Obra, bien o servicio por el cual se contrató el crédito." sqref="B7:B8"/>
    <dataValidation allowBlank="1" showInputMessage="1" showErrorMessage="1" prompt="Corresponde al número consecutivo que la entidad le asigne para enumerar las deudas." sqref="A7:A8"/>
    <dataValidation allowBlank="1" showInputMessage="1" showErrorMessage="1" prompt="Monto del Capital (PRÉSTAMO O FINANCIAMIENTO) pagado al periodo, sin intereses." sqref="O7:O8"/>
    <dataValidation allowBlank="1" showInputMessage="1" showErrorMessage="1" prompt="Costo financiero al periodo que se está reportando." sqref="N7:N8"/>
  </dataValidations>
  <printOptions horizontalCentered="1"/>
  <pageMargins left="0.19685039370078741" right="0.11811023622047245" top="0.74803149606299213" bottom="0.74803149606299213" header="0.31496062992125984" footer="0.31496062992125984"/>
  <pageSetup scale="42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05"/>
  <sheetViews>
    <sheetView topLeftCell="A73" zoomScaleNormal="100" zoomScaleSheetLayoutView="100" workbookViewId="0">
      <selection sqref="A1:D88"/>
    </sheetView>
  </sheetViews>
  <sheetFormatPr baseColWidth="10" defaultColWidth="12.42578125" defaultRowHeight="11.25"/>
  <cols>
    <col min="1" max="1" width="19.7109375" style="8" customWidth="1"/>
    <col min="2" max="2" width="50.7109375" style="8" customWidth="1"/>
    <col min="3" max="4" width="17.7109375" style="6" customWidth="1"/>
    <col min="5" max="16384" width="12.42578125" style="8"/>
  </cols>
  <sheetData>
    <row r="1" spans="1:4">
      <c r="A1" s="73" t="s">
        <v>43</v>
      </c>
      <c r="B1" s="73"/>
      <c r="D1" s="7"/>
    </row>
    <row r="2" spans="1:4">
      <c r="A2" s="73" t="s">
        <v>0</v>
      </c>
      <c r="B2" s="73"/>
    </row>
    <row r="3" spans="1:4" s="42" customFormat="1">
      <c r="C3" s="74"/>
      <c r="D3" s="74"/>
    </row>
    <row r="4" spans="1:4" s="42" customFormat="1">
      <c r="C4" s="74"/>
      <c r="D4" s="74"/>
    </row>
    <row r="5" spans="1:4" s="42" customFormat="1" ht="11.25" customHeight="1">
      <c r="A5" s="62" t="s">
        <v>257</v>
      </c>
      <c r="B5" s="62"/>
      <c r="C5" s="43"/>
      <c r="D5" s="12" t="s">
        <v>283</v>
      </c>
    </row>
    <row r="6" spans="1:4" ht="11.25" customHeight="1">
      <c r="A6" s="77"/>
      <c r="B6" s="77"/>
      <c r="C6" s="78"/>
      <c r="D6" s="94"/>
    </row>
    <row r="7" spans="1:4" ht="15" customHeight="1">
      <c r="A7" s="15" t="s">
        <v>46</v>
      </c>
      <c r="B7" s="16" t="s">
        <v>47</v>
      </c>
      <c r="C7" s="17" t="s">
        <v>48</v>
      </c>
      <c r="D7" s="17" t="s">
        <v>59</v>
      </c>
    </row>
    <row r="8" spans="1:4">
      <c r="A8" s="152" t="s">
        <v>1363</v>
      </c>
      <c r="B8" s="152" t="s">
        <v>453</v>
      </c>
      <c r="C8" s="145">
        <v>661400</v>
      </c>
      <c r="D8" s="134"/>
    </row>
    <row r="9" spans="1:4">
      <c r="A9" s="152" t="s">
        <v>1364</v>
      </c>
      <c r="B9" s="152" t="s">
        <v>1365</v>
      </c>
      <c r="C9" s="145">
        <v>4411.25</v>
      </c>
      <c r="D9" s="134"/>
    </row>
    <row r="10" spans="1:4">
      <c r="A10" s="152" t="s">
        <v>1366</v>
      </c>
      <c r="B10" s="152" t="s">
        <v>1367</v>
      </c>
      <c r="C10" s="145">
        <v>271554</v>
      </c>
      <c r="D10" s="134"/>
    </row>
    <row r="11" spans="1:4">
      <c r="A11" s="152" t="s">
        <v>1368</v>
      </c>
      <c r="B11" s="152" t="s">
        <v>1369</v>
      </c>
      <c r="C11" s="145">
        <v>316090</v>
      </c>
      <c r="D11" s="134"/>
    </row>
    <row r="12" spans="1:4">
      <c r="A12" s="152" t="s">
        <v>1370</v>
      </c>
      <c r="B12" s="152" t="s">
        <v>1371</v>
      </c>
      <c r="C12" s="145">
        <v>11176</v>
      </c>
      <c r="D12" s="134"/>
    </row>
    <row r="13" spans="1:4">
      <c r="A13" s="152" t="s">
        <v>1372</v>
      </c>
      <c r="B13" s="152" t="s">
        <v>1373</v>
      </c>
      <c r="C13" s="145">
        <v>2720</v>
      </c>
      <c r="D13" s="134"/>
    </row>
    <row r="14" spans="1:4">
      <c r="A14" s="152" t="s">
        <v>1374</v>
      </c>
      <c r="B14" s="152" t="s">
        <v>1375</v>
      </c>
      <c r="C14" s="145">
        <v>600548</v>
      </c>
      <c r="D14" s="134"/>
    </row>
    <row r="15" spans="1:4">
      <c r="A15" s="152" t="s">
        <v>1376</v>
      </c>
      <c r="B15" s="152" t="s">
        <v>1377</v>
      </c>
      <c r="C15" s="145">
        <v>45000</v>
      </c>
      <c r="D15" s="134"/>
    </row>
    <row r="16" spans="1:4">
      <c r="A16" s="152" t="s">
        <v>1378</v>
      </c>
      <c r="B16" s="152" t="s">
        <v>1379</v>
      </c>
      <c r="C16" s="145">
        <v>4964</v>
      </c>
      <c r="D16" s="134"/>
    </row>
    <row r="17" spans="1:4">
      <c r="A17" s="152" t="s">
        <v>1380</v>
      </c>
      <c r="B17" s="152" t="s">
        <v>1381</v>
      </c>
      <c r="C17" s="145">
        <v>84684.86</v>
      </c>
      <c r="D17" s="134"/>
    </row>
    <row r="18" spans="1:4">
      <c r="A18" s="152" t="s">
        <v>1382</v>
      </c>
      <c r="B18" s="152" t="s">
        <v>1383</v>
      </c>
      <c r="C18" s="145">
        <v>34510</v>
      </c>
      <c r="D18" s="134"/>
    </row>
    <row r="19" spans="1:4">
      <c r="A19" s="152" t="s">
        <v>1384</v>
      </c>
      <c r="B19" s="152" t="s">
        <v>1385</v>
      </c>
      <c r="C19" s="145">
        <v>32352</v>
      </c>
      <c r="D19" s="134"/>
    </row>
    <row r="20" spans="1:4">
      <c r="A20" s="152" t="s">
        <v>1386</v>
      </c>
      <c r="B20" s="152" t="s">
        <v>1387</v>
      </c>
      <c r="C20" s="145">
        <v>314228</v>
      </c>
      <c r="D20" s="134"/>
    </row>
    <row r="21" spans="1:4" ht="22.5">
      <c r="A21" s="152" t="s">
        <v>1388</v>
      </c>
      <c r="B21" s="152" t="s">
        <v>1389</v>
      </c>
      <c r="C21" s="145">
        <v>2000</v>
      </c>
      <c r="D21" s="134"/>
    </row>
    <row r="22" spans="1:4" ht="22.5">
      <c r="A22" s="152" t="s">
        <v>1390</v>
      </c>
      <c r="B22" s="152" t="s">
        <v>1391</v>
      </c>
      <c r="C22" s="145">
        <v>3745705</v>
      </c>
      <c r="D22" s="134"/>
    </row>
    <row r="23" spans="1:4" ht="22.5">
      <c r="A23" s="152" t="s">
        <v>1392</v>
      </c>
      <c r="B23" s="152" t="s">
        <v>1393</v>
      </c>
      <c r="C23" s="145">
        <v>1073684.5</v>
      </c>
      <c r="D23" s="134"/>
    </row>
    <row r="24" spans="1:4" ht="22.5">
      <c r="A24" s="152" t="s">
        <v>1394</v>
      </c>
      <c r="B24" s="152" t="s">
        <v>1395</v>
      </c>
      <c r="C24" s="145">
        <v>992447</v>
      </c>
      <c r="D24" s="134"/>
    </row>
    <row r="25" spans="1:4">
      <c r="A25" s="152" t="s">
        <v>1396</v>
      </c>
      <c r="B25" s="152" t="s">
        <v>1397</v>
      </c>
      <c r="C25" s="145">
        <v>107842</v>
      </c>
      <c r="D25" s="134"/>
    </row>
    <row r="26" spans="1:4">
      <c r="A26" s="152" t="s">
        <v>1398</v>
      </c>
      <c r="B26" s="152" t="s">
        <v>1399</v>
      </c>
      <c r="C26" s="145">
        <v>139566</v>
      </c>
      <c r="D26" s="134"/>
    </row>
    <row r="27" spans="1:4">
      <c r="A27" s="152" t="s">
        <v>1400</v>
      </c>
      <c r="B27" s="152" t="s">
        <v>1401</v>
      </c>
      <c r="C27" s="145">
        <v>71302</v>
      </c>
      <c r="D27" s="134"/>
    </row>
    <row r="28" spans="1:4">
      <c r="A28" s="152" t="s">
        <v>1402</v>
      </c>
      <c r="B28" s="152" t="s">
        <v>1403</v>
      </c>
      <c r="C28" s="145">
        <v>31596</v>
      </c>
      <c r="D28" s="134"/>
    </row>
    <row r="29" spans="1:4" ht="22.5">
      <c r="A29" s="152" t="s">
        <v>1404</v>
      </c>
      <c r="B29" s="152" t="s">
        <v>1405</v>
      </c>
      <c r="C29" s="145">
        <v>873158</v>
      </c>
      <c r="D29" s="134"/>
    </row>
    <row r="30" spans="1:4" s="282" customFormat="1" ht="22.5">
      <c r="A30" s="152" t="s">
        <v>1406</v>
      </c>
      <c r="B30" s="152" t="s">
        <v>1407</v>
      </c>
      <c r="C30" s="145">
        <v>7482</v>
      </c>
      <c r="D30" s="134"/>
    </row>
    <row r="31" spans="1:4" s="282" customFormat="1" ht="22.5">
      <c r="A31" s="152" t="s">
        <v>1408</v>
      </c>
      <c r="B31" s="152" t="s">
        <v>1409</v>
      </c>
      <c r="C31" s="145">
        <v>12081</v>
      </c>
      <c r="D31" s="134"/>
    </row>
    <row r="32" spans="1:4" s="282" customFormat="1" ht="22.5">
      <c r="A32" s="152" t="s">
        <v>1410</v>
      </c>
      <c r="B32" s="152" t="s">
        <v>1411</v>
      </c>
      <c r="C32" s="145">
        <v>6609</v>
      </c>
      <c r="D32" s="134"/>
    </row>
    <row r="33" spans="1:4" s="282" customFormat="1" ht="22.5">
      <c r="A33" s="152" t="s">
        <v>1412</v>
      </c>
      <c r="B33" s="152" t="s">
        <v>1413</v>
      </c>
      <c r="C33" s="145">
        <v>4387.5</v>
      </c>
      <c r="D33" s="134"/>
    </row>
    <row r="34" spans="1:4" s="282" customFormat="1" ht="22.5">
      <c r="A34" s="152" t="s">
        <v>1414</v>
      </c>
      <c r="B34" s="152" t="s">
        <v>1415</v>
      </c>
      <c r="C34" s="145">
        <v>5268</v>
      </c>
      <c r="D34" s="134"/>
    </row>
    <row r="35" spans="1:4" s="282" customFormat="1" ht="22.5">
      <c r="A35" s="152" t="s">
        <v>1416</v>
      </c>
      <c r="B35" s="152" t="s">
        <v>1417</v>
      </c>
      <c r="C35" s="145">
        <v>6147</v>
      </c>
      <c r="D35" s="134"/>
    </row>
    <row r="36" spans="1:4" s="282" customFormat="1" ht="22.5">
      <c r="A36" s="152" t="s">
        <v>1418</v>
      </c>
      <c r="B36" s="152" t="s">
        <v>1419</v>
      </c>
      <c r="C36" s="145">
        <v>2631</v>
      </c>
      <c r="D36" s="134"/>
    </row>
    <row r="37" spans="1:4" s="282" customFormat="1" ht="22.5">
      <c r="A37" s="152" t="s">
        <v>1420</v>
      </c>
      <c r="B37" s="152" t="s">
        <v>1421</v>
      </c>
      <c r="C37" s="145">
        <v>10674</v>
      </c>
      <c r="D37" s="134"/>
    </row>
    <row r="38" spans="1:4" s="282" customFormat="1" ht="22.5">
      <c r="A38" s="152" t="s">
        <v>1422</v>
      </c>
      <c r="B38" s="152" t="s">
        <v>1423</v>
      </c>
      <c r="C38" s="145">
        <v>9658.5</v>
      </c>
      <c r="D38" s="134"/>
    </row>
    <row r="39" spans="1:4" s="282" customFormat="1" ht="22.5">
      <c r="A39" s="152" t="s">
        <v>1424</v>
      </c>
      <c r="B39" s="152" t="s">
        <v>1425</v>
      </c>
      <c r="C39" s="145">
        <v>5268</v>
      </c>
      <c r="D39" s="134"/>
    </row>
    <row r="40" spans="1:4" s="282" customFormat="1" ht="22.5">
      <c r="A40" s="152" t="s">
        <v>1426</v>
      </c>
      <c r="B40" s="152" t="s">
        <v>1427</v>
      </c>
      <c r="C40" s="145">
        <v>4387.5</v>
      </c>
      <c r="D40" s="134"/>
    </row>
    <row r="41" spans="1:4" s="282" customFormat="1" ht="22.5">
      <c r="A41" s="152" t="s">
        <v>1428</v>
      </c>
      <c r="B41" s="152" t="s">
        <v>1429</v>
      </c>
      <c r="C41" s="145">
        <v>6312</v>
      </c>
      <c r="D41" s="134"/>
    </row>
    <row r="42" spans="1:4" s="282" customFormat="1" ht="22.5">
      <c r="A42" s="152" t="s">
        <v>1430</v>
      </c>
      <c r="B42" s="152" t="s">
        <v>1431</v>
      </c>
      <c r="C42" s="145">
        <v>17232</v>
      </c>
      <c r="D42" s="134"/>
    </row>
    <row r="43" spans="1:4" s="282" customFormat="1" ht="22.5">
      <c r="A43" s="152" t="s">
        <v>1432</v>
      </c>
      <c r="B43" s="152" t="s">
        <v>1433</v>
      </c>
      <c r="C43" s="145">
        <v>3723</v>
      </c>
      <c r="D43" s="134"/>
    </row>
    <row r="44" spans="1:4" s="282" customFormat="1" ht="22.5">
      <c r="A44" s="152" t="s">
        <v>1434</v>
      </c>
      <c r="B44" s="152" t="s">
        <v>1435</v>
      </c>
      <c r="C44" s="145">
        <v>1006.5</v>
      </c>
      <c r="D44" s="134"/>
    </row>
    <row r="45" spans="1:4" s="282" customFormat="1" ht="22.5">
      <c r="A45" s="152" t="s">
        <v>1436</v>
      </c>
      <c r="B45" s="152" t="s">
        <v>1437</v>
      </c>
      <c r="C45" s="145">
        <v>24078</v>
      </c>
      <c r="D45" s="134"/>
    </row>
    <row r="46" spans="1:4" s="282" customFormat="1" ht="22.5">
      <c r="A46" s="152" t="s">
        <v>1438</v>
      </c>
      <c r="B46" s="152" t="s">
        <v>1439</v>
      </c>
      <c r="C46" s="145">
        <v>10674</v>
      </c>
      <c r="D46" s="134"/>
    </row>
    <row r="47" spans="1:4" s="282" customFormat="1">
      <c r="A47" s="152" t="s">
        <v>1440</v>
      </c>
      <c r="B47" s="152" t="s">
        <v>1290</v>
      </c>
      <c r="C47" s="145">
        <v>36526.71</v>
      </c>
      <c r="D47" s="134"/>
    </row>
    <row r="48" spans="1:4" s="282" customFormat="1">
      <c r="A48" s="152" t="s">
        <v>1441</v>
      </c>
      <c r="B48" s="152" t="s">
        <v>1442</v>
      </c>
      <c r="C48" s="145">
        <v>84275</v>
      </c>
      <c r="D48" s="134"/>
    </row>
    <row r="49" spans="1:4" s="282" customFormat="1">
      <c r="A49" s="152" t="s">
        <v>1443</v>
      </c>
      <c r="B49" s="152" t="s">
        <v>1444</v>
      </c>
      <c r="C49" s="145">
        <v>15240</v>
      </c>
      <c r="D49" s="134"/>
    </row>
    <row r="50" spans="1:4" s="282" customFormat="1">
      <c r="A50" s="152" t="s">
        <v>1445</v>
      </c>
      <c r="B50" s="152" t="s">
        <v>1446</v>
      </c>
      <c r="C50" s="145">
        <v>8720</v>
      </c>
      <c r="D50" s="134"/>
    </row>
    <row r="51" spans="1:4" s="282" customFormat="1">
      <c r="A51" s="152" t="s">
        <v>1447</v>
      </c>
      <c r="B51" s="152" t="s">
        <v>834</v>
      </c>
      <c r="C51" s="145">
        <v>386056</v>
      </c>
      <c r="D51" s="134"/>
    </row>
    <row r="52" spans="1:4" s="282" customFormat="1">
      <c r="A52" s="152" t="s">
        <v>1448</v>
      </c>
      <c r="B52" s="152" t="s">
        <v>1449</v>
      </c>
      <c r="C52" s="145">
        <v>13590</v>
      </c>
      <c r="D52" s="134"/>
    </row>
    <row r="53" spans="1:4" s="282" customFormat="1">
      <c r="A53" s="152" t="s">
        <v>1450</v>
      </c>
      <c r="B53" s="152" t="s">
        <v>1451</v>
      </c>
      <c r="C53" s="145">
        <v>16113.6</v>
      </c>
      <c r="D53" s="134"/>
    </row>
    <row r="54" spans="1:4" s="282" customFormat="1">
      <c r="A54" s="152" t="s">
        <v>1452</v>
      </c>
      <c r="B54" s="152" t="s">
        <v>1391</v>
      </c>
      <c r="C54" s="145">
        <v>13045</v>
      </c>
      <c r="D54" s="134"/>
    </row>
    <row r="55" spans="1:4" s="282" customFormat="1">
      <c r="A55" s="152" t="s">
        <v>1453</v>
      </c>
      <c r="B55" s="152" t="s">
        <v>1393</v>
      </c>
      <c r="C55" s="145">
        <v>8427</v>
      </c>
      <c r="D55" s="134"/>
    </row>
    <row r="56" spans="1:4">
      <c r="A56" s="152" t="s">
        <v>1454</v>
      </c>
      <c r="B56" s="152" t="s">
        <v>1387</v>
      </c>
      <c r="C56" s="145">
        <v>33173</v>
      </c>
      <c r="D56" s="134"/>
    </row>
    <row r="57" spans="1:4">
      <c r="A57" s="152" t="s">
        <v>1455</v>
      </c>
      <c r="B57" s="152" t="s">
        <v>1456</v>
      </c>
      <c r="C57" s="145">
        <v>106134</v>
      </c>
      <c r="D57" s="134"/>
    </row>
    <row r="58" spans="1:4">
      <c r="A58" s="152" t="s">
        <v>1457</v>
      </c>
      <c r="B58" s="152" t="s">
        <v>1369</v>
      </c>
      <c r="C58" s="145">
        <v>76686</v>
      </c>
      <c r="D58" s="134"/>
    </row>
    <row r="59" spans="1:4">
      <c r="A59" s="152" t="s">
        <v>1458</v>
      </c>
      <c r="B59" s="152" t="s">
        <v>1405</v>
      </c>
      <c r="C59" s="145">
        <v>211644</v>
      </c>
      <c r="D59" s="134"/>
    </row>
    <row r="60" spans="1:4">
      <c r="A60" s="152" t="s">
        <v>1459</v>
      </c>
      <c r="B60" s="152" t="s">
        <v>1460</v>
      </c>
      <c r="C60" s="145">
        <v>1096791.5</v>
      </c>
      <c r="D60" s="134"/>
    </row>
    <row r="61" spans="1:4">
      <c r="A61" s="152" t="s">
        <v>1461</v>
      </c>
      <c r="B61" s="152" t="s">
        <v>1462</v>
      </c>
      <c r="C61" s="145">
        <v>323147.5</v>
      </c>
      <c r="D61" s="134"/>
    </row>
    <row r="62" spans="1:4">
      <c r="A62" s="152" t="s">
        <v>1463</v>
      </c>
      <c r="B62" s="152" t="s">
        <v>1290</v>
      </c>
      <c r="C62" s="145">
        <v>-0.5</v>
      </c>
      <c r="D62" s="134"/>
    </row>
    <row r="63" spans="1:4">
      <c r="A63" s="354" t="s">
        <v>1464</v>
      </c>
      <c r="B63" s="354" t="s">
        <v>1375</v>
      </c>
      <c r="C63" s="355">
        <v>57131</v>
      </c>
      <c r="D63" s="134"/>
    </row>
    <row r="64" spans="1:4">
      <c r="A64" s="49"/>
      <c r="B64" s="49"/>
      <c r="C64" s="49"/>
      <c r="D64" s="134"/>
    </row>
    <row r="65" spans="1:4">
      <c r="A65" s="49"/>
      <c r="B65" s="49"/>
      <c r="C65" s="49"/>
      <c r="D65" s="134"/>
    </row>
    <row r="66" spans="1:4">
      <c r="A66" s="356"/>
      <c r="B66" s="356"/>
      <c r="C66" s="357"/>
      <c r="D66" s="134"/>
    </row>
    <row r="67" spans="1:4">
      <c r="A67" s="152"/>
      <c r="B67" s="152"/>
      <c r="C67" s="145"/>
      <c r="D67" s="134"/>
    </row>
    <row r="68" spans="1:4">
      <c r="A68" s="152"/>
      <c r="B68" s="152"/>
      <c r="C68" s="145"/>
      <c r="D68" s="134"/>
    </row>
    <row r="69" spans="1:4">
      <c r="A69" s="152"/>
      <c r="B69" s="152"/>
      <c r="C69" s="145"/>
      <c r="D69" s="134"/>
    </row>
    <row r="70" spans="1:4">
      <c r="A70" s="152"/>
      <c r="B70" s="152"/>
      <c r="C70" s="145"/>
      <c r="D70" s="134"/>
    </row>
    <row r="71" spans="1:4" s="19" customFormat="1">
      <c r="A71" s="154"/>
      <c r="B71" s="154" t="s">
        <v>260</v>
      </c>
      <c r="C71" s="146">
        <f>SUM(C8:C70)</f>
        <v>12045257.42</v>
      </c>
      <c r="D71" s="142"/>
    </row>
    <row r="72" spans="1:4" s="19" customFormat="1">
      <c r="A72" s="155"/>
      <c r="B72" s="155"/>
      <c r="C72" s="27"/>
      <c r="D72" s="27"/>
    </row>
    <row r="73" spans="1:4" s="19" customFormat="1">
      <c r="A73" s="155"/>
      <c r="B73" s="155"/>
      <c r="C73" s="27"/>
      <c r="D73" s="27"/>
    </row>
    <row r="74" spans="1:4">
      <c r="A74" s="156"/>
      <c r="B74" s="156"/>
      <c r="C74" s="120"/>
      <c r="D74" s="120"/>
    </row>
    <row r="75" spans="1:4" ht="21.75" customHeight="1">
      <c r="A75" s="62" t="s">
        <v>258</v>
      </c>
      <c r="B75" s="62"/>
      <c r="C75" s="286"/>
      <c r="D75" s="277" t="s">
        <v>113</v>
      </c>
    </row>
    <row r="76" spans="1:4">
      <c r="A76" s="77"/>
      <c r="B76" s="77"/>
      <c r="C76" s="78"/>
      <c r="D76" s="94"/>
    </row>
    <row r="77" spans="1:4" ht="15" customHeight="1">
      <c r="A77" s="15" t="s">
        <v>46</v>
      </c>
      <c r="B77" s="16" t="s">
        <v>47</v>
      </c>
      <c r="C77" s="17" t="s">
        <v>48</v>
      </c>
      <c r="D77" s="17" t="s">
        <v>59</v>
      </c>
    </row>
    <row r="78" spans="1:4">
      <c r="A78" s="152" t="s">
        <v>1465</v>
      </c>
      <c r="B78" s="152" t="s">
        <v>1466</v>
      </c>
      <c r="C78" s="145">
        <v>2893883.76</v>
      </c>
      <c r="D78" s="134"/>
    </row>
    <row r="79" spans="1:4">
      <c r="A79" s="152" t="s">
        <v>1467</v>
      </c>
      <c r="B79" s="152" t="s">
        <v>1468</v>
      </c>
      <c r="C79" s="145">
        <v>9631</v>
      </c>
      <c r="D79" s="134"/>
    </row>
    <row r="80" spans="1:4">
      <c r="A80" s="152"/>
      <c r="B80" s="152"/>
      <c r="C80" s="145"/>
      <c r="D80" s="134"/>
    </row>
    <row r="81" spans="1:4">
      <c r="A81" s="152"/>
      <c r="B81" s="152"/>
      <c r="C81" s="145"/>
      <c r="D81" s="134"/>
    </row>
    <row r="82" spans="1:4">
      <c r="A82" s="152"/>
      <c r="B82" s="152"/>
      <c r="C82" s="145"/>
      <c r="D82" s="134"/>
    </row>
    <row r="83" spans="1:4">
      <c r="A83" s="152"/>
      <c r="B83" s="152"/>
      <c r="C83" s="145"/>
      <c r="D83" s="134"/>
    </row>
    <row r="84" spans="1:4">
      <c r="A84" s="152"/>
      <c r="B84" s="152"/>
      <c r="C84" s="145"/>
      <c r="D84" s="134"/>
    </row>
    <row r="85" spans="1:4">
      <c r="A85" s="152"/>
      <c r="B85" s="152"/>
      <c r="C85" s="145"/>
      <c r="D85" s="134"/>
    </row>
    <row r="86" spans="1:4">
      <c r="A86" s="152"/>
      <c r="B86" s="152"/>
      <c r="C86" s="145"/>
      <c r="D86" s="134"/>
    </row>
    <row r="87" spans="1:4">
      <c r="A87" s="152"/>
      <c r="B87" s="152"/>
      <c r="C87" s="145"/>
      <c r="D87" s="134"/>
    </row>
    <row r="88" spans="1:4">
      <c r="A88" s="154"/>
      <c r="B88" s="154" t="s">
        <v>276</v>
      </c>
      <c r="C88" s="146">
        <f>SUM(C78:C87)</f>
        <v>2903514.76</v>
      </c>
      <c r="D88" s="142"/>
    </row>
    <row r="89" spans="1:4">
      <c r="A89" s="156"/>
      <c r="B89" s="156"/>
      <c r="C89" s="120"/>
      <c r="D89" s="120"/>
    </row>
    <row r="90" spans="1:4">
      <c r="A90" s="156"/>
      <c r="B90" s="156"/>
      <c r="C90" s="120"/>
      <c r="D90" s="120"/>
    </row>
    <row r="91" spans="1:4">
      <c r="A91" s="156"/>
      <c r="B91" s="156"/>
      <c r="C91" s="120"/>
      <c r="D91" s="120"/>
    </row>
    <row r="92" spans="1:4">
      <c r="A92" s="156"/>
      <c r="B92" s="156"/>
      <c r="C92" s="120"/>
      <c r="D92" s="120"/>
    </row>
    <row r="93" spans="1:4">
      <c r="A93" s="156"/>
      <c r="B93" s="156"/>
      <c r="C93" s="120"/>
      <c r="D93" s="120"/>
    </row>
    <row r="94" spans="1:4">
      <c r="A94" s="156"/>
      <c r="B94" s="156"/>
      <c r="C94" s="120"/>
      <c r="D94" s="120"/>
    </row>
    <row r="95" spans="1:4">
      <c r="A95" s="156"/>
      <c r="B95" s="156"/>
      <c r="C95" s="120"/>
      <c r="D95" s="120"/>
    </row>
    <row r="96" spans="1:4">
      <c r="A96" s="156"/>
      <c r="B96" s="156"/>
      <c r="C96" s="120"/>
      <c r="D96" s="120"/>
    </row>
    <row r="97" spans="1:4">
      <c r="A97" s="156"/>
      <c r="B97" s="156"/>
      <c r="C97" s="120"/>
      <c r="D97" s="120"/>
    </row>
    <row r="98" spans="1:4">
      <c r="A98" s="156"/>
      <c r="B98" s="156"/>
      <c r="C98" s="120"/>
      <c r="D98" s="120"/>
    </row>
    <row r="99" spans="1:4">
      <c r="A99" s="156"/>
      <c r="B99" s="156"/>
      <c r="C99" s="120"/>
      <c r="D99" s="120"/>
    </row>
    <row r="100" spans="1:4">
      <c r="A100" s="156"/>
      <c r="B100" s="156"/>
      <c r="C100" s="120"/>
      <c r="D100" s="120"/>
    </row>
    <row r="101" spans="1:4">
      <c r="A101" s="156"/>
      <c r="B101" s="156"/>
      <c r="C101" s="120"/>
      <c r="D101" s="120"/>
    </row>
    <row r="102" spans="1:4">
      <c r="A102" s="156"/>
      <c r="B102" s="156"/>
      <c r="C102" s="120"/>
      <c r="D102" s="120"/>
    </row>
    <row r="103" spans="1:4">
      <c r="A103" s="156"/>
      <c r="B103" s="156"/>
      <c r="C103" s="120"/>
      <c r="D103" s="120"/>
    </row>
    <row r="104" spans="1:4">
      <c r="A104" s="156"/>
      <c r="B104" s="156"/>
      <c r="C104" s="120"/>
      <c r="D104" s="120"/>
    </row>
    <row r="105" spans="1:4">
      <c r="A105" s="156"/>
      <c r="B105" s="156"/>
      <c r="C105" s="120"/>
      <c r="D105" s="120"/>
    </row>
  </sheetData>
  <dataValidations count="4">
    <dataValidation allowBlank="1" showInputMessage="1" showErrorMessage="1" prompt="Características cualitativas significativas que les impacten financieramente." sqref="D7 D77"/>
    <dataValidation allowBlank="1" showInputMessage="1" showErrorMessage="1" prompt="Corresponde al nombre o descripción de la cuenta de acuerdo al Plan de Cuentas emitido por el CONAC." sqref="B7 B77"/>
    <dataValidation allowBlank="1" showInputMessage="1" showErrorMessage="1" prompt="Corresponde al número de la cuenta de acuerdo al Plan de Cuentas emitido por el CONAC (DOF 23/12/2015)." sqref="A7 A77"/>
    <dataValidation allowBlank="1" showInputMessage="1" showErrorMessage="1" prompt="Saldo final de la Información Financiera Trimestral que se presenta (trimestral: 1er, 2do, 3ro. o 4to.)." sqref="C7 C77"/>
  </dataValidations>
  <pageMargins left="0.70866141732283472" right="0.70866141732283472" top="0.98425196850393704" bottom="0.98425196850393704" header="0.31496062992125984" footer="0.31496062992125984"/>
  <pageSetup scale="7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14"/>
  <sheetViews>
    <sheetView zoomScaleNormal="100" zoomScaleSheetLayoutView="100" workbookViewId="0">
      <selection sqref="A1:E14"/>
    </sheetView>
  </sheetViews>
  <sheetFormatPr baseColWidth="10" defaultRowHeight="11.25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8" customWidth="1"/>
    <col min="6" max="6" width="11.42578125" style="8" customWidth="1"/>
    <col min="7" max="16384" width="11.42578125" style="8"/>
  </cols>
  <sheetData>
    <row r="1" spans="1:5">
      <c r="A1" s="73" t="s">
        <v>43</v>
      </c>
      <c r="B1" s="73"/>
      <c r="C1" s="6"/>
      <c r="E1" s="7"/>
    </row>
    <row r="2" spans="1:5">
      <c r="A2" s="73" t="s">
        <v>0</v>
      </c>
      <c r="B2" s="73"/>
      <c r="C2" s="6"/>
    </row>
    <row r="3" spans="1:5">
      <c r="A3" s="42"/>
      <c r="B3" s="42"/>
      <c r="C3" s="74"/>
      <c r="D3" s="42"/>
      <c r="E3" s="42"/>
    </row>
    <row r="4" spans="1:5">
      <c r="A4" s="42"/>
      <c r="B4" s="42"/>
      <c r="C4" s="74"/>
      <c r="D4" s="42"/>
      <c r="E4" s="42"/>
    </row>
    <row r="5" spans="1:5" ht="11.25" customHeight="1">
      <c r="A5" s="62" t="s">
        <v>138</v>
      </c>
      <c r="B5" s="62"/>
      <c r="C5" s="74"/>
      <c r="E5" s="12" t="s">
        <v>282</v>
      </c>
    </row>
    <row r="6" spans="1:5">
      <c r="A6" s="77"/>
      <c r="B6" s="77"/>
      <c r="C6" s="78"/>
      <c r="D6" s="77"/>
      <c r="E6" s="94"/>
    </row>
    <row r="7" spans="1:5" ht="15" customHeight="1">
      <c r="A7" s="15" t="s">
        <v>46</v>
      </c>
      <c r="B7" s="16" t="s">
        <v>47</v>
      </c>
      <c r="C7" s="17" t="s">
        <v>48</v>
      </c>
      <c r="D7" s="23" t="s">
        <v>89</v>
      </c>
      <c r="E7" s="17" t="s">
        <v>59</v>
      </c>
    </row>
    <row r="8" spans="1:5">
      <c r="A8" s="95" t="s">
        <v>1469</v>
      </c>
      <c r="B8" s="95" t="s">
        <v>1470</v>
      </c>
      <c r="C8" s="96">
        <v>12112.68</v>
      </c>
      <c r="D8" s="49"/>
      <c r="E8" s="49"/>
    </row>
    <row r="9" spans="1:5" s="282" customFormat="1">
      <c r="A9" s="95"/>
      <c r="B9" s="95"/>
      <c r="C9" s="96"/>
      <c r="D9" s="49"/>
      <c r="E9" s="49"/>
    </row>
    <row r="10" spans="1:5" s="282" customFormat="1">
      <c r="A10" s="95"/>
      <c r="B10" s="95"/>
      <c r="C10" s="96"/>
      <c r="D10" s="49"/>
      <c r="E10" s="49"/>
    </row>
    <row r="11" spans="1:5">
      <c r="A11" s="95"/>
      <c r="B11" s="95"/>
      <c r="C11" s="96"/>
      <c r="D11" s="49"/>
      <c r="E11" s="49"/>
    </row>
    <row r="12" spans="1:5">
      <c r="A12" s="95"/>
      <c r="B12" s="95"/>
      <c r="C12" s="96"/>
      <c r="D12" s="49"/>
      <c r="E12" s="49"/>
    </row>
    <row r="13" spans="1:5">
      <c r="A13" s="95"/>
      <c r="B13" s="95"/>
      <c r="C13" s="96"/>
      <c r="D13" s="49"/>
      <c r="E13" s="49"/>
    </row>
    <row r="14" spans="1:5">
      <c r="A14" s="29"/>
      <c r="B14" s="154" t="s">
        <v>277</v>
      </c>
      <c r="C14" s="30">
        <f>SUM(C8:C13)</f>
        <v>12112.68</v>
      </c>
      <c r="D14" s="79"/>
      <c r="E14" s="79"/>
    </row>
  </sheetData>
  <dataValidations count="5">
    <dataValidation allowBlank="1" showInputMessage="1" showErrorMessage="1" prompt="Características cualitativas significativas que les impacten financieramente." sqref="E7"/>
    <dataValidation allowBlank="1" showInputMessage="1" showErrorMessage="1" prompt="Procedencia de los otros ingresos: Productos financieros, bonificaciones y descuentos obtenidas, diferencias por tipo de cambio a favor, utilidades por participacion patrimonial, etc." sqref="D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Saldo final de la Información Financiera Trimestral que se presenta (trimestral: 1er, 2do, 3ro. o 4to.)." sqref="C7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C6600"/>
    <pageSetUpPr fitToPage="1"/>
  </sheetPr>
  <dimension ref="A1:C38"/>
  <sheetViews>
    <sheetView zoomScaleNormal="100" zoomScaleSheetLayoutView="100" workbookViewId="0">
      <pane ySplit="2" topLeftCell="A3" activePane="bottomLeft" state="frozen"/>
      <selection pane="bottomLeft" activeCell="A15" sqref="A15"/>
    </sheetView>
  </sheetViews>
  <sheetFormatPr baseColWidth="10" defaultColWidth="12.85546875" defaultRowHeight="11.25"/>
  <cols>
    <col min="1" max="1" width="14.7109375" style="2" customWidth="1"/>
    <col min="2" max="2" width="63.7109375" style="2" bestFit="1" customWidth="1"/>
    <col min="3" max="16384" width="12.85546875" style="2"/>
  </cols>
  <sheetData>
    <row r="1" spans="1:3" ht="35.1" customHeight="1">
      <c r="A1" s="367" t="s">
        <v>157</v>
      </c>
      <c r="B1" s="368"/>
      <c r="C1" s="1"/>
    </row>
    <row r="2" spans="1:3" ht="15" customHeight="1">
      <c r="A2" s="278" t="s">
        <v>155</v>
      </c>
      <c r="B2" s="279" t="s">
        <v>156</v>
      </c>
    </row>
    <row r="3" spans="1:3">
      <c r="A3" s="213"/>
      <c r="B3" s="217"/>
    </row>
    <row r="4" spans="1:3">
      <c r="A4" s="214"/>
      <c r="B4" s="218" t="s">
        <v>197</v>
      </c>
    </row>
    <row r="5" spans="1:3">
      <c r="A5" s="214"/>
      <c r="B5" s="218"/>
    </row>
    <row r="6" spans="1:3">
      <c r="A6" s="214"/>
      <c r="B6" s="240" t="s">
        <v>0</v>
      </c>
    </row>
    <row r="7" spans="1:3">
      <c r="A7" s="214" t="s">
        <v>1</v>
      </c>
      <c r="B7" s="219" t="s">
        <v>2</v>
      </c>
    </row>
    <row r="8" spans="1:3">
      <c r="A8" s="214" t="s">
        <v>3</v>
      </c>
      <c r="B8" s="219" t="s">
        <v>4</v>
      </c>
    </row>
    <row r="9" spans="1:3">
      <c r="A9" s="214" t="s">
        <v>5</v>
      </c>
      <c r="B9" s="219" t="s">
        <v>6</v>
      </c>
    </row>
    <row r="10" spans="1:3">
      <c r="A10" s="214" t="s">
        <v>318</v>
      </c>
      <c r="B10" s="219" t="s">
        <v>319</v>
      </c>
    </row>
    <row r="11" spans="1:3">
      <c r="A11" s="214" t="s">
        <v>7</v>
      </c>
      <c r="B11" s="219" t="s">
        <v>8</v>
      </c>
    </row>
    <row r="12" spans="1:3">
      <c r="A12" s="214" t="s">
        <v>9</v>
      </c>
      <c r="B12" s="219" t="s">
        <v>10</v>
      </c>
    </row>
    <row r="13" spans="1:3">
      <c r="A13" s="214" t="s">
        <v>11</v>
      </c>
      <c r="B13" s="219" t="s">
        <v>12</v>
      </c>
    </row>
    <row r="14" spans="1:3">
      <c r="A14" s="214" t="s">
        <v>13</v>
      </c>
      <c r="B14" s="219" t="s">
        <v>14</v>
      </c>
    </row>
    <row r="15" spans="1:3">
      <c r="A15" s="214" t="s">
        <v>15</v>
      </c>
      <c r="B15" s="219" t="s">
        <v>16</v>
      </c>
    </row>
    <row r="16" spans="1:3">
      <c r="A16" s="214" t="s">
        <v>17</v>
      </c>
      <c r="B16" s="219" t="s">
        <v>18</v>
      </c>
    </row>
    <row r="17" spans="1:2">
      <c r="A17" s="214" t="s">
        <v>19</v>
      </c>
      <c r="B17" s="219" t="s">
        <v>20</v>
      </c>
    </row>
    <row r="18" spans="1:2">
      <c r="A18" s="214" t="s">
        <v>21</v>
      </c>
      <c r="B18" s="219" t="s">
        <v>22</v>
      </c>
    </row>
    <row r="19" spans="1:2">
      <c r="A19" s="214" t="s">
        <v>23</v>
      </c>
      <c r="B19" s="219" t="s">
        <v>24</v>
      </c>
    </row>
    <row r="20" spans="1:2">
      <c r="A20" s="214" t="s">
        <v>25</v>
      </c>
      <c r="B20" s="219" t="s">
        <v>26</v>
      </c>
    </row>
    <row r="21" spans="1:2">
      <c r="A21" s="214" t="s">
        <v>27</v>
      </c>
      <c r="B21" s="219" t="s">
        <v>28</v>
      </c>
    </row>
    <row r="22" spans="1:2">
      <c r="A22" s="214" t="s">
        <v>284</v>
      </c>
      <c r="B22" s="219" t="s">
        <v>29</v>
      </c>
    </row>
    <row r="23" spans="1:2">
      <c r="A23" s="214" t="s">
        <v>285</v>
      </c>
      <c r="B23" s="219" t="s">
        <v>30</v>
      </c>
    </row>
    <row r="24" spans="1:2">
      <c r="A24" s="214" t="s">
        <v>286</v>
      </c>
      <c r="B24" s="219" t="s">
        <v>31</v>
      </c>
    </row>
    <row r="25" spans="1:2">
      <c r="A25" s="214" t="s">
        <v>32</v>
      </c>
      <c r="B25" s="219" t="s">
        <v>33</v>
      </c>
    </row>
    <row r="26" spans="1:2">
      <c r="A26" s="214" t="s">
        <v>34</v>
      </c>
      <c r="B26" s="219" t="s">
        <v>35</v>
      </c>
    </row>
    <row r="27" spans="1:2">
      <c r="A27" s="214" t="s">
        <v>36</v>
      </c>
      <c r="B27" s="219" t="s">
        <v>37</v>
      </c>
    </row>
    <row r="28" spans="1:2">
      <c r="A28" s="214" t="s">
        <v>38</v>
      </c>
      <c r="B28" s="219" t="s">
        <v>39</v>
      </c>
    </row>
    <row r="29" spans="1:2">
      <c r="A29" s="214" t="s">
        <v>261</v>
      </c>
      <c r="B29" s="219" t="s">
        <v>262</v>
      </c>
    </row>
    <row r="30" spans="1:2">
      <c r="A30" s="214"/>
      <c r="B30" s="219"/>
    </row>
    <row r="31" spans="1:2">
      <c r="A31" s="214"/>
      <c r="B31" s="240"/>
    </row>
    <row r="32" spans="1:2">
      <c r="A32" s="214" t="s">
        <v>213</v>
      </c>
      <c r="B32" s="219" t="s">
        <v>195</v>
      </c>
    </row>
    <row r="33" spans="1:2">
      <c r="A33" s="214" t="s">
        <v>214</v>
      </c>
      <c r="B33" s="219" t="s">
        <v>196</v>
      </c>
    </row>
    <row r="34" spans="1:2">
      <c r="A34" s="214"/>
      <c r="B34" s="219"/>
    </row>
    <row r="35" spans="1:2">
      <c r="A35" s="214"/>
      <c r="B35" s="218" t="s">
        <v>198</v>
      </c>
    </row>
    <row r="36" spans="1:2">
      <c r="A36" s="214" t="s">
        <v>210</v>
      </c>
      <c r="B36" s="219" t="s">
        <v>41</v>
      </c>
    </row>
    <row r="37" spans="1:2">
      <c r="A37" s="214"/>
      <c r="B37" s="219" t="s">
        <v>42</v>
      </c>
    </row>
    <row r="38" spans="1:2" ht="12" thickBot="1">
      <c r="A38" s="215"/>
      <c r="B38" s="216"/>
    </row>
  </sheetData>
  <sheetProtection algorithmName="SHA-512" hashValue="57ZNcwWhU4oGpwrQV2/u7VIJEQHd5AHZEGXlcXTuBYlztGcGf4kndt0hCpqRf4XsaHTk2sWU2yiNew46aVqDKg==" saltValue="iTG4hN3+S4mXaeZCf6rZBg==" spinCount="100000" sheet="1" objects="1" scenarios="1" autoFilter="0"/>
  <mergeCells count="1">
    <mergeCell ref="A1:B1"/>
  </mergeCells>
  <printOptions horizontalCentered="1"/>
  <pageMargins left="0.11811023622047245" right="0.11811023622047245" top="0.55118110236220474" bottom="0.35433070866141736" header="0.31496062992125984" footer="0.31496062992125984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00"/>
  <sheetViews>
    <sheetView topLeftCell="A83" zoomScaleNormal="100" zoomScaleSheetLayoutView="100" workbookViewId="0">
      <selection sqref="A1:E99"/>
    </sheetView>
  </sheetViews>
  <sheetFormatPr baseColWidth="10" defaultRowHeight="11.25"/>
  <cols>
    <col min="1" max="1" width="20.7109375" style="156" customWidth="1"/>
    <col min="2" max="2" width="50.7109375" style="156" customWidth="1"/>
    <col min="3" max="3" width="17.7109375" style="120" customWidth="1"/>
    <col min="4" max="4" width="17.7109375" style="196" customWidth="1"/>
    <col min="5" max="5" width="17.7109375" style="197" customWidth="1"/>
    <col min="6" max="8" width="11.42578125" style="156"/>
    <col min="9" max="16384" width="11.42578125" style="8"/>
  </cols>
  <sheetData>
    <row r="1" spans="1:8" s="42" customFormat="1" ht="11.25" customHeight="1">
      <c r="A1" s="73" t="s">
        <v>43</v>
      </c>
      <c r="B1" s="73"/>
      <c r="C1" s="74"/>
      <c r="D1" s="97"/>
      <c r="E1" s="7"/>
    </row>
    <row r="2" spans="1:8" s="42" customFormat="1" ht="11.25" customHeight="1">
      <c r="A2" s="73" t="s">
        <v>0</v>
      </c>
      <c r="B2" s="73"/>
      <c r="C2" s="74"/>
      <c r="D2" s="97"/>
      <c r="E2" s="98"/>
    </row>
    <row r="3" spans="1:8" s="42" customFormat="1" ht="10.5" customHeight="1">
      <c r="C3" s="74"/>
      <c r="D3" s="97"/>
      <c r="E3" s="98"/>
    </row>
    <row r="4" spans="1:8" s="42" customFormat="1" ht="10.5" customHeight="1">
      <c r="C4" s="74"/>
      <c r="D4" s="97"/>
      <c r="E4" s="98"/>
    </row>
    <row r="5" spans="1:8" s="42" customFormat="1" ht="11.25" customHeight="1">
      <c r="A5" s="10" t="s">
        <v>208</v>
      </c>
      <c r="B5" s="10"/>
      <c r="C5" s="74"/>
      <c r="D5" s="99"/>
      <c r="E5" s="100" t="s">
        <v>281</v>
      </c>
    </row>
    <row r="6" spans="1:8" ht="11.25" customHeight="1">
      <c r="A6" s="13"/>
      <c r="B6" s="13"/>
      <c r="C6" s="4"/>
      <c r="D6" s="101"/>
      <c r="E6" s="3"/>
      <c r="F6" s="8"/>
      <c r="G6" s="8"/>
      <c r="H6" s="8"/>
    </row>
    <row r="7" spans="1:8" ht="15" customHeight="1">
      <c r="A7" s="15" t="s">
        <v>46</v>
      </c>
      <c r="B7" s="16" t="s">
        <v>47</v>
      </c>
      <c r="C7" s="17" t="s">
        <v>48</v>
      </c>
      <c r="D7" s="207" t="s">
        <v>114</v>
      </c>
      <c r="E7" s="102" t="s">
        <v>115</v>
      </c>
      <c r="F7" s="8"/>
      <c r="G7" s="8"/>
      <c r="H7" s="8"/>
    </row>
    <row r="8" spans="1:8">
      <c r="A8" s="152" t="s">
        <v>1471</v>
      </c>
      <c r="B8" s="152" t="s">
        <v>1472</v>
      </c>
      <c r="C8" s="167">
        <v>2957337.87</v>
      </c>
      <c r="D8" s="198">
        <f>C8/$C$99</f>
        <v>0.26345524392760827</v>
      </c>
      <c r="E8" s="199"/>
    </row>
    <row r="9" spans="1:8">
      <c r="A9" s="152" t="s">
        <v>1473</v>
      </c>
      <c r="B9" s="152" t="s">
        <v>1474</v>
      </c>
      <c r="C9" s="167">
        <v>42883.5</v>
      </c>
      <c r="D9" s="198">
        <f t="shared" ref="D9:D72" si="0">C9/$C$99</f>
        <v>3.8202881948587058E-3</v>
      </c>
      <c r="E9" s="199"/>
    </row>
    <row r="10" spans="1:8">
      <c r="A10" s="152" t="s">
        <v>1475</v>
      </c>
      <c r="B10" s="152" t="s">
        <v>1476</v>
      </c>
      <c r="C10" s="167">
        <v>203248.73</v>
      </c>
      <c r="D10" s="198">
        <f t="shared" si="0"/>
        <v>1.8106468078375706E-2</v>
      </c>
      <c r="E10" s="199"/>
    </row>
    <row r="11" spans="1:8">
      <c r="A11" s="152" t="s">
        <v>1477</v>
      </c>
      <c r="B11" s="152" t="s">
        <v>1478</v>
      </c>
      <c r="C11" s="167">
        <v>69484.03</v>
      </c>
      <c r="D11" s="198">
        <f t="shared" si="0"/>
        <v>6.1900036037219009E-3</v>
      </c>
      <c r="E11" s="199"/>
    </row>
    <row r="12" spans="1:8">
      <c r="A12" s="152" t="s">
        <v>1479</v>
      </c>
      <c r="B12" s="152" t="s">
        <v>1480</v>
      </c>
      <c r="C12" s="167">
        <v>339307.71</v>
      </c>
      <c r="D12" s="198">
        <f t="shared" si="0"/>
        <v>3.0227319107291647E-2</v>
      </c>
      <c r="E12" s="199"/>
    </row>
    <row r="13" spans="1:8">
      <c r="A13" s="152" t="s">
        <v>1481</v>
      </c>
      <c r="B13" s="152" t="s">
        <v>1482</v>
      </c>
      <c r="C13" s="167">
        <v>90900.88</v>
      </c>
      <c r="D13" s="198">
        <f t="shared" si="0"/>
        <v>8.0979294779173309E-3</v>
      </c>
      <c r="E13" s="199"/>
    </row>
    <row r="14" spans="1:8">
      <c r="A14" s="152" t="s">
        <v>1483</v>
      </c>
      <c r="B14" s="152" t="s">
        <v>1484</v>
      </c>
      <c r="C14" s="167">
        <v>2643.76</v>
      </c>
      <c r="D14" s="198">
        <f t="shared" si="0"/>
        <v>2.3552007457506156E-4</v>
      </c>
      <c r="E14" s="199"/>
    </row>
    <row r="15" spans="1:8">
      <c r="A15" s="152" t="s">
        <v>1485</v>
      </c>
      <c r="B15" s="152" t="s">
        <v>1486</v>
      </c>
      <c r="C15" s="167">
        <v>121777.83</v>
      </c>
      <c r="D15" s="198">
        <f t="shared" si="0"/>
        <v>1.0848610918990063E-2</v>
      </c>
      <c r="E15" s="199"/>
    </row>
    <row r="16" spans="1:8">
      <c r="A16" s="152" t="s">
        <v>1487</v>
      </c>
      <c r="B16" s="152" t="s">
        <v>1488</v>
      </c>
      <c r="C16" s="167">
        <v>112011.09</v>
      </c>
      <c r="D16" s="198">
        <f t="shared" si="0"/>
        <v>9.9785382447854301E-3</v>
      </c>
      <c r="E16" s="199"/>
    </row>
    <row r="17" spans="1:5">
      <c r="A17" s="152" t="s">
        <v>1489</v>
      </c>
      <c r="B17" s="152" t="s">
        <v>1490</v>
      </c>
      <c r="C17" s="167">
        <v>6110.75</v>
      </c>
      <c r="D17" s="198">
        <f t="shared" si="0"/>
        <v>5.4437781633338779E-4</v>
      </c>
      <c r="E17" s="199"/>
    </row>
    <row r="18" spans="1:5">
      <c r="A18" s="152" t="s">
        <v>1491</v>
      </c>
      <c r="B18" s="152" t="s">
        <v>1488</v>
      </c>
      <c r="C18" s="167">
        <v>163226.66</v>
      </c>
      <c r="D18" s="198">
        <f t="shared" si="0"/>
        <v>1.4541091148908456E-2</v>
      </c>
      <c r="E18" s="199"/>
    </row>
    <row r="19" spans="1:5">
      <c r="A19" s="152" t="s">
        <v>1492</v>
      </c>
      <c r="B19" s="152" t="s">
        <v>1490</v>
      </c>
      <c r="C19" s="167">
        <v>2335.6799999999998</v>
      </c>
      <c r="D19" s="198">
        <f t="shared" si="0"/>
        <v>2.0807468445830171E-4</v>
      </c>
      <c r="E19" s="199"/>
    </row>
    <row r="20" spans="1:5">
      <c r="A20" s="152" t="s">
        <v>1493</v>
      </c>
      <c r="B20" s="152" t="s">
        <v>1484</v>
      </c>
      <c r="C20" s="167">
        <v>2585.5</v>
      </c>
      <c r="D20" s="198">
        <f t="shared" si="0"/>
        <v>2.3032996671930192E-4</v>
      </c>
      <c r="E20" s="199"/>
    </row>
    <row r="21" spans="1:5">
      <c r="A21" s="152" t="s">
        <v>1494</v>
      </c>
      <c r="B21" s="152" t="s">
        <v>1495</v>
      </c>
      <c r="C21" s="167">
        <v>168335.34</v>
      </c>
      <c r="D21" s="198">
        <f t="shared" si="0"/>
        <v>1.4996199288293318E-2</v>
      </c>
      <c r="E21" s="199"/>
    </row>
    <row r="22" spans="1:5">
      <c r="A22" s="152" t="s">
        <v>1496</v>
      </c>
      <c r="B22" s="152" t="s">
        <v>1497</v>
      </c>
      <c r="C22" s="167">
        <v>417221.58</v>
      </c>
      <c r="D22" s="198">
        <f t="shared" si="0"/>
        <v>3.716829728716866E-2</v>
      </c>
      <c r="E22" s="199"/>
    </row>
    <row r="23" spans="1:5">
      <c r="A23" s="152" t="s">
        <v>1498</v>
      </c>
      <c r="B23" s="152" t="s">
        <v>1499</v>
      </c>
      <c r="C23" s="167">
        <v>118407.03</v>
      </c>
      <c r="D23" s="198">
        <f t="shared" si="0"/>
        <v>1.0548322289395236E-2</v>
      </c>
      <c r="E23" s="199"/>
    </row>
    <row r="24" spans="1:5">
      <c r="A24" s="152" t="s">
        <v>1500</v>
      </c>
      <c r="B24" s="152" t="s">
        <v>1501</v>
      </c>
      <c r="C24" s="167">
        <v>121529.59</v>
      </c>
      <c r="D24" s="198">
        <f t="shared" si="0"/>
        <v>1.0826496391456355E-2</v>
      </c>
      <c r="E24" s="199"/>
    </row>
    <row r="25" spans="1:5">
      <c r="A25" s="152" t="s">
        <v>1502</v>
      </c>
      <c r="B25" s="152" t="s">
        <v>1503</v>
      </c>
      <c r="C25" s="167">
        <v>31277.4</v>
      </c>
      <c r="D25" s="198">
        <f t="shared" si="0"/>
        <v>2.7863556376199164E-3</v>
      </c>
      <c r="E25" s="199"/>
    </row>
    <row r="26" spans="1:5">
      <c r="A26" s="152" t="s">
        <v>1504</v>
      </c>
      <c r="B26" s="152" t="s">
        <v>1505</v>
      </c>
      <c r="C26" s="167">
        <v>273823</v>
      </c>
      <c r="D26" s="198">
        <f t="shared" si="0"/>
        <v>2.4393596007340711E-2</v>
      </c>
      <c r="E26" s="199"/>
    </row>
    <row r="27" spans="1:5">
      <c r="A27" s="152" t="s">
        <v>1506</v>
      </c>
      <c r="B27" s="152" t="s">
        <v>1507</v>
      </c>
      <c r="C27" s="167">
        <v>111857.69</v>
      </c>
      <c r="D27" s="198">
        <f t="shared" si="0"/>
        <v>9.9648725643001323E-3</v>
      </c>
      <c r="E27" s="199"/>
    </row>
    <row r="28" spans="1:5">
      <c r="A28" s="152" t="s">
        <v>1508</v>
      </c>
      <c r="B28" s="152" t="s">
        <v>1509</v>
      </c>
      <c r="C28" s="167">
        <v>7304</v>
      </c>
      <c r="D28" s="198">
        <f t="shared" si="0"/>
        <v>6.5067881528438646E-4</v>
      </c>
      <c r="E28" s="199"/>
    </row>
    <row r="29" spans="1:5">
      <c r="A29" s="152" t="s">
        <v>1510</v>
      </c>
      <c r="B29" s="152" t="s">
        <v>1511</v>
      </c>
      <c r="C29" s="167">
        <v>284941</v>
      </c>
      <c r="D29" s="198">
        <f t="shared" si="0"/>
        <v>2.5384046044078363E-2</v>
      </c>
      <c r="E29" s="199"/>
    </row>
    <row r="30" spans="1:5">
      <c r="A30" s="152" t="s">
        <v>1512</v>
      </c>
      <c r="B30" s="152" t="s">
        <v>1513</v>
      </c>
      <c r="C30" s="167">
        <v>284941</v>
      </c>
      <c r="D30" s="198">
        <f t="shared" si="0"/>
        <v>2.5384046044078363E-2</v>
      </c>
      <c r="E30" s="199"/>
    </row>
    <row r="31" spans="1:5">
      <c r="A31" s="152" t="s">
        <v>1514</v>
      </c>
      <c r="B31" s="152" t="s">
        <v>1515</v>
      </c>
      <c r="C31" s="167">
        <v>70544.37</v>
      </c>
      <c r="D31" s="198">
        <f t="shared" si="0"/>
        <v>6.2844642793788898E-3</v>
      </c>
      <c r="E31" s="199"/>
    </row>
    <row r="32" spans="1:5">
      <c r="A32" s="152" t="s">
        <v>1516</v>
      </c>
      <c r="B32" s="152" t="s">
        <v>1517</v>
      </c>
      <c r="C32" s="167">
        <v>38845.06</v>
      </c>
      <c r="D32" s="198">
        <f t="shared" si="0"/>
        <v>3.4605226753081746E-3</v>
      </c>
      <c r="E32" s="199"/>
    </row>
    <row r="33" spans="1:5">
      <c r="A33" s="152" t="s">
        <v>1518</v>
      </c>
      <c r="B33" s="152" t="s">
        <v>1519</v>
      </c>
      <c r="C33" s="167">
        <v>50956.3</v>
      </c>
      <c r="D33" s="198">
        <f t="shared" si="0"/>
        <v>4.5394557660563776E-3</v>
      </c>
      <c r="E33" s="199"/>
    </row>
    <row r="34" spans="1:5">
      <c r="A34" s="152" t="s">
        <v>1520</v>
      </c>
      <c r="B34" s="152" t="s">
        <v>1521</v>
      </c>
      <c r="C34" s="167">
        <v>74902.91</v>
      </c>
      <c r="D34" s="198">
        <f t="shared" si="0"/>
        <v>6.6727459939968543E-3</v>
      </c>
      <c r="E34" s="199"/>
    </row>
    <row r="35" spans="1:5">
      <c r="A35" s="152" t="s">
        <v>1522</v>
      </c>
      <c r="B35" s="152" t="s">
        <v>1523</v>
      </c>
      <c r="C35" s="167">
        <v>10230</v>
      </c>
      <c r="D35" s="198">
        <f t="shared" si="0"/>
        <v>9.1134231658807139E-4</v>
      </c>
      <c r="E35" s="199"/>
    </row>
    <row r="36" spans="1:5">
      <c r="A36" s="152" t="s">
        <v>1524</v>
      </c>
      <c r="B36" s="152" t="s">
        <v>1525</v>
      </c>
      <c r="C36" s="167">
        <v>33372.550000000003</v>
      </c>
      <c r="D36" s="198">
        <f t="shared" si="0"/>
        <v>2.9730026419795938E-3</v>
      </c>
      <c r="E36" s="199"/>
    </row>
    <row r="37" spans="1:5">
      <c r="A37" s="152" t="s">
        <v>1526</v>
      </c>
      <c r="B37" s="152" t="s">
        <v>1527</v>
      </c>
      <c r="C37" s="167">
        <v>437192.56</v>
      </c>
      <c r="D37" s="198">
        <f t="shared" si="0"/>
        <v>3.8947417441394856E-2</v>
      </c>
      <c r="E37" s="199"/>
    </row>
    <row r="38" spans="1:5">
      <c r="A38" s="152" t="s">
        <v>1528</v>
      </c>
      <c r="B38" s="152" t="s">
        <v>1529</v>
      </c>
      <c r="C38" s="167">
        <v>138505.79</v>
      </c>
      <c r="D38" s="198">
        <f t="shared" si="0"/>
        <v>1.2338825759478098E-2</v>
      </c>
      <c r="E38" s="199"/>
    </row>
    <row r="39" spans="1:5">
      <c r="A39" s="152" t="s">
        <v>1530</v>
      </c>
      <c r="B39" s="152" t="s">
        <v>1531</v>
      </c>
      <c r="C39" s="167">
        <v>251977.08</v>
      </c>
      <c r="D39" s="198">
        <f t="shared" si="0"/>
        <v>2.2447446316158141E-2</v>
      </c>
      <c r="E39" s="199"/>
    </row>
    <row r="40" spans="1:5">
      <c r="A40" s="152" t="s">
        <v>1532</v>
      </c>
      <c r="B40" s="152" t="s">
        <v>1533</v>
      </c>
      <c r="C40" s="167">
        <v>634460.52</v>
      </c>
      <c r="D40" s="198">
        <f t="shared" si="0"/>
        <v>5.65210870068888E-2</v>
      </c>
      <c r="E40" s="199"/>
    </row>
    <row r="41" spans="1:5">
      <c r="A41" s="152" t="s">
        <v>1534</v>
      </c>
      <c r="B41" s="152" t="s">
        <v>1535</v>
      </c>
      <c r="C41" s="167">
        <v>8771</v>
      </c>
      <c r="D41" s="198">
        <f t="shared" si="0"/>
        <v>7.8136690701798375E-4</v>
      </c>
      <c r="E41" s="199"/>
    </row>
    <row r="42" spans="1:5">
      <c r="A42" s="152" t="s">
        <v>1536</v>
      </c>
      <c r="B42" s="152" t="s">
        <v>1537</v>
      </c>
      <c r="C42" s="167">
        <v>325.16000000000003</v>
      </c>
      <c r="D42" s="198">
        <f t="shared" si="0"/>
        <v>2.896696653585311E-5</v>
      </c>
      <c r="E42" s="199"/>
    </row>
    <row r="43" spans="1:5">
      <c r="A43" s="152" t="s">
        <v>1538</v>
      </c>
      <c r="B43" s="152" t="s">
        <v>1539</v>
      </c>
      <c r="C43" s="167">
        <v>224621.49</v>
      </c>
      <c r="D43" s="198">
        <f t="shared" si="0"/>
        <v>2.001046618299749E-2</v>
      </c>
      <c r="E43" s="199"/>
    </row>
    <row r="44" spans="1:5">
      <c r="A44" s="152" t="s">
        <v>1540</v>
      </c>
      <c r="B44" s="152" t="s">
        <v>1541</v>
      </c>
      <c r="C44" s="167">
        <v>314761.95</v>
      </c>
      <c r="D44" s="198">
        <f t="shared" si="0"/>
        <v>2.8040653439567811E-2</v>
      </c>
      <c r="E44" s="199"/>
    </row>
    <row r="45" spans="1:5">
      <c r="A45" s="152" t="s">
        <v>1542</v>
      </c>
      <c r="B45" s="152" t="s">
        <v>1543</v>
      </c>
      <c r="C45" s="167">
        <v>138645.54999999999</v>
      </c>
      <c r="D45" s="198">
        <f t="shared" si="0"/>
        <v>1.2351276316874611E-2</v>
      </c>
      <c r="E45" s="199"/>
    </row>
    <row r="46" spans="1:5">
      <c r="A46" s="152" t="s">
        <v>1544</v>
      </c>
      <c r="B46" s="152" t="s">
        <v>1545</v>
      </c>
      <c r="C46" s="167">
        <v>529368.77</v>
      </c>
      <c r="D46" s="198">
        <f t="shared" si="0"/>
        <v>4.7158960037260798E-2</v>
      </c>
      <c r="E46" s="199"/>
    </row>
    <row r="47" spans="1:5">
      <c r="A47" s="152" t="s">
        <v>1546</v>
      </c>
      <c r="B47" s="152" t="s">
        <v>461</v>
      </c>
      <c r="C47" s="167">
        <v>1467.4</v>
      </c>
      <c r="D47" s="198">
        <f t="shared" si="0"/>
        <v>1.3072372584177282E-4</v>
      </c>
      <c r="E47" s="199"/>
    </row>
    <row r="48" spans="1:5">
      <c r="A48" s="152" t="s">
        <v>1547</v>
      </c>
      <c r="B48" s="152" t="s">
        <v>1548</v>
      </c>
      <c r="C48" s="167">
        <v>70917.570000000007</v>
      </c>
      <c r="D48" s="198">
        <f t="shared" si="0"/>
        <v>6.3177109023066199E-3</v>
      </c>
      <c r="E48" s="199"/>
    </row>
    <row r="49" spans="1:5">
      <c r="A49" s="152" t="s">
        <v>1549</v>
      </c>
      <c r="B49" s="152" t="s">
        <v>1550</v>
      </c>
      <c r="C49" s="167">
        <v>102324.83</v>
      </c>
      <c r="D49" s="198">
        <f t="shared" si="0"/>
        <v>9.1156351531457083E-3</v>
      </c>
      <c r="E49" s="199"/>
    </row>
    <row r="50" spans="1:5">
      <c r="A50" s="152" t="s">
        <v>1551</v>
      </c>
      <c r="B50" s="152" t="s">
        <v>1552</v>
      </c>
      <c r="C50" s="167">
        <v>17444.080000000002</v>
      </c>
      <c r="D50" s="198">
        <f t="shared" si="0"/>
        <v>1.5540105843546085E-3</v>
      </c>
      <c r="E50" s="199"/>
    </row>
    <row r="51" spans="1:5">
      <c r="A51" s="152" t="s">
        <v>1553</v>
      </c>
      <c r="B51" s="152" t="s">
        <v>1554</v>
      </c>
      <c r="C51" s="167">
        <v>63241.63</v>
      </c>
      <c r="D51" s="198">
        <f t="shared" si="0"/>
        <v>5.6338977115352566E-3</v>
      </c>
      <c r="E51" s="199"/>
    </row>
    <row r="52" spans="1:5">
      <c r="A52" s="152" t="s">
        <v>1555</v>
      </c>
      <c r="B52" s="152" t="s">
        <v>1556</v>
      </c>
      <c r="C52" s="167">
        <v>248728</v>
      </c>
      <c r="D52" s="198">
        <f t="shared" si="0"/>
        <v>2.2158001145681117E-2</v>
      </c>
      <c r="E52" s="199"/>
    </row>
    <row r="53" spans="1:5">
      <c r="A53" s="152" t="s">
        <v>1557</v>
      </c>
      <c r="B53" s="152" t="s">
        <v>1558</v>
      </c>
      <c r="C53" s="167">
        <v>1995.2</v>
      </c>
      <c r="D53" s="198">
        <f t="shared" si="0"/>
        <v>1.7774293157932748E-4</v>
      </c>
      <c r="E53" s="199"/>
    </row>
    <row r="54" spans="1:5">
      <c r="A54" s="152" t="s">
        <v>1559</v>
      </c>
      <c r="B54" s="152" t="s">
        <v>1560</v>
      </c>
      <c r="C54" s="167">
        <v>24909</v>
      </c>
      <c r="D54" s="198">
        <f t="shared" si="0"/>
        <v>2.219025001357993E-3</v>
      </c>
      <c r="E54" s="199"/>
    </row>
    <row r="55" spans="1:5">
      <c r="A55" s="152" t="s">
        <v>1561</v>
      </c>
      <c r="B55" s="152" t="s">
        <v>1562</v>
      </c>
      <c r="C55" s="167">
        <v>1220</v>
      </c>
      <c r="D55" s="198">
        <f t="shared" si="0"/>
        <v>1.0868402993523432E-4</v>
      </c>
      <c r="E55" s="199"/>
    </row>
    <row r="56" spans="1:5">
      <c r="A56" s="152" t="s">
        <v>1563</v>
      </c>
      <c r="B56" s="152" t="s">
        <v>1564</v>
      </c>
      <c r="C56" s="167">
        <v>12763.59</v>
      </c>
      <c r="D56" s="198">
        <f t="shared" si="0"/>
        <v>1.1370478669188995E-3</v>
      </c>
      <c r="E56" s="199"/>
    </row>
    <row r="57" spans="1:5">
      <c r="A57" s="152" t="s">
        <v>1565</v>
      </c>
      <c r="B57" s="152" t="s">
        <v>1566</v>
      </c>
      <c r="C57" s="167">
        <v>22302.18</v>
      </c>
      <c r="D57" s="198">
        <f t="shared" si="0"/>
        <v>1.9867957366729379E-3</v>
      </c>
      <c r="E57" s="199"/>
    </row>
    <row r="58" spans="1:5">
      <c r="A58" s="152" t="s">
        <v>1567</v>
      </c>
      <c r="B58" s="152" t="s">
        <v>1568</v>
      </c>
      <c r="C58" s="167">
        <v>20998.35</v>
      </c>
      <c r="D58" s="198">
        <f t="shared" si="0"/>
        <v>1.8706436885168258E-3</v>
      </c>
      <c r="E58" s="199"/>
    </row>
    <row r="59" spans="1:5">
      <c r="A59" s="152" t="s">
        <v>1569</v>
      </c>
      <c r="B59" s="152" t="s">
        <v>1570</v>
      </c>
      <c r="C59" s="167">
        <v>45000</v>
      </c>
      <c r="D59" s="198">
        <f t="shared" si="0"/>
        <v>4.0088371697422492E-3</v>
      </c>
      <c r="E59" s="199"/>
    </row>
    <row r="60" spans="1:5">
      <c r="A60" s="152" t="s">
        <v>1571</v>
      </c>
      <c r="B60" s="152" t="s">
        <v>1572</v>
      </c>
      <c r="C60" s="167">
        <v>15064.2</v>
      </c>
      <c r="D60" s="198">
        <f t="shared" si="0"/>
        <v>1.3419983309429155E-3</v>
      </c>
      <c r="E60" s="199"/>
    </row>
    <row r="61" spans="1:5">
      <c r="A61" s="152" t="s">
        <v>1573</v>
      </c>
      <c r="B61" s="152" t="s">
        <v>1574</v>
      </c>
      <c r="C61" s="167">
        <v>8604.7999999999993</v>
      </c>
      <c r="D61" s="198">
        <f t="shared" si="0"/>
        <v>7.6656093507106908E-4</v>
      </c>
      <c r="E61" s="199"/>
    </row>
    <row r="62" spans="1:5">
      <c r="A62" s="152" t="s">
        <v>1575</v>
      </c>
      <c r="B62" s="152" t="s">
        <v>1576</v>
      </c>
      <c r="C62" s="167">
        <v>14331.35</v>
      </c>
      <c r="D62" s="198">
        <f t="shared" si="0"/>
        <v>1.276712190501902E-3</v>
      </c>
      <c r="E62" s="199"/>
    </row>
    <row r="63" spans="1:5">
      <c r="A63" s="152" t="s">
        <v>1577</v>
      </c>
      <c r="B63" s="152" t="s">
        <v>1578</v>
      </c>
      <c r="C63" s="167">
        <v>26.61</v>
      </c>
      <c r="D63" s="198">
        <f t="shared" si="0"/>
        <v>2.3705590463742502E-6</v>
      </c>
      <c r="E63" s="199"/>
    </row>
    <row r="64" spans="1:5">
      <c r="A64" s="152" t="s">
        <v>1579</v>
      </c>
      <c r="B64" s="152" t="s">
        <v>1580</v>
      </c>
      <c r="C64" s="167">
        <v>20255.330000000002</v>
      </c>
      <c r="D64" s="198">
        <f t="shared" si="0"/>
        <v>1.8044515508754508E-3</v>
      </c>
      <c r="E64" s="199"/>
    </row>
    <row r="65" spans="1:5">
      <c r="A65" s="152" t="s">
        <v>1581</v>
      </c>
      <c r="B65" s="152" t="s">
        <v>1582</v>
      </c>
      <c r="C65" s="167">
        <v>26672.94</v>
      </c>
      <c r="D65" s="198">
        <f t="shared" si="0"/>
        <v>2.3761660732956628E-3</v>
      </c>
      <c r="E65" s="199"/>
    </row>
    <row r="66" spans="1:5">
      <c r="A66" s="152" t="s">
        <v>1583</v>
      </c>
      <c r="B66" s="152" t="s">
        <v>1584</v>
      </c>
      <c r="C66" s="167">
        <v>1934.1</v>
      </c>
      <c r="D66" s="198">
        <f t="shared" si="0"/>
        <v>1.7229982155552188E-4</v>
      </c>
      <c r="E66" s="199"/>
    </row>
    <row r="67" spans="1:5">
      <c r="A67" s="152" t="s">
        <v>1585</v>
      </c>
      <c r="B67" s="152" t="s">
        <v>1586</v>
      </c>
      <c r="C67" s="167">
        <v>6517.52</v>
      </c>
      <c r="D67" s="198">
        <f t="shared" si="0"/>
        <v>5.8061503178974459E-4</v>
      </c>
      <c r="E67" s="199"/>
    </row>
    <row r="68" spans="1:5">
      <c r="A68" s="152" t="s">
        <v>1587</v>
      </c>
      <c r="B68" s="152" t="s">
        <v>1588</v>
      </c>
      <c r="C68" s="167">
        <v>70544.490000000005</v>
      </c>
      <c r="D68" s="198">
        <f t="shared" si="0"/>
        <v>6.2844749696113434E-3</v>
      </c>
      <c r="E68" s="199"/>
    </row>
    <row r="69" spans="1:5">
      <c r="A69" s="152" t="s">
        <v>1589</v>
      </c>
      <c r="B69" s="152" t="s">
        <v>1590</v>
      </c>
      <c r="C69" s="167">
        <v>164571.20000000001</v>
      </c>
      <c r="D69" s="198">
        <f t="shared" si="0"/>
        <v>1.4660869858424129E-2</v>
      </c>
      <c r="E69" s="199"/>
    </row>
    <row r="70" spans="1:5">
      <c r="A70" s="152" t="s">
        <v>1591</v>
      </c>
      <c r="B70" s="152" t="s">
        <v>1592</v>
      </c>
      <c r="C70" s="167">
        <v>197585.84</v>
      </c>
      <c r="D70" s="198">
        <f t="shared" si="0"/>
        <v>1.7601987991261E-2</v>
      </c>
      <c r="E70" s="199"/>
    </row>
    <row r="71" spans="1:5">
      <c r="A71" s="152" t="s">
        <v>1593</v>
      </c>
      <c r="B71" s="152" t="s">
        <v>1594</v>
      </c>
      <c r="C71" s="167">
        <v>5682.15</v>
      </c>
      <c r="D71" s="198">
        <f t="shared" si="0"/>
        <v>5.0619586942335381E-4</v>
      </c>
      <c r="E71" s="199"/>
    </row>
    <row r="72" spans="1:5">
      <c r="A72" s="152" t="s">
        <v>1595</v>
      </c>
      <c r="B72" s="152" t="s">
        <v>1596</v>
      </c>
      <c r="C72" s="167">
        <v>23258.63</v>
      </c>
      <c r="D72" s="198">
        <f t="shared" si="0"/>
        <v>2.0720013435840483E-3</v>
      </c>
      <c r="E72" s="199"/>
    </row>
    <row r="73" spans="1:5">
      <c r="A73" s="152" t="s">
        <v>1597</v>
      </c>
      <c r="B73" s="152" t="s">
        <v>1598</v>
      </c>
      <c r="C73" s="167">
        <v>2853.6</v>
      </c>
      <c r="D73" s="198">
        <f t="shared" ref="D73:D95" si="1">C73/$C$99</f>
        <v>2.5421372772392185E-4</v>
      </c>
      <c r="E73" s="199"/>
    </row>
    <row r="74" spans="1:5">
      <c r="A74" s="152" t="s">
        <v>1599</v>
      </c>
      <c r="B74" s="152" t="s">
        <v>1600</v>
      </c>
      <c r="C74" s="167">
        <v>178877.75</v>
      </c>
      <c r="D74" s="198">
        <f t="shared" si="1"/>
        <v>1.5935372734219147E-2</v>
      </c>
      <c r="E74" s="199"/>
    </row>
    <row r="75" spans="1:5">
      <c r="A75" s="152" t="s">
        <v>1601</v>
      </c>
      <c r="B75" s="152" t="s">
        <v>1602</v>
      </c>
      <c r="C75" s="167">
        <v>15785.46</v>
      </c>
      <c r="D75" s="198">
        <f t="shared" si="1"/>
        <v>1.4062519730995442E-3</v>
      </c>
      <c r="E75" s="199"/>
    </row>
    <row r="76" spans="1:5">
      <c r="A76" s="152" t="s">
        <v>1603</v>
      </c>
      <c r="B76" s="152" t="s">
        <v>1604</v>
      </c>
      <c r="C76" s="167">
        <v>50</v>
      </c>
      <c r="D76" s="198">
        <f t="shared" si="1"/>
        <v>4.4542635219358325E-6</v>
      </c>
      <c r="E76" s="199"/>
    </row>
    <row r="77" spans="1:5">
      <c r="A77" s="152" t="s">
        <v>1605</v>
      </c>
      <c r="B77" s="152" t="s">
        <v>1606</v>
      </c>
      <c r="C77" s="167">
        <v>1371.12</v>
      </c>
      <c r="D77" s="198">
        <f t="shared" si="1"/>
        <v>1.2214659600393317E-4</v>
      </c>
      <c r="E77" s="199"/>
    </row>
    <row r="78" spans="1:5">
      <c r="A78" s="152" t="s">
        <v>1607</v>
      </c>
      <c r="B78" s="152" t="s">
        <v>1608</v>
      </c>
      <c r="C78" s="167">
        <v>87327.34</v>
      </c>
      <c r="D78" s="198">
        <f t="shared" si="1"/>
        <v>7.7795797005937584E-3</v>
      </c>
      <c r="E78" s="199"/>
    </row>
    <row r="79" spans="1:5">
      <c r="A79" s="152" t="s">
        <v>1609</v>
      </c>
      <c r="B79" s="152" t="s">
        <v>1610</v>
      </c>
      <c r="C79" s="167">
        <v>78536</v>
      </c>
      <c r="D79" s="198">
        <f t="shared" si="1"/>
        <v>6.9964007991750515E-3</v>
      </c>
      <c r="E79" s="199"/>
    </row>
    <row r="80" spans="1:5">
      <c r="A80" s="152" t="s">
        <v>1611</v>
      </c>
      <c r="B80" s="152" t="s">
        <v>1612</v>
      </c>
      <c r="C80" s="167">
        <v>60264.05</v>
      </c>
      <c r="D80" s="198">
        <f t="shared" si="1"/>
        <v>5.3686391919823429E-3</v>
      </c>
      <c r="E80" s="199"/>
    </row>
    <row r="81" spans="1:5">
      <c r="A81" s="152" t="s">
        <v>1613</v>
      </c>
      <c r="B81" s="152" t="s">
        <v>1614</v>
      </c>
      <c r="C81" s="167">
        <v>278867.71999999997</v>
      </c>
      <c r="D81" s="198">
        <f t="shared" si="1"/>
        <v>2.4843006252828311E-2</v>
      </c>
      <c r="E81" s="199"/>
    </row>
    <row r="82" spans="1:5">
      <c r="A82" s="152" t="s">
        <v>1615</v>
      </c>
      <c r="B82" s="152" t="s">
        <v>1616</v>
      </c>
      <c r="C82" s="167">
        <v>139183.73000000001</v>
      </c>
      <c r="D82" s="198">
        <f t="shared" si="1"/>
        <v>1.2399220227719322E-2</v>
      </c>
      <c r="E82" s="199"/>
    </row>
    <row r="83" spans="1:5">
      <c r="A83" s="152" t="s">
        <v>1617</v>
      </c>
      <c r="B83" s="152" t="s">
        <v>1618</v>
      </c>
      <c r="C83" s="167">
        <v>7981.98</v>
      </c>
      <c r="D83" s="198">
        <f t="shared" si="1"/>
        <v>7.110768469364275E-4</v>
      </c>
      <c r="E83" s="199"/>
    </row>
    <row r="84" spans="1:5">
      <c r="A84" s="152" t="s">
        <v>1619</v>
      </c>
      <c r="B84" s="152" t="s">
        <v>1620</v>
      </c>
      <c r="C84" s="167">
        <v>36661.46</v>
      </c>
      <c r="D84" s="198">
        <f t="shared" si="1"/>
        <v>3.2659960787781929E-3</v>
      </c>
      <c r="E84" s="199"/>
    </row>
    <row r="85" spans="1:5">
      <c r="A85" s="152" t="s">
        <v>1621</v>
      </c>
      <c r="B85" s="152" t="s">
        <v>1622</v>
      </c>
      <c r="C85" s="167">
        <v>20</v>
      </c>
      <c r="D85" s="198">
        <f t="shared" si="1"/>
        <v>1.7817054087743331E-6</v>
      </c>
      <c r="E85" s="199"/>
    </row>
    <row r="86" spans="1:5">
      <c r="A86" s="152" t="s">
        <v>1623</v>
      </c>
      <c r="B86" s="152" t="s">
        <v>1624</v>
      </c>
      <c r="C86" s="167">
        <v>635.01</v>
      </c>
      <c r="D86" s="198">
        <f t="shared" si="1"/>
        <v>5.6570037581289462E-5</v>
      </c>
      <c r="E86" s="199"/>
    </row>
    <row r="87" spans="1:5">
      <c r="A87" s="152" t="s">
        <v>1625</v>
      </c>
      <c r="B87" s="152" t="s">
        <v>453</v>
      </c>
      <c r="C87" s="167">
        <v>1005</v>
      </c>
      <c r="D87" s="198">
        <f t="shared" si="1"/>
        <v>8.9530696790910241E-5</v>
      </c>
      <c r="E87" s="199"/>
    </row>
    <row r="88" spans="1:5">
      <c r="A88" s="152" t="s">
        <v>1626</v>
      </c>
      <c r="B88" s="152" t="s">
        <v>1627</v>
      </c>
      <c r="C88" s="167">
        <v>468</v>
      </c>
      <c r="D88" s="198">
        <f t="shared" si="1"/>
        <v>4.1691906565319394E-5</v>
      </c>
      <c r="E88" s="199"/>
    </row>
    <row r="89" spans="1:5">
      <c r="A89" s="152" t="s">
        <v>1628</v>
      </c>
      <c r="B89" s="152" t="s">
        <v>1629</v>
      </c>
      <c r="C89" s="167">
        <v>84759</v>
      </c>
      <c r="D89" s="198">
        <f t="shared" si="1"/>
        <v>7.5507784371151854E-3</v>
      </c>
      <c r="E89" s="199"/>
    </row>
    <row r="90" spans="1:5">
      <c r="A90" s="152" t="s">
        <v>1630</v>
      </c>
      <c r="B90" s="152" t="s">
        <v>1631</v>
      </c>
      <c r="C90" s="167">
        <v>600</v>
      </c>
      <c r="D90" s="198">
        <f t="shared" si="1"/>
        <v>5.3451162263229993E-5</v>
      </c>
      <c r="E90" s="199"/>
    </row>
    <row r="91" spans="1:5">
      <c r="A91" s="152" t="s">
        <v>1632</v>
      </c>
      <c r="B91" s="152" t="s">
        <v>1633</v>
      </c>
      <c r="C91" s="167">
        <v>12677.4</v>
      </c>
      <c r="D91" s="198">
        <f t="shared" si="1"/>
        <v>1.1293696074597865E-3</v>
      </c>
      <c r="E91" s="199"/>
    </row>
    <row r="92" spans="1:5">
      <c r="A92" s="152" t="s">
        <v>1634</v>
      </c>
      <c r="B92" s="152" t="s">
        <v>1635</v>
      </c>
      <c r="C92" s="167">
        <v>8609.07</v>
      </c>
      <c r="D92" s="198">
        <f t="shared" si="1"/>
        <v>7.6694132917584244E-4</v>
      </c>
      <c r="E92" s="199"/>
    </row>
    <row r="93" spans="1:5">
      <c r="A93" s="152" t="s">
        <v>1636</v>
      </c>
      <c r="B93" s="152" t="s">
        <v>1637</v>
      </c>
      <c r="C93" s="167">
        <v>1237.42</v>
      </c>
      <c r="D93" s="198">
        <f t="shared" si="1"/>
        <v>1.1023589534627678E-4</v>
      </c>
      <c r="E93" s="199"/>
    </row>
    <row r="94" spans="1:5">
      <c r="A94" s="152" t="s">
        <v>1638</v>
      </c>
      <c r="B94" s="152" t="s">
        <v>1639</v>
      </c>
      <c r="C94" s="167">
        <v>55294.06</v>
      </c>
      <c r="D94" s="198">
        <f t="shared" si="1"/>
        <v>4.9258862887546252E-3</v>
      </c>
      <c r="E94" s="199"/>
    </row>
    <row r="95" spans="1:5">
      <c r="A95" s="152" t="s">
        <v>1640</v>
      </c>
      <c r="B95" s="152" t="s">
        <v>1641</v>
      </c>
      <c r="C95" s="167">
        <v>92801.41</v>
      </c>
      <c r="D95" s="198">
        <f t="shared" si="1"/>
        <v>8.2672387069442251E-3</v>
      </c>
      <c r="E95" s="199"/>
    </row>
    <row r="96" spans="1:5">
      <c r="A96" s="152"/>
      <c r="B96" s="152"/>
      <c r="C96" s="167"/>
      <c r="D96" s="198"/>
      <c r="E96" s="199"/>
    </row>
    <row r="97" spans="1:5">
      <c r="A97" s="152"/>
      <c r="B97" s="152"/>
      <c r="C97" s="167"/>
      <c r="D97" s="198"/>
      <c r="E97" s="199"/>
    </row>
    <row r="98" spans="1:5">
      <c r="A98" s="152"/>
      <c r="B98" s="152"/>
      <c r="C98" s="167"/>
      <c r="D98" s="198"/>
      <c r="E98" s="199"/>
    </row>
    <row r="99" spans="1:5">
      <c r="A99" s="154"/>
      <c r="B99" s="154" t="s">
        <v>388</v>
      </c>
      <c r="C99" s="168">
        <f>SUM(C8:C98)</f>
        <v>11225200.250000002</v>
      </c>
      <c r="D99" s="358">
        <f>SUM(D8:D98)</f>
        <v>1.0000000000000002</v>
      </c>
      <c r="E99" s="182"/>
    </row>
    <row r="100" spans="1:5">
      <c r="A100" s="200"/>
      <c r="B100" s="200"/>
      <c r="C100" s="201"/>
      <c r="D100" s="202"/>
      <c r="E100" s="203"/>
    </row>
  </sheetData>
  <dataValidations count="5">
    <dataValidation allowBlank="1" showInputMessage="1" showErrorMessage="1" prompt="Porcentaje que representa el gasto con respecto del total ejercido." sqref="D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Justificar aquellas cuentas de gastos que en lo individual representen el 10% o más del total de los gastos." sqref="E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Saldo final de la Información Financiera Trimestral que se presenta (trimestral: 1er, 2do, 3ro. o 4to.)." sqref="C7"/>
  </dataValidations>
  <pageMargins left="0.70866141732283472" right="0.70866141732283472" top="0.74803149606299213" bottom="0.74803149606299213" header="0.31496062992125984" footer="0.31496062992125984"/>
  <pageSetup scale="5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"/>
  <sheetViews>
    <sheetView zoomScaleNormal="100" zoomScaleSheetLayoutView="100" workbookViewId="0">
      <selection sqref="A1:G14"/>
    </sheetView>
  </sheetViews>
  <sheetFormatPr baseColWidth="10" defaultRowHeight="11.25"/>
  <cols>
    <col min="1" max="1" width="20.7109375" style="8" customWidth="1"/>
    <col min="2" max="2" width="50.7109375" style="8" customWidth="1"/>
    <col min="3" max="5" width="17.7109375" style="9" customWidth="1"/>
    <col min="6" max="7" width="17.7109375" style="8" customWidth="1"/>
    <col min="8" max="16384" width="11.42578125" style="8"/>
  </cols>
  <sheetData>
    <row r="1" spans="1:7" s="42" customFormat="1" ht="11.25" customHeight="1">
      <c r="A1" s="73" t="s">
        <v>43</v>
      </c>
      <c r="B1" s="73"/>
      <c r="C1" s="43"/>
      <c r="D1" s="43"/>
      <c r="E1" s="43"/>
      <c r="F1" s="103"/>
      <c r="G1" s="7"/>
    </row>
    <row r="2" spans="1:7" s="42" customFormat="1" ht="11.25" customHeight="1">
      <c r="A2" s="73" t="s">
        <v>0</v>
      </c>
      <c r="B2" s="73"/>
      <c r="C2" s="43"/>
      <c r="D2" s="43"/>
      <c r="E2" s="43"/>
    </row>
    <row r="3" spans="1:7" s="42" customFormat="1">
      <c r="C3" s="43"/>
      <c r="D3" s="43"/>
      <c r="E3" s="43"/>
    </row>
    <row r="4" spans="1:7" s="42" customFormat="1">
      <c r="C4" s="43"/>
      <c r="D4" s="43"/>
      <c r="E4" s="43"/>
    </row>
    <row r="5" spans="1:7" s="42" customFormat="1" ht="11.25" customHeight="1">
      <c r="A5" s="10" t="s">
        <v>139</v>
      </c>
      <c r="B5" s="10"/>
      <c r="C5" s="43"/>
      <c r="D5" s="43"/>
      <c r="E5" s="43"/>
      <c r="G5" s="12" t="s">
        <v>116</v>
      </c>
    </row>
    <row r="6" spans="1:7" s="83" customFormat="1">
      <c r="A6" s="45"/>
      <c r="B6" s="45"/>
      <c r="C6" s="80"/>
      <c r="D6" s="82"/>
      <c r="E6" s="82"/>
    </row>
    <row r="7" spans="1:7" ht="15" customHeight="1">
      <c r="A7" s="15" t="s">
        <v>46</v>
      </c>
      <c r="B7" s="16" t="s">
        <v>47</v>
      </c>
      <c r="C7" s="58" t="s">
        <v>75</v>
      </c>
      <c r="D7" s="58" t="s">
        <v>76</v>
      </c>
      <c r="E7" s="104" t="s">
        <v>117</v>
      </c>
      <c r="F7" s="52" t="s">
        <v>49</v>
      </c>
      <c r="G7" s="52" t="s">
        <v>89</v>
      </c>
    </row>
    <row r="8" spans="1:7">
      <c r="A8" s="152" t="s">
        <v>1642</v>
      </c>
      <c r="B8" s="152" t="s">
        <v>1643</v>
      </c>
      <c r="C8" s="167">
        <v>9472350.2799999993</v>
      </c>
      <c r="D8" s="167">
        <v>11429029.390000001</v>
      </c>
      <c r="E8" s="167">
        <f>D8-C8</f>
        <v>1956679.1100000013</v>
      </c>
      <c r="F8" s="179"/>
      <c r="G8" s="174"/>
    </row>
    <row r="9" spans="1:7">
      <c r="A9" s="152" t="s">
        <v>1644</v>
      </c>
      <c r="B9" s="152" t="s">
        <v>1645</v>
      </c>
      <c r="C9" s="167">
        <v>12502218.539999999</v>
      </c>
      <c r="D9" s="167">
        <v>12515057.710000001</v>
      </c>
      <c r="E9" s="167">
        <f>D9-C9</f>
        <v>12839.170000001788</v>
      </c>
      <c r="F9" s="167"/>
      <c r="G9" s="174"/>
    </row>
    <row r="10" spans="1:7">
      <c r="A10" s="152" t="s">
        <v>1646</v>
      </c>
      <c r="B10" s="152" t="s">
        <v>1647</v>
      </c>
      <c r="C10" s="167">
        <v>12940699.699999999</v>
      </c>
      <c r="D10" s="167">
        <v>12872399.699999999</v>
      </c>
      <c r="E10" s="167">
        <f>D10-C10</f>
        <v>-68300</v>
      </c>
      <c r="F10" s="174"/>
      <c r="G10" s="174"/>
    </row>
    <row r="11" spans="1:7">
      <c r="A11" s="152"/>
      <c r="B11" s="152"/>
      <c r="C11" s="167"/>
      <c r="D11" s="167"/>
      <c r="E11" s="167"/>
      <c r="F11" s="174"/>
      <c r="G11" s="174"/>
    </row>
    <row r="12" spans="1:7">
      <c r="A12" s="152"/>
      <c r="B12" s="152"/>
      <c r="C12" s="167"/>
      <c r="D12" s="167"/>
      <c r="E12" s="167"/>
      <c r="F12" s="174"/>
      <c r="G12" s="174"/>
    </row>
    <row r="13" spans="1:7">
      <c r="A13" s="152"/>
      <c r="B13" s="152"/>
      <c r="C13" s="167"/>
      <c r="D13" s="167"/>
      <c r="E13" s="167"/>
      <c r="F13" s="174"/>
      <c r="G13" s="174"/>
    </row>
    <row r="14" spans="1:7">
      <c r="A14" s="171"/>
      <c r="B14" s="154" t="s">
        <v>278</v>
      </c>
      <c r="C14" s="144">
        <f>SUM(C8:C13)</f>
        <v>34915268.519999996</v>
      </c>
      <c r="D14" s="144">
        <f>SUM(D8:D13)</f>
        <v>36816486.799999997</v>
      </c>
      <c r="E14" s="147">
        <f>SUM(E8:E13)</f>
        <v>1901218.2800000031</v>
      </c>
      <c r="F14" s="204"/>
      <c r="G14" s="204"/>
    </row>
  </sheetData>
  <dataValidations count="7">
    <dataValidation allowBlank="1" showInputMessage="1" showErrorMessage="1" prompt="Procedencia de los recursos: Estatal o Municipal." sqref="G7"/>
    <dataValidation allowBlank="1" showInputMessage="1" showErrorMessage="1" prompt="Tipo de patrimonio clasificado de acuerdo al Plan de Cuentas emitido por el CONAC: Aportaciones, Donaciones de Capital y/o Actualización de la Hacienda Pública/Patrimonio." sqref="F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Variación (aumento o disminución) del patrimonio en el periodo, (diferencia entre saldo final y el saldo inicial)." sqref="E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Saldo al 31 de diciembre del año anterior del ejercio que se presenta." sqref="C7"/>
    <dataValidation allowBlank="1" showInputMessage="1" showErrorMessage="1" prompt="Importe final del periodo que corresponde la información financiera trimestral que se presenta." sqref="D7"/>
  </dataValidations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25"/>
  <sheetViews>
    <sheetView zoomScaleNormal="100" zoomScaleSheetLayoutView="100" workbookViewId="0">
      <selection sqref="A1:F25"/>
    </sheetView>
  </sheetViews>
  <sheetFormatPr baseColWidth="10" defaultRowHeight="11.25"/>
  <cols>
    <col min="1" max="1" width="20.7109375" style="8" customWidth="1"/>
    <col min="2" max="2" width="50.7109375" style="8" customWidth="1"/>
    <col min="3" max="5" width="17.7109375" style="9" customWidth="1"/>
    <col min="6" max="6" width="17.7109375" style="8" customWidth="1"/>
    <col min="7" max="16384" width="11.42578125" style="8"/>
  </cols>
  <sheetData>
    <row r="1" spans="1:6" s="42" customFormat="1">
      <c r="A1" s="73" t="s">
        <v>43</v>
      </c>
      <c r="B1" s="73"/>
      <c r="C1" s="43"/>
      <c r="D1" s="43"/>
      <c r="E1" s="43"/>
      <c r="F1" s="7"/>
    </row>
    <row r="2" spans="1:6" s="42" customFormat="1">
      <c r="A2" s="73" t="s">
        <v>0</v>
      </c>
      <c r="B2" s="73"/>
      <c r="C2" s="43"/>
      <c r="D2" s="43"/>
      <c r="E2" s="43"/>
    </row>
    <row r="3" spans="1:6" s="42" customFormat="1">
      <c r="C3" s="43"/>
      <c r="D3" s="43"/>
      <c r="E3" s="43"/>
    </row>
    <row r="4" spans="1:6" s="42" customFormat="1">
      <c r="C4" s="43"/>
      <c r="D4" s="43"/>
      <c r="E4" s="43"/>
    </row>
    <row r="5" spans="1:6" s="42" customFormat="1" ht="11.25" customHeight="1">
      <c r="A5" s="10" t="s">
        <v>140</v>
      </c>
      <c r="B5" s="10"/>
      <c r="C5" s="43"/>
      <c r="D5" s="43"/>
      <c r="E5" s="43"/>
      <c r="F5" s="12" t="s">
        <v>118</v>
      </c>
    </row>
    <row r="6" spans="1:6" s="83" customFormat="1">
      <c r="A6" s="45"/>
      <c r="B6" s="45"/>
      <c r="C6" s="80"/>
      <c r="D6" s="82"/>
      <c r="E6" s="82"/>
    </row>
    <row r="7" spans="1:6" ht="15" customHeight="1">
      <c r="A7" s="15" t="s">
        <v>46</v>
      </c>
      <c r="B7" s="16" t="s">
        <v>47</v>
      </c>
      <c r="C7" s="58" t="s">
        <v>75</v>
      </c>
      <c r="D7" s="58" t="s">
        <v>76</v>
      </c>
      <c r="E7" s="104" t="s">
        <v>117</v>
      </c>
      <c r="F7" s="104" t="s">
        <v>89</v>
      </c>
    </row>
    <row r="8" spans="1:6">
      <c r="A8" s="152" t="s">
        <v>1648</v>
      </c>
      <c r="B8" s="152" t="s">
        <v>1649</v>
      </c>
      <c r="C8" s="167">
        <v>5978757.3200000003</v>
      </c>
      <c r="D8" s="167">
        <v>3735684.61</v>
      </c>
      <c r="E8" s="167">
        <f>D8-C8</f>
        <v>-2243072.7100000004</v>
      </c>
      <c r="F8" s="208"/>
    </row>
    <row r="9" spans="1:6">
      <c r="A9" s="152" t="s">
        <v>1650</v>
      </c>
      <c r="B9" s="152" t="s">
        <v>1651</v>
      </c>
      <c r="C9" s="167">
        <v>14275752.85</v>
      </c>
      <c r="D9" s="167">
        <v>14275752.85</v>
      </c>
      <c r="E9" s="167">
        <f t="shared" ref="E9:E23" si="0">D9-C9</f>
        <v>0</v>
      </c>
      <c r="F9" s="208"/>
    </row>
    <row r="10" spans="1:6">
      <c r="A10" s="152" t="s">
        <v>1652</v>
      </c>
      <c r="B10" s="152" t="s">
        <v>1653</v>
      </c>
      <c r="C10" s="167">
        <v>0</v>
      </c>
      <c r="D10" s="167">
        <v>0</v>
      </c>
      <c r="E10" s="167">
        <f t="shared" si="0"/>
        <v>0</v>
      </c>
      <c r="F10" s="208"/>
    </row>
    <row r="11" spans="1:6">
      <c r="A11" s="152" t="s">
        <v>1654</v>
      </c>
      <c r="B11" s="152" t="s">
        <v>1655</v>
      </c>
      <c r="C11" s="167">
        <v>1854801.2</v>
      </c>
      <c r="D11" s="167">
        <v>1854801.2</v>
      </c>
      <c r="E11" s="167">
        <f t="shared" si="0"/>
        <v>0</v>
      </c>
      <c r="F11" s="208"/>
    </row>
    <row r="12" spans="1:6">
      <c r="A12" s="152" t="s">
        <v>1656</v>
      </c>
      <c r="B12" s="152" t="s">
        <v>1657</v>
      </c>
      <c r="C12" s="167">
        <v>3268964.92</v>
      </c>
      <c r="D12" s="167">
        <v>3268964.92</v>
      </c>
      <c r="E12" s="167">
        <f t="shared" si="0"/>
        <v>0</v>
      </c>
      <c r="F12" s="208"/>
    </row>
    <row r="13" spans="1:6">
      <c r="A13" s="152" t="s">
        <v>1658</v>
      </c>
      <c r="B13" s="152" t="s">
        <v>1659</v>
      </c>
      <c r="C13" s="167">
        <v>0</v>
      </c>
      <c r="D13" s="167">
        <v>0</v>
      </c>
      <c r="E13" s="167">
        <f t="shared" si="0"/>
        <v>0</v>
      </c>
      <c r="F13" s="208"/>
    </row>
    <row r="14" spans="1:6">
      <c r="A14" s="152" t="s">
        <v>1660</v>
      </c>
      <c r="B14" s="152" t="s">
        <v>1661</v>
      </c>
      <c r="C14" s="167">
        <v>578281.24</v>
      </c>
      <c r="D14" s="167">
        <v>578281.24</v>
      </c>
      <c r="E14" s="167">
        <f t="shared" si="0"/>
        <v>0</v>
      </c>
      <c r="F14" s="208"/>
    </row>
    <row r="15" spans="1:6">
      <c r="A15" s="152" t="s">
        <v>1662</v>
      </c>
      <c r="B15" s="152" t="s">
        <v>1663</v>
      </c>
      <c r="C15" s="167">
        <v>1495210.62</v>
      </c>
      <c r="D15" s="167">
        <v>1495210.62</v>
      </c>
      <c r="E15" s="167">
        <f t="shared" si="0"/>
        <v>0</v>
      </c>
      <c r="F15" s="208"/>
    </row>
    <row r="16" spans="1:6">
      <c r="A16" s="152" t="s">
        <v>1664</v>
      </c>
      <c r="B16" s="152" t="s">
        <v>1665</v>
      </c>
      <c r="C16" s="167">
        <v>1587475.48</v>
      </c>
      <c r="D16" s="167">
        <v>1587475.48</v>
      </c>
      <c r="E16" s="167">
        <f t="shared" si="0"/>
        <v>0</v>
      </c>
      <c r="F16" s="208"/>
    </row>
    <row r="17" spans="1:6">
      <c r="A17" s="152" t="s">
        <v>1666</v>
      </c>
      <c r="B17" s="152" t="s">
        <v>1667</v>
      </c>
      <c r="C17" s="167">
        <v>-304449.23</v>
      </c>
      <c r="D17" s="167">
        <v>-304449.23</v>
      </c>
      <c r="E17" s="167">
        <f t="shared" si="0"/>
        <v>0</v>
      </c>
      <c r="F17" s="208"/>
    </row>
    <row r="18" spans="1:6">
      <c r="A18" s="152" t="s">
        <v>1668</v>
      </c>
      <c r="B18" s="152" t="s">
        <v>1669</v>
      </c>
      <c r="C18" s="167">
        <v>1207353.56</v>
      </c>
      <c r="D18" s="167">
        <v>1207353.56</v>
      </c>
      <c r="E18" s="167">
        <f t="shared" si="0"/>
        <v>0</v>
      </c>
      <c r="F18" s="208"/>
    </row>
    <row r="19" spans="1:6">
      <c r="A19" s="152" t="s">
        <v>1670</v>
      </c>
      <c r="B19" s="152" t="s">
        <v>1671</v>
      </c>
      <c r="C19" s="167">
        <v>2934348.31</v>
      </c>
      <c r="D19" s="167">
        <v>2934348.31</v>
      </c>
      <c r="E19" s="167">
        <f t="shared" si="0"/>
        <v>0</v>
      </c>
      <c r="F19" s="208"/>
    </row>
    <row r="20" spans="1:6">
      <c r="A20" s="152" t="s">
        <v>1672</v>
      </c>
      <c r="B20" s="152" t="s">
        <v>1673</v>
      </c>
      <c r="C20" s="167">
        <v>3189548.69</v>
      </c>
      <c r="D20" s="167">
        <v>3159024.01</v>
      </c>
      <c r="E20" s="167">
        <f t="shared" si="0"/>
        <v>-30524.680000000168</v>
      </c>
      <c r="F20" s="208"/>
    </row>
    <row r="21" spans="1:6">
      <c r="A21" s="152" t="s">
        <v>1674</v>
      </c>
      <c r="B21" s="152" t="s">
        <v>1675</v>
      </c>
      <c r="C21" s="167">
        <v>2540874.69</v>
      </c>
      <c r="D21" s="167">
        <v>2538279.44</v>
      </c>
      <c r="E21" s="167">
        <f t="shared" si="0"/>
        <v>-2595.25</v>
      </c>
      <c r="F21" s="208"/>
    </row>
    <row r="22" spans="1:6">
      <c r="A22" s="152" t="s">
        <v>1676</v>
      </c>
      <c r="B22" s="152" t="s">
        <v>1677</v>
      </c>
      <c r="C22" s="167">
        <v>3637702.31</v>
      </c>
      <c r="D22" s="167">
        <v>3636492.53</v>
      </c>
      <c r="E22" s="167">
        <f t="shared" si="0"/>
        <v>-1209.7800000002608</v>
      </c>
      <c r="F22" s="208"/>
    </row>
    <row r="23" spans="1:6" s="282" customFormat="1">
      <c r="A23" s="152" t="s">
        <v>1678</v>
      </c>
      <c r="B23" s="152" t="s">
        <v>1679</v>
      </c>
      <c r="C23" s="167">
        <v>0</v>
      </c>
      <c r="D23" s="167">
        <v>5970249.21</v>
      </c>
      <c r="E23" s="167">
        <f t="shared" si="0"/>
        <v>5970249.21</v>
      </c>
      <c r="F23" s="208"/>
    </row>
    <row r="24" spans="1:6" s="282" customFormat="1">
      <c r="A24" s="152"/>
      <c r="B24" s="152"/>
      <c r="C24" s="167"/>
      <c r="D24" s="167"/>
      <c r="E24" s="167"/>
      <c r="F24" s="208"/>
    </row>
    <row r="25" spans="1:6">
      <c r="A25" s="154"/>
      <c r="B25" s="154" t="s">
        <v>279</v>
      </c>
      <c r="C25" s="168">
        <f>SUM(C8:C24)</f>
        <v>42244621.959999993</v>
      </c>
      <c r="D25" s="168">
        <f>SUM(D8:D24)</f>
        <v>45937468.749999993</v>
      </c>
      <c r="E25" s="168">
        <f>SUM(E8:E22)</f>
        <v>-2277402.4200000009</v>
      </c>
      <c r="F25" s="154"/>
    </row>
  </sheetData>
  <protectedRanges>
    <protectedRange sqref="F25" name="Rango1"/>
  </protectedRanges>
  <dataValidations count="6">
    <dataValidation allowBlank="1" showInputMessage="1" showErrorMessage="1" prompt="Procedencia de los recursos que modifican al patrimonio generado: Estatal o Municipal." sqref="F7"/>
    <dataValidation allowBlank="1" showInputMessage="1" showErrorMessage="1" prompt="Variación (aumento o disminución) del patrimonio en el periodo, (diferencia entre saldo final y el saldo inicial)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Saldo al 31 de diciembre del año anterior del ejercio que se presenta." sqref="C7"/>
    <dataValidation allowBlank="1" showInputMessage="1" showErrorMessage="1" prompt="Importe final del periodo que corresponde la información financiera trimestral que se presenta." sqref="D7"/>
  </dataValidations>
  <pageMargins left="0.7" right="0.7" top="0.75" bottom="0.75" header="0.3" footer="0.3"/>
  <pageSetup scale="61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31"/>
  <sheetViews>
    <sheetView zoomScaleNormal="100" zoomScaleSheetLayoutView="100" workbookViewId="0">
      <selection sqref="A1:E30"/>
    </sheetView>
  </sheetViews>
  <sheetFormatPr baseColWidth="10" defaultRowHeight="11.25"/>
  <cols>
    <col min="1" max="1" width="20.7109375" style="156" customWidth="1"/>
    <col min="2" max="2" width="50.7109375" style="156" customWidth="1"/>
    <col min="3" max="5" width="17.7109375" style="120" customWidth="1"/>
    <col min="6" max="16384" width="11.42578125" style="8"/>
  </cols>
  <sheetData>
    <row r="1" spans="1:5" s="42" customFormat="1">
      <c r="A1" s="73" t="s">
        <v>43</v>
      </c>
      <c r="B1" s="73"/>
      <c r="C1" s="74"/>
      <c r="D1" s="74"/>
      <c r="E1" s="32"/>
    </row>
    <row r="2" spans="1:5" s="42" customFormat="1">
      <c r="A2" s="73" t="s">
        <v>0</v>
      </c>
      <c r="B2" s="73"/>
      <c r="C2" s="74"/>
      <c r="D2" s="74"/>
      <c r="E2" s="74"/>
    </row>
    <row r="3" spans="1:5" s="42" customFormat="1">
      <c r="C3" s="74"/>
      <c r="D3" s="74"/>
      <c r="E3" s="74"/>
    </row>
    <row r="4" spans="1:5" s="42" customFormat="1">
      <c r="C4" s="74"/>
      <c r="D4" s="74"/>
      <c r="E4" s="74"/>
    </row>
    <row r="5" spans="1:5" s="42" customFormat="1" ht="11.25" customHeight="1">
      <c r="A5" s="66" t="s">
        <v>154</v>
      </c>
      <c r="C5" s="74"/>
      <c r="D5" s="74"/>
      <c r="E5" s="269" t="s">
        <v>119</v>
      </c>
    </row>
    <row r="6" spans="1:5" s="83" customFormat="1">
      <c r="A6" s="28"/>
      <c r="B6" s="28"/>
      <c r="C6" s="105"/>
      <c r="D6" s="106"/>
      <c r="E6" s="106"/>
    </row>
    <row r="7" spans="1:5" ht="15" customHeight="1">
      <c r="A7" s="15" t="s">
        <v>46</v>
      </c>
      <c r="B7" s="16" t="s">
        <v>47</v>
      </c>
      <c r="C7" s="58" t="s">
        <v>75</v>
      </c>
      <c r="D7" s="58" t="s">
        <v>76</v>
      </c>
      <c r="E7" s="58" t="s">
        <v>77</v>
      </c>
    </row>
    <row r="8" spans="1:5">
      <c r="A8" s="174"/>
      <c r="B8" s="174"/>
      <c r="C8" s="167"/>
      <c r="D8" s="167"/>
      <c r="E8" s="167"/>
    </row>
    <row r="9" spans="1:5">
      <c r="A9" s="174" t="s">
        <v>1680</v>
      </c>
      <c r="B9" s="174" t="s">
        <v>1681</v>
      </c>
      <c r="C9" s="167">
        <v>24999.98</v>
      </c>
      <c r="D9" s="167">
        <v>24999.98</v>
      </c>
      <c r="E9" s="167">
        <f>D9-C9</f>
        <v>0</v>
      </c>
    </row>
    <row r="10" spans="1:5">
      <c r="A10" s="174" t="s">
        <v>1682</v>
      </c>
      <c r="B10" s="174" t="s">
        <v>1683</v>
      </c>
      <c r="C10" s="167">
        <v>14999.66</v>
      </c>
      <c r="D10" s="167">
        <v>14999.66</v>
      </c>
      <c r="E10" s="167">
        <f t="shared" ref="E10:E11" si="0">D10-C10</f>
        <v>0</v>
      </c>
    </row>
    <row r="11" spans="1:5">
      <c r="A11" s="174" t="s">
        <v>1684</v>
      </c>
      <c r="B11" s="174" t="s">
        <v>1685</v>
      </c>
      <c r="C11" s="167">
        <v>20000.02</v>
      </c>
      <c r="D11" s="167">
        <v>20000.02</v>
      </c>
      <c r="E11" s="167">
        <f t="shared" si="0"/>
        <v>0</v>
      </c>
    </row>
    <row r="12" spans="1:5">
      <c r="A12" s="174" t="s">
        <v>1686</v>
      </c>
      <c r="B12" s="174" t="s">
        <v>1687</v>
      </c>
      <c r="C12" s="167">
        <f>SUM(C9:C11)</f>
        <v>59999.66</v>
      </c>
      <c r="D12" s="167">
        <f>SUM(D9:D11)</f>
        <v>59999.66</v>
      </c>
      <c r="E12" s="167">
        <f>SUM(E9:E11)</f>
        <v>0</v>
      </c>
    </row>
    <row r="13" spans="1:5">
      <c r="A13" s="174"/>
      <c r="B13" s="174"/>
      <c r="C13" s="167"/>
      <c r="D13" s="167"/>
      <c r="E13" s="167"/>
    </row>
    <row r="14" spans="1:5">
      <c r="A14" s="174" t="s">
        <v>1688</v>
      </c>
      <c r="B14" s="174" t="s">
        <v>1689</v>
      </c>
      <c r="C14" s="167">
        <v>1357028.65</v>
      </c>
      <c r="D14" s="167">
        <v>3852526.65</v>
      </c>
      <c r="E14" s="167">
        <f>D14-C14</f>
        <v>2495498</v>
      </c>
    </row>
    <row r="15" spans="1:5">
      <c r="A15" s="174" t="s">
        <v>1690</v>
      </c>
      <c r="B15" s="174" t="s">
        <v>1691</v>
      </c>
      <c r="C15" s="167">
        <v>590144.86</v>
      </c>
      <c r="D15" s="167">
        <v>220357.36</v>
      </c>
      <c r="E15" s="167">
        <f t="shared" ref="E15:E19" si="1">D15-C15</f>
        <v>-369787.5</v>
      </c>
    </row>
    <row r="16" spans="1:5">
      <c r="A16" s="174" t="s">
        <v>1692</v>
      </c>
      <c r="B16" s="174" t="s">
        <v>1693</v>
      </c>
      <c r="C16" s="167">
        <v>824678.88</v>
      </c>
      <c r="D16" s="167">
        <v>609310.34</v>
      </c>
      <c r="E16" s="167">
        <f t="shared" si="1"/>
        <v>-215368.54000000004</v>
      </c>
    </row>
    <row r="17" spans="1:5">
      <c r="A17" s="174" t="s">
        <v>1694</v>
      </c>
      <c r="B17" s="174" t="s">
        <v>1695</v>
      </c>
      <c r="C17" s="167">
        <v>235353.77</v>
      </c>
      <c r="D17" s="167">
        <v>392053.77</v>
      </c>
      <c r="E17" s="167">
        <f t="shared" si="1"/>
        <v>156700.00000000003</v>
      </c>
    </row>
    <row r="18" spans="1:5">
      <c r="A18" s="174" t="s">
        <v>1696</v>
      </c>
      <c r="B18" s="174" t="s">
        <v>1697</v>
      </c>
      <c r="C18" s="167">
        <v>606808.88</v>
      </c>
      <c r="D18" s="167">
        <v>52028.5</v>
      </c>
      <c r="E18" s="167">
        <f t="shared" si="1"/>
        <v>-554780.38</v>
      </c>
    </row>
    <row r="19" spans="1:5">
      <c r="A19" s="174" t="s">
        <v>1698</v>
      </c>
      <c r="B19" s="174" t="s">
        <v>1699</v>
      </c>
      <c r="C19" s="167">
        <v>33334</v>
      </c>
      <c r="D19" s="167">
        <v>243874</v>
      </c>
      <c r="E19" s="167">
        <f t="shared" si="1"/>
        <v>210540</v>
      </c>
    </row>
    <row r="20" spans="1:5">
      <c r="A20" s="174" t="s">
        <v>1700</v>
      </c>
      <c r="B20" s="174" t="s">
        <v>1701</v>
      </c>
      <c r="C20" s="167">
        <f>SUM(C14:C19)</f>
        <v>3647349.0399999996</v>
      </c>
      <c r="D20" s="167">
        <f>SUM(D14:D19)</f>
        <v>5370150.6199999992</v>
      </c>
      <c r="E20" s="167">
        <f>SUM(E14:E19)</f>
        <v>1722801.58</v>
      </c>
    </row>
    <row r="21" spans="1:5">
      <c r="A21" s="174"/>
      <c r="B21" s="174"/>
      <c r="C21" s="167"/>
      <c r="D21" s="167"/>
      <c r="E21" s="167"/>
    </row>
    <row r="22" spans="1:5">
      <c r="A22" s="174" t="s">
        <v>391</v>
      </c>
      <c r="B22" s="174" t="s">
        <v>392</v>
      </c>
      <c r="C22" s="167">
        <v>2790312.77</v>
      </c>
      <c r="D22" s="167">
        <v>2802425.45</v>
      </c>
      <c r="E22" s="167">
        <f>D22-C22</f>
        <v>12112.680000000168</v>
      </c>
    </row>
    <row r="23" spans="1:5">
      <c r="A23" s="174" t="s">
        <v>1702</v>
      </c>
      <c r="B23" s="174" t="s">
        <v>1703</v>
      </c>
      <c r="C23" s="167">
        <f>SUM(C22)</f>
        <v>2790312.77</v>
      </c>
      <c r="D23" s="167">
        <f>SUM(D22)</f>
        <v>2802425.45</v>
      </c>
      <c r="E23" s="167">
        <f>SUM(E22)</f>
        <v>12112.680000000168</v>
      </c>
    </row>
    <row r="24" spans="1:5">
      <c r="A24" s="174"/>
      <c r="B24" s="174"/>
      <c r="C24" s="167"/>
      <c r="D24" s="167"/>
      <c r="E24" s="167"/>
    </row>
    <row r="25" spans="1:5">
      <c r="A25" s="174" t="s">
        <v>1704</v>
      </c>
      <c r="B25" s="174" t="s">
        <v>1705</v>
      </c>
      <c r="C25" s="167">
        <v>0</v>
      </c>
      <c r="D25" s="167">
        <v>0</v>
      </c>
      <c r="E25" s="167">
        <v>0</v>
      </c>
    </row>
    <row r="26" spans="1:5">
      <c r="A26" s="174"/>
      <c r="B26" s="174"/>
      <c r="C26" s="167"/>
      <c r="D26" s="167"/>
      <c r="E26" s="167"/>
    </row>
    <row r="27" spans="1:5">
      <c r="A27" s="174" t="s">
        <v>1706</v>
      </c>
      <c r="B27" s="174" t="s">
        <v>1707</v>
      </c>
      <c r="C27" s="167">
        <v>0</v>
      </c>
      <c r="D27" s="167">
        <v>0</v>
      </c>
      <c r="E27" s="167">
        <v>0</v>
      </c>
    </row>
    <row r="28" spans="1:5">
      <c r="A28" s="174"/>
      <c r="B28" s="174"/>
      <c r="C28" s="167"/>
      <c r="D28" s="167"/>
      <c r="E28" s="167"/>
    </row>
    <row r="29" spans="1:5">
      <c r="A29" s="153"/>
      <c r="B29" s="153"/>
      <c r="C29" s="205"/>
      <c r="D29" s="205"/>
      <c r="E29" s="205"/>
    </row>
    <row r="30" spans="1:5" s="19" customFormat="1">
      <c r="A30" s="154"/>
      <c r="B30" s="154" t="s">
        <v>389</v>
      </c>
      <c r="C30" s="168">
        <f>+C12+C20+C23+C25+C27</f>
        <v>6497661.4699999997</v>
      </c>
      <c r="D30" s="168">
        <f>+D12+D20+D23+D25+D27</f>
        <v>8232575.7299999995</v>
      </c>
      <c r="E30" s="168">
        <f>+E12+E20+E23+E25+E27</f>
        <v>1734914.2600000002</v>
      </c>
    </row>
    <row r="31" spans="1:5" s="19" customFormat="1">
      <c r="A31" s="200"/>
      <c r="B31" s="200"/>
      <c r="C31" s="206"/>
      <c r="D31" s="206"/>
      <c r="E31" s="206"/>
    </row>
  </sheetData>
  <dataValidations count="5">
    <dataValidation allowBlank="1" showInputMessage="1" showErrorMessage="1" prompt="Diferencia entre el saldo final y el inicial presentados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Saldo al 31 de diciembre del año anterior del ejercio que se presenta." sqref="C7"/>
    <dataValidation allowBlank="1" showInputMessage="1" showErrorMessage="1" prompt="Importe final del periodo que corresponde la información financiera trimestral que se presenta." sqref="D7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5"/>
  <sheetViews>
    <sheetView topLeftCell="A13" zoomScaleNormal="100" zoomScaleSheetLayoutView="100" workbookViewId="0">
      <selection sqref="A1:D45"/>
    </sheetView>
  </sheetViews>
  <sheetFormatPr baseColWidth="10" defaultRowHeight="11.25"/>
  <cols>
    <col min="1" max="1" width="20.7109375" style="156" customWidth="1"/>
    <col min="2" max="2" width="50.7109375" style="156" customWidth="1"/>
    <col min="3" max="3" width="17.7109375" style="120" customWidth="1"/>
    <col min="4" max="4" width="17.7109375" style="121" customWidth="1"/>
    <col min="5" max="16384" width="11.42578125" style="8"/>
  </cols>
  <sheetData>
    <row r="1" spans="1:4" s="42" customFormat="1">
      <c r="A1" s="73" t="s">
        <v>43</v>
      </c>
      <c r="B1" s="73"/>
      <c r="C1" s="107"/>
      <c r="D1" s="108"/>
    </row>
    <row r="2" spans="1:4" s="42" customFormat="1">
      <c r="A2" s="73" t="s">
        <v>0</v>
      </c>
      <c r="B2" s="73"/>
      <c r="C2" s="107"/>
      <c r="D2" s="109"/>
    </row>
    <row r="3" spans="1:4" s="42" customFormat="1">
      <c r="A3" s="73"/>
      <c r="B3" s="73"/>
      <c r="C3" s="107"/>
      <c r="D3" s="109"/>
    </row>
    <row r="4" spans="1:4" s="42" customFormat="1">
      <c r="C4" s="107"/>
      <c r="D4" s="109"/>
    </row>
    <row r="5" spans="1:4" s="42" customFormat="1" ht="11.25" customHeight="1">
      <c r="A5" s="375" t="s">
        <v>280</v>
      </c>
      <c r="B5" s="376"/>
      <c r="C5" s="107"/>
      <c r="D5" s="110" t="s">
        <v>120</v>
      </c>
    </row>
    <row r="6" spans="1:4">
      <c r="A6" s="111"/>
      <c r="B6" s="111"/>
      <c r="C6" s="112"/>
      <c r="D6" s="113"/>
    </row>
    <row r="7" spans="1:4" ht="15" customHeight="1">
      <c r="A7" s="15" t="s">
        <v>46</v>
      </c>
      <c r="B7" s="16" t="s">
        <v>47</v>
      </c>
      <c r="C7" s="58" t="s">
        <v>77</v>
      </c>
      <c r="D7" s="52" t="s">
        <v>121</v>
      </c>
    </row>
    <row r="8" spans="1:4">
      <c r="A8" s="114"/>
      <c r="B8" s="115"/>
      <c r="C8" s="116"/>
      <c r="D8" s="117"/>
    </row>
    <row r="9" spans="1:4">
      <c r="A9" s="114" t="s">
        <v>694</v>
      </c>
      <c r="B9" s="115" t="s">
        <v>695</v>
      </c>
      <c r="C9" s="116"/>
      <c r="D9" s="117">
        <f>C9/$C$12</f>
        <v>0</v>
      </c>
    </row>
    <row r="10" spans="1:4" s="282" customFormat="1" ht="12.75">
      <c r="A10" s="360" t="s">
        <v>831</v>
      </c>
      <c r="B10" s="360" t="s">
        <v>832</v>
      </c>
      <c r="C10" s="116">
        <v>189259.03</v>
      </c>
      <c r="D10" s="117">
        <f t="shared" ref="D10:D11" si="0">C10/$C$12</f>
        <v>3.3893936289456687E-2</v>
      </c>
    </row>
    <row r="11" spans="1:4" s="282" customFormat="1" ht="12.75">
      <c r="A11" s="360" t="s">
        <v>833</v>
      </c>
      <c r="B11" s="360" t="s">
        <v>834</v>
      </c>
      <c r="C11" s="116">
        <v>5394602</v>
      </c>
      <c r="D11" s="117">
        <f t="shared" si="0"/>
        <v>0.96610606371054331</v>
      </c>
    </row>
    <row r="12" spans="1:4">
      <c r="A12" s="359">
        <v>1230</v>
      </c>
      <c r="B12" s="115"/>
      <c r="C12" s="116">
        <f>SUM(C9:C11)</f>
        <v>5583861.0300000003</v>
      </c>
      <c r="D12" s="117">
        <f>SUM(D9:D11)</f>
        <v>1</v>
      </c>
    </row>
    <row r="13" spans="1:4">
      <c r="A13" s="114"/>
      <c r="B13" s="115"/>
      <c r="C13" s="116"/>
      <c r="D13" s="117"/>
    </row>
    <row r="14" spans="1:4">
      <c r="A14" s="114" t="s">
        <v>1735</v>
      </c>
      <c r="B14" s="115" t="s">
        <v>497</v>
      </c>
      <c r="C14" s="116">
        <v>-189259.03</v>
      </c>
      <c r="D14" s="117">
        <f>C14/$C$19</f>
        <v>4.5090431090817333E-2</v>
      </c>
    </row>
    <row r="15" spans="1:4">
      <c r="A15" s="114" t="s">
        <v>1736</v>
      </c>
      <c r="B15" s="115" t="s">
        <v>848</v>
      </c>
      <c r="C15" s="116">
        <f>2358990.27-1956679.11</f>
        <v>402311.15999999992</v>
      </c>
      <c r="D15" s="117">
        <f>C15/$C$19</f>
        <v>-9.58495012737135E-2</v>
      </c>
    </row>
    <row r="16" spans="1:4">
      <c r="A16" s="114" t="s">
        <v>1708</v>
      </c>
      <c r="B16" s="115" t="s">
        <v>834</v>
      </c>
      <c r="C16" s="116">
        <v>-5394602</v>
      </c>
      <c r="D16" s="117">
        <f>C16/$C$19</f>
        <v>1.2852487394835816</v>
      </c>
    </row>
    <row r="17" spans="1:4">
      <c r="A17" s="114" t="s">
        <v>1709</v>
      </c>
      <c r="B17" s="115" t="s">
        <v>840</v>
      </c>
      <c r="C17" s="116">
        <v>738634.46</v>
      </c>
      <c r="D17" s="117">
        <f>C17/$C$19</f>
        <v>-0.17597758067307578</v>
      </c>
    </row>
    <row r="18" spans="1:4" s="282" customFormat="1">
      <c r="A18" s="114" t="s">
        <v>845</v>
      </c>
      <c r="B18" s="115" t="s">
        <v>846</v>
      </c>
      <c r="C18" s="116">
        <v>245594.04</v>
      </c>
      <c r="D18" s="117">
        <f>C18/$C$19</f>
        <v>-5.8512088627609662E-2</v>
      </c>
    </row>
    <row r="19" spans="1:4">
      <c r="A19" s="114" t="s">
        <v>1710</v>
      </c>
      <c r="B19" s="115" t="s">
        <v>1711</v>
      </c>
      <c r="C19" s="116">
        <f>SUM(C14:C18)</f>
        <v>-4197321.37</v>
      </c>
      <c r="D19" s="117">
        <f>SUM(D14:D18)</f>
        <v>0.99999999999999989</v>
      </c>
    </row>
    <row r="20" spans="1:4">
      <c r="A20" s="114"/>
      <c r="B20" s="115"/>
      <c r="C20" s="116"/>
      <c r="D20" s="117"/>
    </row>
    <row r="21" spans="1:4">
      <c r="A21" s="114" t="s">
        <v>1712</v>
      </c>
      <c r="B21" s="115" t="s">
        <v>1713</v>
      </c>
      <c r="C21" s="116">
        <v>0</v>
      </c>
      <c r="D21" s="117">
        <v>0</v>
      </c>
    </row>
    <row r="22" spans="1:4">
      <c r="A22" s="114"/>
      <c r="B22" s="115" t="s">
        <v>1714</v>
      </c>
      <c r="C22" s="116">
        <f>+C19+C21+C12</f>
        <v>1386539.6600000001</v>
      </c>
      <c r="D22" s="117">
        <f>C22/C22</f>
        <v>1</v>
      </c>
    </row>
    <row r="23" spans="1:4">
      <c r="A23" s="114"/>
      <c r="B23" s="114"/>
      <c r="C23" s="116"/>
      <c r="D23" s="117"/>
    </row>
    <row r="24" spans="1:4">
      <c r="A24" s="114" t="s">
        <v>1715</v>
      </c>
      <c r="B24" s="115" t="s">
        <v>1716</v>
      </c>
      <c r="C24" s="116">
        <v>27284.33</v>
      </c>
      <c r="D24" s="117">
        <f>C24/C25</f>
        <v>1</v>
      </c>
    </row>
    <row r="25" spans="1:4">
      <c r="A25" s="114" t="s">
        <v>1717</v>
      </c>
      <c r="B25" s="115" t="s">
        <v>1718</v>
      </c>
      <c r="C25" s="116">
        <f>SUM(C24:C24)</f>
        <v>27284.33</v>
      </c>
      <c r="D25" s="117">
        <f>SUM(D24:D24)</f>
        <v>1</v>
      </c>
    </row>
    <row r="26" spans="1:4">
      <c r="A26" s="114"/>
      <c r="B26" s="115"/>
      <c r="C26" s="116"/>
      <c r="D26" s="117"/>
    </row>
    <row r="27" spans="1:4">
      <c r="A27" s="114" t="s">
        <v>1719</v>
      </c>
      <c r="B27" s="115" t="s">
        <v>862</v>
      </c>
      <c r="C27" s="116">
        <v>0</v>
      </c>
      <c r="D27" s="117" t="e">
        <f>C27/C28</f>
        <v>#DIV/0!</v>
      </c>
    </row>
    <row r="28" spans="1:4">
      <c r="A28" s="114" t="s">
        <v>1720</v>
      </c>
      <c r="B28" s="115" t="s">
        <v>1721</v>
      </c>
      <c r="C28" s="116">
        <f>SUM(C27)</f>
        <v>0</v>
      </c>
      <c r="D28" s="117" t="e">
        <f>SUM(D27)</f>
        <v>#DIV/0!</v>
      </c>
    </row>
    <row r="29" spans="1:4">
      <c r="A29" s="114"/>
      <c r="B29" s="115"/>
      <c r="C29" s="116"/>
      <c r="D29" s="117"/>
    </row>
    <row r="30" spans="1:4">
      <c r="A30" s="114" t="s">
        <v>1722</v>
      </c>
      <c r="B30" s="115" t="s">
        <v>1723</v>
      </c>
      <c r="C30" s="116">
        <v>33048.400000000001</v>
      </c>
      <c r="D30" s="117">
        <f>C30/C31</f>
        <v>1</v>
      </c>
    </row>
    <row r="31" spans="1:4">
      <c r="A31" s="114" t="s">
        <v>1724</v>
      </c>
      <c r="B31" s="115" t="s">
        <v>1725</v>
      </c>
      <c r="C31" s="116">
        <f>SUM(C30)</f>
        <v>33048.400000000001</v>
      </c>
      <c r="D31" s="117">
        <f>SUM(D30)</f>
        <v>1</v>
      </c>
    </row>
    <row r="32" spans="1:4">
      <c r="A32" s="114"/>
      <c r="B32" s="115"/>
      <c r="C32" s="116"/>
      <c r="D32" s="117"/>
    </row>
    <row r="33" spans="1:4">
      <c r="A33" s="114" t="s">
        <v>1726</v>
      </c>
      <c r="B33" s="115" t="s">
        <v>1727</v>
      </c>
      <c r="C33" s="116">
        <v>34558</v>
      </c>
      <c r="D33" s="117">
        <f>C33/C34</f>
        <v>1</v>
      </c>
    </row>
    <row r="34" spans="1:4">
      <c r="A34" s="114" t="s">
        <v>1728</v>
      </c>
      <c r="B34" s="115" t="s">
        <v>866</v>
      </c>
      <c r="C34" s="116">
        <f>+C33</f>
        <v>34558</v>
      </c>
      <c r="D34" s="117">
        <f>SUM(D33)</f>
        <v>1</v>
      </c>
    </row>
    <row r="35" spans="1:4">
      <c r="A35" s="114"/>
      <c r="B35" s="115"/>
      <c r="C35" s="116"/>
      <c r="D35" s="117"/>
    </row>
    <row r="36" spans="1:4">
      <c r="A36" s="114" t="s">
        <v>1729</v>
      </c>
      <c r="B36" s="115" t="s">
        <v>1730</v>
      </c>
      <c r="C36" s="116">
        <v>32646</v>
      </c>
      <c r="D36" s="117">
        <f>C36/C39</f>
        <v>0.25103982825387672</v>
      </c>
    </row>
    <row r="37" spans="1:4">
      <c r="A37" s="114" t="s">
        <v>1731</v>
      </c>
      <c r="B37" s="115" t="s">
        <v>876</v>
      </c>
      <c r="C37" s="116">
        <v>89000.11</v>
      </c>
      <c r="D37" s="117">
        <f>C37/C39</f>
        <v>0.6843892767559927</v>
      </c>
    </row>
    <row r="38" spans="1:4" s="282" customFormat="1">
      <c r="A38" s="114" t="s">
        <v>877</v>
      </c>
      <c r="B38" s="115" t="s">
        <v>878</v>
      </c>
      <c r="C38" s="116">
        <v>8397</v>
      </c>
      <c r="D38" s="117">
        <f>C38/C40</f>
        <v>3.7330976966382642E-2</v>
      </c>
    </row>
    <row r="39" spans="1:4">
      <c r="A39" s="114" t="s">
        <v>1732</v>
      </c>
      <c r="B39" s="115" t="s">
        <v>1733</v>
      </c>
      <c r="C39" s="116">
        <f>SUM(C36:C38)</f>
        <v>130043.11</v>
      </c>
      <c r="D39" s="117">
        <f>SUM(D36:D38)</f>
        <v>0.97276008197625208</v>
      </c>
    </row>
    <row r="40" spans="1:4">
      <c r="A40" s="114"/>
      <c r="B40" s="115" t="s">
        <v>1734</v>
      </c>
      <c r="C40" s="116">
        <f>+C25+C28+C31+C34+C39</f>
        <v>224933.84000000003</v>
      </c>
      <c r="D40" s="117">
        <f>C40/C40</f>
        <v>1</v>
      </c>
    </row>
    <row r="41" spans="1:4" s="282" customFormat="1">
      <c r="A41" s="114"/>
      <c r="B41" s="115"/>
      <c r="C41" s="116"/>
      <c r="D41" s="117"/>
    </row>
    <row r="42" spans="1:4" s="282" customFormat="1">
      <c r="A42" s="114" t="s">
        <v>1737</v>
      </c>
      <c r="B42" s="115" t="s">
        <v>1738</v>
      </c>
      <c r="C42" s="116">
        <f>47216.53-96</f>
        <v>47120.53</v>
      </c>
      <c r="D42" s="117">
        <f>C42/C43</f>
        <v>1</v>
      </c>
    </row>
    <row r="43" spans="1:4">
      <c r="A43" s="359">
        <v>1248</v>
      </c>
      <c r="B43" s="115"/>
      <c r="C43" s="116">
        <f>C42</f>
        <v>47120.53</v>
      </c>
      <c r="D43" s="117">
        <f>SUM(D42)</f>
        <v>1</v>
      </c>
    </row>
    <row r="44" spans="1:4">
      <c r="A44" s="114"/>
      <c r="B44" s="114"/>
      <c r="C44" s="116"/>
      <c r="D44" s="117"/>
    </row>
    <row r="45" spans="1:4">
      <c r="A45" s="118"/>
      <c r="B45" s="118" t="s">
        <v>390</v>
      </c>
      <c r="C45" s="119">
        <f>+C22+C40+C43</f>
        <v>1658594.0300000003</v>
      </c>
      <c r="D45" s="361">
        <f>C45/C45</f>
        <v>1</v>
      </c>
    </row>
  </sheetData>
  <mergeCells count="1">
    <mergeCell ref="A5:B5"/>
  </mergeCells>
  <dataValidations count="4">
    <dataValidation allowBlank="1" showInputMessage="1" showErrorMessage="1" prompt="Detallar el porcentaje de estas adquisiciones que fueron realizadas mediante subsidios de capital del sector central (subsidiados por la federación, estado o municipio)." sqref="D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Importe (saldo final) de las adquisiciones de bienes muebles e inmuebles efectuadas en el periodo que se presenta." sqref="C7"/>
  </dataValidation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3"/>
  <sheetViews>
    <sheetView zoomScaleNormal="100" zoomScaleSheetLayoutView="100" workbookViewId="0">
      <pane ySplit="8" topLeftCell="A20" activePane="bottomLeft" state="frozen"/>
      <selection pane="bottomLeft" sqref="A1:D43"/>
    </sheetView>
  </sheetViews>
  <sheetFormatPr baseColWidth="10" defaultRowHeight="11.25"/>
  <cols>
    <col min="1" max="1" width="11.7109375" style="156" customWidth="1"/>
    <col min="2" max="2" width="68" style="156" customWidth="1"/>
    <col min="3" max="3" width="17.7109375" style="120" customWidth="1"/>
    <col min="4" max="4" width="17.7109375" style="274" customWidth="1"/>
    <col min="5" max="16384" width="11.42578125" style="274"/>
  </cols>
  <sheetData>
    <row r="1" spans="1:4" s="42" customFormat="1">
      <c r="A1" s="73" t="s">
        <v>43</v>
      </c>
      <c r="B1" s="73"/>
      <c r="C1" s="107"/>
    </row>
    <row r="2" spans="1:4" s="42" customFormat="1">
      <c r="A2" s="73" t="s">
        <v>0</v>
      </c>
      <c r="B2" s="73"/>
      <c r="C2" s="107"/>
    </row>
    <row r="3" spans="1:4" s="42" customFormat="1">
      <c r="A3" s="73"/>
      <c r="B3" s="73"/>
      <c r="C3" s="107"/>
    </row>
    <row r="4" spans="1:4" s="42" customFormat="1">
      <c r="A4" s="73"/>
      <c r="B4" s="73"/>
      <c r="C4" s="107"/>
    </row>
    <row r="5" spans="1:4" s="42" customFormat="1">
      <c r="C5" s="107"/>
    </row>
    <row r="6" spans="1:4" s="42" customFormat="1" ht="11.25" customHeight="1">
      <c r="A6" s="375" t="s">
        <v>262</v>
      </c>
      <c r="B6" s="376"/>
      <c r="C6" s="107"/>
      <c r="D6" s="287" t="s">
        <v>220</v>
      </c>
    </row>
    <row r="7" spans="1:4">
      <c r="A7" s="111"/>
      <c r="B7" s="111"/>
      <c r="C7" s="112"/>
    </row>
    <row r="8" spans="1:4" ht="15" customHeight="1">
      <c r="A8" s="15" t="s">
        <v>46</v>
      </c>
      <c r="B8" s="220" t="s">
        <v>47</v>
      </c>
      <c r="C8" s="58" t="s">
        <v>75</v>
      </c>
      <c r="D8" s="58" t="s">
        <v>76</v>
      </c>
    </row>
    <row r="9" spans="1:4">
      <c r="A9" s="314">
        <v>5500</v>
      </c>
      <c r="B9" s="315" t="s">
        <v>288</v>
      </c>
      <c r="C9" s="316">
        <f>SUM(C10:C40)</f>
        <v>973796.28</v>
      </c>
      <c r="D9" s="316">
        <f>SUM(D10:D40)</f>
        <v>157941.96</v>
      </c>
    </row>
    <row r="10" spans="1:4" s="282" customFormat="1">
      <c r="A10" s="318">
        <v>5510</v>
      </c>
      <c r="B10" s="319" t="s">
        <v>177</v>
      </c>
      <c r="C10" s="316"/>
      <c r="D10" s="317"/>
    </row>
    <row r="11" spans="1:4" s="282" customFormat="1">
      <c r="A11" s="318">
        <v>5511</v>
      </c>
      <c r="B11" s="319" t="s">
        <v>289</v>
      </c>
      <c r="C11" s="316"/>
      <c r="D11" s="317"/>
    </row>
    <row r="12" spans="1:4" s="282" customFormat="1">
      <c r="A12" s="318">
        <v>5512</v>
      </c>
      <c r="B12" s="319" t="s">
        <v>290</v>
      </c>
      <c r="C12" s="316"/>
      <c r="D12" s="317"/>
    </row>
    <row r="13" spans="1:4" s="282" customFormat="1">
      <c r="A13" s="318">
        <v>5513</v>
      </c>
      <c r="B13" s="319" t="s">
        <v>291</v>
      </c>
      <c r="C13" s="316"/>
      <c r="D13" s="317"/>
    </row>
    <row r="14" spans="1:4" s="282" customFormat="1">
      <c r="A14" s="318">
        <v>5514</v>
      </c>
      <c r="B14" s="319" t="s">
        <v>292</v>
      </c>
      <c r="C14" s="316"/>
      <c r="D14" s="317"/>
    </row>
    <row r="15" spans="1:4" s="282" customFormat="1">
      <c r="A15" s="318">
        <v>5515</v>
      </c>
      <c r="B15" s="319" t="s">
        <v>293</v>
      </c>
      <c r="C15" s="316">
        <v>973796.28</v>
      </c>
      <c r="D15" s="317">
        <v>157941.96</v>
      </c>
    </row>
    <row r="16" spans="1:4" s="282" customFormat="1">
      <c r="A16" s="318">
        <v>5516</v>
      </c>
      <c r="B16" s="319" t="s">
        <v>294</v>
      </c>
      <c r="C16" s="316"/>
      <c r="D16" s="317"/>
    </row>
    <row r="17" spans="1:4" s="282" customFormat="1">
      <c r="A17" s="318">
        <v>5517</v>
      </c>
      <c r="B17" s="319" t="s">
        <v>295</v>
      </c>
      <c r="C17" s="316"/>
      <c r="D17" s="317"/>
    </row>
    <row r="18" spans="1:4" s="282" customFormat="1">
      <c r="A18" s="318">
        <v>5518</v>
      </c>
      <c r="B18" s="319" t="s">
        <v>296</v>
      </c>
      <c r="C18" s="316"/>
      <c r="D18" s="317"/>
    </row>
    <row r="19" spans="1:4" s="282" customFormat="1">
      <c r="A19" s="318">
        <v>5520</v>
      </c>
      <c r="B19" s="319" t="s">
        <v>178</v>
      </c>
      <c r="C19" s="316"/>
      <c r="D19" s="317"/>
    </row>
    <row r="20" spans="1:4" s="282" customFormat="1">
      <c r="A20" s="318">
        <v>5521</v>
      </c>
      <c r="B20" s="319" t="s">
        <v>297</v>
      </c>
      <c r="C20" s="316"/>
      <c r="D20" s="317"/>
    </row>
    <row r="21" spans="1:4" s="282" customFormat="1">
      <c r="A21" s="318">
        <v>5522</v>
      </c>
      <c r="B21" s="319" t="s">
        <v>298</v>
      </c>
      <c r="C21" s="316"/>
      <c r="D21" s="317"/>
    </row>
    <row r="22" spans="1:4" s="282" customFormat="1">
      <c r="A22" s="318">
        <v>5530</v>
      </c>
      <c r="B22" s="319" t="s">
        <v>179</v>
      </c>
      <c r="C22" s="316"/>
      <c r="D22" s="317"/>
    </row>
    <row r="23" spans="1:4" s="282" customFormat="1">
      <c r="A23" s="318">
        <v>5531</v>
      </c>
      <c r="B23" s="319" t="s">
        <v>299</v>
      </c>
      <c r="C23" s="316"/>
      <c r="D23" s="317"/>
    </row>
    <row r="24" spans="1:4" s="282" customFormat="1">
      <c r="A24" s="318">
        <v>5532</v>
      </c>
      <c r="B24" s="319" t="s">
        <v>300</v>
      </c>
      <c r="C24" s="316"/>
      <c r="D24" s="317"/>
    </row>
    <row r="25" spans="1:4" s="282" customFormat="1">
      <c r="A25" s="318">
        <v>5533</v>
      </c>
      <c r="B25" s="319" t="s">
        <v>301</v>
      </c>
      <c r="C25" s="316"/>
      <c r="D25" s="317"/>
    </row>
    <row r="26" spans="1:4" s="282" customFormat="1">
      <c r="A26" s="318">
        <v>5534</v>
      </c>
      <c r="B26" s="319" t="s">
        <v>302</v>
      </c>
      <c r="C26" s="316"/>
      <c r="D26" s="317"/>
    </row>
    <row r="27" spans="1:4" s="282" customFormat="1">
      <c r="A27" s="318">
        <v>5535</v>
      </c>
      <c r="B27" s="319" t="s">
        <v>303</v>
      </c>
      <c r="C27" s="316"/>
      <c r="D27" s="317"/>
    </row>
    <row r="28" spans="1:4" s="282" customFormat="1">
      <c r="A28" s="318">
        <v>5540</v>
      </c>
      <c r="B28" s="319" t="s">
        <v>180</v>
      </c>
      <c r="C28" s="316"/>
      <c r="D28" s="317"/>
    </row>
    <row r="29" spans="1:4" s="282" customFormat="1">
      <c r="A29" s="318">
        <v>5541</v>
      </c>
      <c r="B29" s="319" t="s">
        <v>180</v>
      </c>
      <c r="C29" s="316"/>
      <c r="D29" s="317"/>
    </row>
    <row r="30" spans="1:4" s="282" customFormat="1">
      <c r="A30" s="318">
        <v>5550</v>
      </c>
      <c r="B30" s="320" t="s">
        <v>181</v>
      </c>
      <c r="C30" s="316"/>
      <c r="D30" s="317"/>
    </row>
    <row r="31" spans="1:4" s="282" customFormat="1">
      <c r="A31" s="318">
        <v>5551</v>
      </c>
      <c r="B31" s="320" t="s">
        <v>181</v>
      </c>
      <c r="C31" s="316"/>
      <c r="D31" s="317"/>
    </row>
    <row r="32" spans="1:4" s="282" customFormat="1">
      <c r="A32" s="318">
        <v>5590</v>
      </c>
      <c r="B32" s="320" t="s">
        <v>203</v>
      </c>
      <c r="C32" s="316"/>
      <c r="D32" s="317"/>
    </row>
    <row r="33" spans="1:4" s="282" customFormat="1">
      <c r="A33" s="318">
        <v>5591</v>
      </c>
      <c r="B33" s="320" t="s">
        <v>304</v>
      </c>
      <c r="C33" s="316"/>
      <c r="D33" s="317"/>
    </row>
    <row r="34" spans="1:4" s="282" customFormat="1">
      <c r="A34" s="318">
        <v>5592</v>
      </c>
      <c r="B34" s="320" t="s">
        <v>305</v>
      </c>
      <c r="C34" s="316"/>
      <c r="D34" s="317"/>
    </row>
    <row r="35" spans="1:4" s="282" customFormat="1">
      <c r="A35" s="318">
        <v>5593</v>
      </c>
      <c r="B35" s="320" t="s">
        <v>306</v>
      </c>
      <c r="C35" s="316"/>
      <c r="D35" s="317"/>
    </row>
    <row r="36" spans="1:4" s="282" customFormat="1">
      <c r="A36" s="318">
        <v>5594</v>
      </c>
      <c r="B36" s="320" t="s">
        <v>307</v>
      </c>
      <c r="C36" s="316"/>
      <c r="D36" s="317"/>
    </row>
    <row r="37" spans="1:4" s="282" customFormat="1">
      <c r="A37" s="318">
        <v>5595</v>
      </c>
      <c r="B37" s="320" t="s">
        <v>308</v>
      </c>
      <c r="C37" s="316"/>
      <c r="D37" s="317"/>
    </row>
    <row r="38" spans="1:4" s="282" customFormat="1">
      <c r="A38" s="318">
        <v>5596</v>
      </c>
      <c r="B38" s="320" t="s">
        <v>309</v>
      </c>
      <c r="C38" s="316"/>
      <c r="D38" s="317"/>
    </row>
    <row r="39" spans="1:4" s="282" customFormat="1">
      <c r="A39" s="318">
        <v>5597</v>
      </c>
      <c r="B39" s="320" t="s">
        <v>310</v>
      </c>
      <c r="C39" s="316"/>
      <c r="D39" s="317"/>
    </row>
    <row r="40" spans="1:4" s="282" customFormat="1">
      <c r="A40" s="318">
        <v>5599</v>
      </c>
      <c r="B40" s="320" t="s">
        <v>311</v>
      </c>
      <c r="C40" s="316"/>
      <c r="D40" s="317"/>
    </row>
    <row r="41" spans="1:4" s="282" customFormat="1">
      <c r="A41" s="314">
        <v>5600</v>
      </c>
      <c r="B41" s="321" t="s">
        <v>312</v>
      </c>
      <c r="C41" s="316">
        <f>SUM(C42:C43)</f>
        <v>0</v>
      </c>
      <c r="D41" s="316">
        <f>SUM(D42:D43)</f>
        <v>0</v>
      </c>
    </row>
    <row r="42" spans="1:4" s="282" customFormat="1">
      <c r="A42" s="318">
        <v>5610</v>
      </c>
      <c r="B42" s="320" t="s">
        <v>313</v>
      </c>
      <c r="C42" s="316"/>
      <c r="D42" s="317"/>
    </row>
    <row r="43" spans="1:4" s="282" customFormat="1">
      <c r="A43" s="322">
        <v>5611</v>
      </c>
      <c r="B43" s="323" t="s">
        <v>314</v>
      </c>
      <c r="C43" s="324"/>
      <c r="D43" s="325"/>
    </row>
  </sheetData>
  <mergeCells count="1">
    <mergeCell ref="A6:B6"/>
  </mergeCells>
  <dataValidations count="4">
    <dataValidation allowBlank="1" showInputMessage="1" showErrorMessage="1" prompt="Corresponde al nombre o descripción de la cuenta de acuerdo al Plan de Cuentas emitido por el CONAC." sqref="B8"/>
    <dataValidation allowBlank="1" showInputMessage="1" showErrorMessage="1" prompt="Saldo al 31 de diciembre del año anterior del ejercio que se presenta." sqref="C8"/>
    <dataValidation allowBlank="1" showInputMessage="1" showErrorMessage="1" prompt="Corresponde al número de la cuenta de acuerdo al Plan de Cuentas emitido por el CONAC (DOF 23/12/2015)." sqref="A8"/>
    <dataValidation allowBlank="1" showInputMessage="1" showErrorMessage="1" prompt="Importe final del periodo que corresponde la información financiera trimestral que se presenta." sqref="D8"/>
  </dataValidations>
  <pageMargins left="0.70866141732283472" right="0.70866141732283472" top="0.74803149606299213" bottom="0.74803149606299213" header="0.31496062992125984" footer="0.31496062992125984"/>
  <pageSetup scale="92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sqref="A1:C20"/>
    </sheetView>
  </sheetViews>
  <sheetFormatPr baseColWidth="10" defaultRowHeight="11.25"/>
  <cols>
    <col min="1" max="1" width="20.7109375" style="212" customWidth="1"/>
    <col min="2" max="2" width="50.7109375" style="212" customWidth="1"/>
    <col min="3" max="3" width="17.7109375" style="212" customWidth="1"/>
    <col min="4" max="16384" width="11.42578125" style="212"/>
  </cols>
  <sheetData>
    <row r="1" spans="1:3">
      <c r="A1" s="73" t="s">
        <v>43</v>
      </c>
    </row>
    <row r="2" spans="1:3">
      <c r="A2" s="73"/>
    </row>
    <row r="3" spans="1:3" s="262" customFormat="1">
      <c r="A3" s="73"/>
    </row>
    <row r="4" spans="1:3">
      <c r="A4" s="73"/>
    </row>
    <row r="5" spans="1:3" ht="11.25" customHeight="1">
      <c r="A5" s="266" t="s">
        <v>195</v>
      </c>
      <c r="B5" s="267"/>
      <c r="C5" s="263" t="s">
        <v>213</v>
      </c>
    </row>
    <row r="6" spans="1:3">
      <c r="A6" s="271"/>
      <c r="B6" s="271"/>
      <c r="C6" s="272"/>
    </row>
    <row r="7" spans="1:3" ht="15" customHeight="1">
      <c r="A7" s="15" t="s">
        <v>46</v>
      </c>
      <c r="B7" s="268" t="s">
        <v>47</v>
      </c>
      <c r="C7" s="220" t="s">
        <v>54</v>
      </c>
    </row>
    <row r="8" spans="1:3">
      <c r="A8" s="238">
        <v>900001</v>
      </c>
      <c r="B8" s="221" t="s">
        <v>183</v>
      </c>
      <c r="C8" s="225">
        <v>14960884.859999999</v>
      </c>
    </row>
    <row r="9" spans="1:3">
      <c r="A9" s="238">
        <v>900002</v>
      </c>
      <c r="B9" s="222" t="s">
        <v>184</v>
      </c>
      <c r="C9" s="225">
        <f>SUM(C10:C14)</f>
        <v>0</v>
      </c>
    </row>
    <row r="10" spans="1:3">
      <c r="A10" s="236">
        <v>4320</v>
      </c>
      <c r="B10" s="223" t="s">
        <v>185</v>
      </c>
      <c r="C10" s="226"/>
    </row>
    <row r="11" spans="1:3" ht="22.5">
      <c r="A11" s="236">
        <v>4330</v>
      </c>
      <c r="B11" s="223" t="s">
        <v>186</v>
      </c>
      <c r="C11" s="226"/>
    </row>
    <row r="12" spans="1:3">
      <c r="A12" s="236">
        <v>4340</v>
      </c>
      <c r="B12" s="223" t="s">
        <v>187</v>
      </c>
      <c r="C12" s="226"/>
    </row>
    <row r="13" spans="1:3">
      <c r="A13" s="236">
        <v>4399</v>
      </c>
      <c r="B13" s="223" t="s">
        <v>188</v>
      </c>
      <c r="C13" s="226"/>
    </row>
    <row r="14" spans="1:3">
      <c r="A14" s="237">
        <v>4400</v>
      </c>
      <c r="B14" s="223" t="s">
        <v>189</v>
      </c>
      <c r="C14" s="226"/>
    </row>
    <row r="15" spans="1:3">
      <c r="A15" s="238">
        <v>900003</v>
      </c>
      <c r="B15" s="222" t="s">
        <v>190</v>
      </c>
      <c r="C15" s="225">
        <f>SUM(C16:C19)</f>
        <v>0</v>
      </c>
    </row>
    <row r="16" spans="1:3">
      <c r="A16" s="241">
        <v>52</v>
      </c>
      <c r="B16" s="223" t="s">
        <v>191</v>
      </c>
      <c r="C16" s="226"/>
    </row>
    <row r="17" spans="1:3">
      <c r="A17" s="241">
        <v>62</v>
      </c>
      <c r="B17" s="223" t="s">
        <v>192</v>
      </c>
      <c r="C17" s="226"/>
    </row>
    <row r="18" spans="1:3">
      <c r="A18" s="245" t="s">
        <v>206</v>
      </c>
      <c r="B18" s="223" t="s">
        <v>193</v>
      </c>
      <c r="C18" s="226"/>
    </row>
    <row r="19" spans="1:3">
      <c r="A19" s="237">
        <v>4500</v>
      </c>
      <c r="B19" s="224" t="s">
        <v>201</v>
      </c>
      <c r="C19" s="226"/>
    </row>
    <row r="20" spans="1:3">
      <c r="A20" s="239">
        <v>900004</v>
      </c>
      <c r="B20" s="227" t="s">
        <v>194</v>
      </c>
      <c r="C20" s="228">
        <f>+C8+C9-C15</f>
        <v>14960884.859999999</v>
      </c>
    </row>
  </sheetData>
  <dataValidations count="3"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Corresponde al número de la cuenta de acuerdo al Plan de Cuentas emitido por el CONAC (DOF 23/12/2015). y Clasificador por Rubros de Ingreso. (DOF-2-ene-13)." sqref="A7"/>
    <dataValidation allowBlank="1" showInputMessage="1" showErrorMessage="1" prompt="Saldo final de la Información Financiera Trimestral que se presenta (trimestral: 1er, 2do, 3ro. o 4to.)." sqref="C7"/>
  </dataValidations>
  <pageMargins left="0.7" right="0.7" top="0.75" bottom="0.75" header="0.3" footer="0.3"/>
  <pageSetup orientation="portrait" r:id="rId1"/>
  <ignoredErrors>
    <ignoredError sqref="A18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>
  <dimension ref="A1:C35"/>
  <sheetViews>
    <sheetView topLeftCell="A6" workbookViewId="0">
      <selection sqref="A1:C35"/>
    </sheetView>
  </sheetViews>
  <sheetFormatPr baseColWidth="10" defaultRowHeight="11.25"/>
  <cols>
    <col min="1" max="1" width="20.7109375" style="212" customWidth="1"/>
    <col min="2" max="2" width="50.7109375" style="212" customWidth="1"/>
    <col min="3" max="3" width="17.7109375" style="9" customWidth="1"/>
    <col min="4" max="16384" width="11.42578125" style="212"/>
  </cols>
  <sheetData>
    <row r="1" spans="1:3">
      <c r="A1" s="73" t="s">
        <v>43</v>
      </c>
    </row>
    <row r="2" spans="1:3">
      <c r="A2" s="73"/>
    </row>
    <row r="3" spans="1:3" s="262" customFormat="1">
      <c r="A3" s="73"/>
      <c r="C3" s="9"/>
    </row>
    <row r="4" spans="1:3">
      <c r="A4" s="73"/>
    </row>
    <row r="5" spans="1:3" ht="11.25" customHeight="1">
      <c r="A5" s="266" t="s">
        <v>196</v>
      </c>
      <c r="B5" s="267"/>
      <c r="C5" s="270" t="s">
        <v>214</v>
      </c>
    </row>
    <row r="6" spans="1:3" ht="11.25" customHeight="1">
      <c r="A6" s="271"/>
      <c r="B6" s="272"/>
      <c r="C6" s="273"/>
    </row>
    <row r="7" spans="1:3" ht="15" customHeight="1">
      <c r="A7" s="15" t="s">
        <v>46</v>
      </c>
      <c r="B7" s="268" t="s">
        <v>47</v>
      </c>
      <c r="C7" s="220" t="s">
        <v>54</v>
      </c>
    </row>
    <row r="8" spans="1:3">
      <c r="A8" s="243">
        <v>900001</v>
      </c>
      <c r="B8" s="230" t="s">
        <v>160</v>
      </c>
      <c r="C8" s="233">
        <v>12954602.050000001</v>
      </c>
    </row>
    <row r="9" spans="1:3">
      <c r="A9" s="243">
        <v>900002</v>
      </c>
      <c r="B9" s="230" t="s">
        <v>161</v>
      </c>
      <c r="C9" s="233">
        <f>SUM(C10:C26)</f>
        <v>1887343.7599999998</v>
      </c>
    </row>
    <row r="10" spans="1:3">
      <c r="A10" s="236">
        <v>5100</v>
      </c>
      <c r="B10" s="231" t="s">
        <v>162</v>
      </c>
      <c r="C10" s="229">
        <v>27284.329999999998</v>
      </c>
    </row>
    <row r="11" spans="1:3">
      <c r="A11" s="236">
        <v>5200</v>
      </c>
      <c r="B11" s="231" t="s">
        <v>163</v>
      </c>
      <c r="C11" s="229"/>
    </row>
    <row r="12" spans="1:3">
      <c r="A12" s="236">
        <v>5300</v>
      </c>
      <c r="B12" s="231" t="s">
        <v>164</v>
      </c>
      <c r="C12" s="229">
        <v>33048.400000000001</v>
      </c>
    </row>
    <row r="13" spans="1:3">
      <c r="A13" s="236">
        <v>5400</v>
      </c>
      <c r="B13" s="231" t="s">
        <v>165</v>
      </c>
      <c r="C13" s="229">
        <v>34558</v>
      </c>
    </row>
    <row r="14" spans="1:3">
      <c r="A14" s="236">
        <v>5500</v>
      </c>
      <c r="B14" s="231" t="s">
        <v>166</v>
      </c>
      <c r="C14" s="229"/>
    </row>
    <row r="15" spans="1:3">
      <c r="A15" s="236">
        <v>5600</v>
      </c>
      <c r="B15" s="231" t="s">
        <v>167</v>
      </c>
      <c r="C15" s="229">
        <v>106196.71999999999</v>
      </c>
    </row>
    <row r="16" spans="1:3">
      <c r="A16" s="236">
        <v>5700</v>
      </c>
      <c r="B16" s="231" t="s">
        <v>168</v>
      </c>
      <c r="C16" s="229">
        <v>47216.53</v>
      </c>
    </row>
    <row r="17" spans="1:3">
      <c r="A17" s="236" t="s">
        <v>212</v>
      </c>
      <c r="B17" s="231" t="s">
        <v>169</v>
      </c>
      <c r="C17" s="229">
        <v>1386539.66</v>
      </c>
    </row>
    <row r="18" spans="1:3">
      <c r="A18" s="236">
        <v>5900</v>
      </c>
      <c r="B18" s="231" t="s">
        <v>170</v>
      </c>
      <c r="C18" s="229"/>
    </row>
    <row r="19" spans="1:3">
      <c r="A19" s="241">
        <v>6200</v>
      </c>
      <c r="B19" s="231" t="s">
        <v>171</v>
      </c>
      <c r="C19" s="229"/>
    </row>
    <row r="20" spans="1:3">
      <c r="A20" s="241">
        <v>7200</v>
      </c>
      <c r="B20" s="231" t="s">
        <v>172</v>
      </c>
      <c r="C20" s="229"/>
    </row>
    <row r="21" spans="1:3">
      <c r="A21" s="241">
        <v>7300</v>
      </c>
      <c r="B21" s="231" t="s">
        <v>173</v>
      </c>
      <c r="C21" s="229"/>
    </row>
    <row r="22" spans="1:3">
      <c r="A22" s="241">
        <v>7500</v>
      </c>
      <c r="B22" s="231" t="s">
        <v>174</v>
      </c>
      <c r="C22" s="229"/>
    </row>
    <row r="23" spans="1:3">
      <c r="A23" s="241">
        <v>7900</v>
      </c>
      <c r="B23" s="231" t="s">
        <v>175</v>
      </c>
      <c r="C23" s="229"/>
    </row>
    <row r="24" spans="1:3">
      <c r="A24" s="241">
        <v>9100</v>
      </c>
      <c r="B24" s="231" t="s">
        <v>200</v>
      </c>
      <c r="C24" s="229"/>
    </row>
    <row r="25" spans="1:3">
      <c r="A25" s="241">
        <v>9900</v>
      </c>
      <c r="B25" s="231" t="s">
        <v>176</v>
      </c>
      <c r="C25" s="229"/>
    </row>
    <row r="26" spans="1:3">
      <c r="A26" s="241">
        <v>7400</v>
      </c>
      <c r="B26" s="232" t="s">
        <v>202</v>
      </c>
      <c r="C26" s="229">
        <f>226666.65+25833.47</f>
        <v>252500.12</v>
      </c>
    </row>
    <row r="27" spans="1:3">
      <c r="A27" s="243">
        <v>900003</v>
      </c>
      <c r="B27" s="230" t="s">
        <v>205</v>
      </c>
      <c r="C27" s="233">
        <f>SUM(C28:C34)</f>
        <v>157941.96</v>
      </c>
    </row>
    <row r="28" spans="1:3" ht="22.5">
      <c r="A28" s="236">
        <v>5510</v>
      </c>
      <c r="B28" s="231" t="s">
        <v>177</v>
      </c>
      <c r="C28" s="229">
        <v>157941.96</v>
      </c>
    </row>
    <row r="29" spans="1:3">
      <c r="A29" s="236">
        <v>5520</v>
      </c>
      <c r="B29" s="231" t="s">
        <v>178</v>
      </c>
      <c r="C29" s="229"/>
    </row>
    <row r="30" spans="1:3">
      <c r="A30" s="236">
        <v>5530</v>
      </c>
      <c r="B30" s="231" t="s">
        <v>179</v>
      </c>
      <c r="C30" s="229"/>
    </row>
    <row r="31" spans="1:3" ht="22.5">
      <c r="A31" s="236">
        <v>5540</v>
      </c>
      <c r="B31" s="231" t="s">
        <v>180</v>
      </c>
      <c r="C31" s="229"/>
    </row>
    <row r="32" spans="1:3">
      <c r="A32" s="236">
        <v>5550</v>
      </c>
      <c r="B32" s="231" t="s">
        <v>181</v>
      </c>
      <c r="C32" s="229"/>
    </row>
    <row r="33" spans="1:3">
      <c r="A33" s="236">
        <v>5590</v>
      </c>
      <c r="B33" s="231" t="s">
        <v>203</v>
      </c>
      <c r="C33" s="229"/>
    </row>
    <row r="34" spans="1:3">
      <c r="A34" s="236">
        <v>5600</v>
      </c>
      <c r="B34" s="232" t="s">
        <v>204</v>
      </c>
      <c r="C34" s="229"/>
    </row>
    <row r="35" spans="1:3">
      <c r="A35" s="244">
        <v>900004</v>
      </c>
      <c r="B35" s="234" t="s">
        <v>182</v>
      </c>
      <c r="C35" s="235">
        <f>+C8-C9+C27</f>
        <v>11225200.250000002</v>
      </c>
    </row>
  </sheetData>
  <dataValidations disablePrompts="1" count="3"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Corresponde al número de la cuenta de acuerdo al Plan de Cuentas emitido por el CONAC (DOF 23/12/2015). y Clasificador por objeto del gasto (DOF-22-dic-14)." sqref="A7"/>
    <dataValidation allowBlank="1" showInputMessage="1" showErrorMessage="1" prompt="Saldo final de la Información Financiera Trimestral que se presenta (trimestral: 1er, 2do, 3ro. o 4to.)." sqref="C7"/>
  </dataValidations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75"/>
  <sheetViews>
    <sheetView tabSelected="1" topLeftCell="A48" zoomScaleNormal="100" zoomScaleSheetLayoutView="100" workbookViewId="0">
      <selection sqref="A1:F75"/>
    </sheetView>
  </sheetViews>
  <sheetFormatPr baseColWidth="10" defaultRowHeight="11.25"/>
  <cols>
    <col min="1" max="1" width="13" style="8" customWidth="1"/>
    <col min="2" max="2" width="53.5703125" style="8" customWidth="1"/>
    <col min="3" max="3" width="18.7109375" style="8" bestFit="1" customWidth="1"/>
    <col min="4" max="4" width="17" style="8" bestFit="1" customWidth="1"/>
    <col min="5" max="5" width="11.42578125" style="8" bestFit="1" customWidth="1"/>
    <col min="6" max="16384" width="11.42578125" style="8"/>
  </cols>
  <sheetData>
    <row r="1" spans="1:8">
      <c r="E1" s="7" t="s">
        <v>44</v>
      </c>
    </row>
    <row r="2" spans="1:8" ht="15" customHeight="1">
      <c r="A2" s="351" t="s">
        <v>40</v>
      </c>
    </row>
    <row r="3" spans="1:8">
      <c r="A3" s="3"/>
    </row>
    <row r="4" spans="1:8" s="122" customFormat="1" ht="12.75">
      <c r="A4" s="352" t="s">
        <v>122</v>
      </c>
    </row>
    <row r="5" spans="1:8" s="122" customFormat="1" ht="35.1" customHeight="1">
      <c r="A5" s="378" t="s">
        <v>123</v>
      </c>
      <c r="B5" s="378"/>
      <c r="C5" s="378"/>
      <c r="D5" s="378"/>
      <c r="E5" s="378"/>
      <c r="F5" s="378"/>
      <c r="H5" s="124"/>
    </row>
    <row r="6" spans="1:8" s="122" customFormat="1">
      <c r="A6" s="123"/>
      <c r="B6" s="123"/>
      <c r="C6" s="123"/>
      <c r="D6" s="123"/>
      <c r="H6" s="124"/>
    </row>
    <row r="7" spans="1:8" s="122" customFormat="1" ht="12.75">
      <c r="A7" s="124" t="s">
        <v>124</v>
      </c>
      <c r="B7" s="124"/>
      <c r="C7" s="124"/>
      <c r="D7" s="124"/>
    </row>
    <row r="8" spans="1:8" s="122" customFormat="1">
      <c r="A8" s="124"/>
      <c r="B8" s="124"/>
      <c r="C8" s="124"/>
      <c r="D8" s="124"/>
    </row>
    <row r="9" spans="1:8" s="122" customFormat="1" ht="12.75">
      <c r="A9" s="339" t="s">
        <v>125</v>
      </c>
      <c r="B9" s="124"/>
      <c r="C9" s="124"/>
      <c r="D9" s="124"/>
    </row>
    <row r="10" spans="1:8" s="122" customFormat="1" ht="12.75">
      <c r="A10" s="339"/>
      <c r="B10" s="124"/>
      <c r="C10" s="124"/>
      <c r="D10" s="124"/>
    </row>
    <row r="11" spans="1:8" s="122" customFormat="1" ht="12.75">
      <c r="A11" s="341">
        <v>7000</v>
      </c>
      <c r="B11" s="340" t="s">
        <v>369</v>
      </c>
      <c r="C11" s="124"/>
      <c r="D11" s="124"/>
    </row>
    <row r="12" spans="1:8" s="122" customFormat="1" ht="12.75">
      <c r="A12" s="341"/>
      <c r="B12" s="340"/>
      <c r="C12" s="124"/>
      <c r="D12" s="124"/>
    </row>
    <row r="13" spans="1:8" s="122" customFormat="1">
      <c r="A13" s="127" t="s">
        <v>46</v>
      </c>
      <c r="B13" s="127" t="s">
        <v>47</v>
      </c>
      <c r="C13" s="127" t="s">
        <v>75</v>
      </c>
      <c r="D13" s="127" t="s">
        <v>76</v>
      </c>
      <c r="E13" s="127" t="s">
        <v>77</v>
      </c>
    </row>
    <row r="14" spans="1:8" s="122" customFormat="1">
      <c r="A14" s="342">
        <v>7100</v>
      </c>
      <c r="B14" s="343" t="s">
        <v>337</v>
      </c>
      <c r="C14" s="344"/>
      <c r="D14" s="344"/>
      <c r="E14" s="345"/>
    </row>
    <row r="15" spans="1:8" s="122" customFormat="1">
      <c r="A15" s="337">
        <v>7110</v>
      </c>
      <c r="B15" s="346" t="s">
        <v>338</v>
      </c>
      <c r="C15" s="344"/>
      <c r="D15" s="344"/>
      <c r="E15" s="345"/>
    </row>
    <row r="16" spans="1:8" s="122" customFormat="1">
      <c r="A16" s="337">
        <v>7120</v>
      </c>
      <c r="B16" s="346" t="s">
        <v>339</v>
      </c>
      <c r="C16" s="344"/>
      <c r="D16" s="344"/>
      <c r="E16" s="345"/>
    </row>
    <row r="17" spans="1:5" s="122" customFormat="1">
      <c r="A17" s="337">
        <v>7130</v>
      </c>
      <c r="B17" s="346" t="s">
        <v>340</v>
      </c>
      <c r="C17" s="344"/>
      <c r="D17" s="344"/>
      <c r="E17" s="345"/>
    </row>
    <row r="18" spans="1:5" s="122" customFormat="1" ht="22.5">
      <c r="A18" s="337">
        <v>7140</v>
      </c>
      <c r="B18" s="346" t="s">
        <v>341</v>
      </c>
      <c r="C18" s="344"/>
      <c r="D18" s="344"/>
      <c r="E18" s="345"/>
    </row>
    <row r="19" spans="1:5" s="122" customFormat="1" ht="22.5">
      <c r="A19" s="337">
        <v>7150</v>
      </c>
      <c r="B19" s="346" t="s">
        <v>342</v>
      </c>
      <c r="C19" s="344"/>
      <c r="D19" s="344"/>
      <c r="E19" s="345"/>
    </row>
    <row r="20" spans="1:5" s="122" customFormat="1">
      <c r="A20" s="337">
        <v>7160</v>
      </c>
      <c r="B20" s="346" t="s">
        <v>343</v>
      </c>
      <c r="C20" s="344"/>
      <c r="D20" s="344"/>
      <c r="E20" s="345"/>
    </row>
    <row r="21" spans="1:5" s="122" customFormat="1">
      <c r="A21" s="342">
        <v>7200</v>
      </c>
      <c r="B21" s="343" t="s">
        <v>344</v>
      </c>
      <c r="C21" s="344"/>
      <c r="D21" s="344"/>
      <c r="E21" s="345"/>
    </row>
    <row r="22" spans="1:5" s="122" customFormat="1" ht="22.5">
      <c r="A22" s="337">
        <v>7210</v>
      </c>
      <c r="B22" s="346" t="s">
        <v>345</v>
      </c>
      <c r="C22" s="344"/>
      <c r="D22" s="344"/>
      <c r="E22" s="345"/>
    </row>
    <row r="23" spans="1:5" s="122" customFormat="1" ht="22.5">
      <c r="A23" s="337">
        <v>7220</v>
      </c>
      <c r="B23" s="346" t="s">
        <v>346</v>
      </c>
      <c r="C23" s="344"/>
      <c r="D23" s="344"/>
      <c r="E23" s="345"/>
    </row>
    <row r="24" spans="1:5" s="122" customFormat="1" ht="12.95" customHeight="1">
      <c r="A24" s="337">
        <v>7230</v>
      </c>
      <c r="B24" s="347" t="s">
        <v>347</v>
      </c>
      <c r="C24" s="345"/>
      <c r="D24" s="345"/>
      <c r="E24" s="345"/>
    </row>
    <row r="25" spans="1:5" s="122" customFormat="1" ht="22.5">
      <c r="A25" s="337">
        <v>7240</v>
      </c>
      <c r="B25" s="347" t="s">
        <v>348</v>
      </c>
      <c r="C25" s="345"/>
      <c r="D25" s="345"/>
      <c r="E25" s="345"/>
    </row>
    <row r="26" spans="1:5" s="122" customFormat="1" ht="22.5">
      <c r="A26" s="337">
        <v>7250</v>
      </c>
      <c r="B26" s="347" t="s">
        <v>349</v>
      </c>
      <c r="C26" s="345"/>
      <c r="D26" s="345"/>
      <c r="E26" s="345"/>
    </row>
    <row r="27" spans="1:5" s="122" customFormat="1" ht="22.5">
      <c r="A27" s="337">
        <v>7260</v>
      </c>
      <c r="B27" s="347" t="s">
        <v>350</v>
      </c>
      <c r="C27" s="345"/>
      <c r="D27" s="345"/>
      <c r="E27" s="345"/>
    </row>
    <row r="28" spans="1:5" s="122" customFormat="1">
      <c r="A28" s="342">
        <v>7300</v>
      </c>
      <c r="B28" s="348" t="s">
        <v>351</v>
      </c>
      <c r="C28" s="345"/>
      <c r="D28" s="345"/>
      <c r="E28" s="345"/>
    </row>
    <row r="29" spans="1:5" s="122" customFormat="1">
      <c r="A29" s="337">
        <v>7310</v>
      </c>
      <c r="B29" s="347" t="s">
        <v>352</v>
      </c>
      <c r="C29" s="345"/>
      <c r="D29" s="345"/>
      <c r="E29" s="345"/>
    </row>
    <row r="30" spans="1:5" s="122" customFormat="1">
      <c r="A30" s="337">
        <v>7320</v>
      </c>
      <c r="B30" s="347" t="s">
        <v>353</v>
      </c>
      <c r="C30" s="345"/>
      <c r="D30" s="345"/>
      <c r="E30" s="345"/>
    </row>
    <row r="31" spans="1:5" s="122" customFormat="1">
      <c r="A31" s="337">
        <v>7330</v>
      </c>
      <c r="B31" s="347" t="s">
        <v>354</v>
      </c>
      <c r="C31" s="345"/>
      <c r="D31" s="345"/>
      <c r="E31" s="345"/>
    </row>
    <row r="32" spans="1:5" s="122" customFormat="1">
      <c r="A32" s="337">
        <v>7340</v>
      </c>
      <c r="B32" s="347" t="s">
        <v>355</v>
      </c>
      <c r="C32" s="345"/>
      <c r="D32" s="345"/>
      <c r="E32" s="345"/>
    </row>
    <row r="33" spans="1:5" s="122" customFormat="1">
      <c r="A33" s="337">
        <v>7350</v>
      </c>
      <c r="B33" s="347" t="s">
        <v>356</v>
      </c>
      <c r="C33" s="345"/>
      <c r="D33" s="345"/>
      <c r="E33" s="345"/>
    </row>
    <row r="34" spans="1:5" s="122" customFormat="1">
      <c r="A34" s="337">
        <v>7360</v>
      </c>
      <c r="B34" s="347" t="s">
        <v>357</v>
      </c>
      <c r="C34" s="345"/>
      <c r="D34" s="345"/>
      <c r="E34" s="345"/>
    </row>
    <row r="35" spans="1:5" s="122" customFormat="1">
      <c r="A35" s="342">
        <v>7400</v>
      </c>
      <c r="B35" s="348" t="s">
        <v>358</v>
      </c>
      <c r="C35" s="345"/>
      <c r="D35" s="345"/>
      <c r="E35" s="345"/>
    </row>
    <row r="36" spans="1:5" s="122" customFormat="1">
      <c r="A36" s="337">
        <v>7410</v>
      </c>
      <c r="B36" s="347" t="s">
        <v>359</v>
      </c>
      <c r="C36" s="345"/>
      <c r="D36" s="345"/>
      <c r="E36" s="345"/>
    </row>
    <row r="37" spans="1:5" s="122" customFormat="1">
      <c r="A37" s="337">
        <v>7420</v>
      </c>
      <c r="B37" s="347" t="s">
        <v>360</v>
      </c>
      <c r="C37" s="345"/>
      <c r="D37" s="345"/>
      <c r="E37" s="345"/>
    </row>
    <row r="38" spans="1:5" s="122" customFormat="1" ht="22.5">
      <c r="A38" s="342">
        <v>7500</v>
      </c>
      <c r="B38" s="348" t="s">
        <v>361</v>
      </c>
      <c r="C38" s="345"/>
      <c r="D38" s="345"/>
      <c r="E38" s="345"/>
    </row>
    <row r="39" spans="1:5" s="122" customFormat="1" ht="22.5">
      <c r="A39" s="337">
        <v>7510</v>
      </c>
      <c r="B39" s="347" t="s">
        <v>362</v>
      </c>
      <c r="C39" s="345"/>
      <c r="D39" s="345"/>
      <c r="E39" s="345"/>
    </row>
    <row r="40" spans="1:5" s="122" customFormat="1" ht="22.5">
      <c r="A40" s="337">
        <v>7520</v>
      </c>
      <c r="B40" s="347" t="s">
        <v>363</v>
      </c>
      <c r="C40" s="345"/>
      <c r="D40" s="345"/>
      <c r="E40" s="345"/>
    </row>
    <row r="41" spans="1:5" s="122" customFormat="1">
      <c r="A41" s="342">
        <v>7600</v>
      </c>
      <c r="B41" s="348" t="s">
        <v>364</v>
      </c>
      <c r="C41" s="345"/>
      <c r="D41" s="345"/>
      <c r="E41" s="345"/>
    </row>
    <row r="42" spans="1:5" s="122" customFormat="1">
      <c r="A42" s="337">
        <v>7610</v>
      </c>
      <c r="B42" s="346" t="s">
        <v>365</v>
      </c>
      <c r="C42" s="344"/>
      <c r="D42" s="344"/>
      <c r="E42" s="345"/>
    </row>
    <row r="43" spans="1:5" s="122" customFormat="1">
      <c r="A43" s="337">
        <v>7620</v>
      </c>
      <c r="B43" s="346" t="s">
        <v>366</v>
      </c>
      <c r="C43" s="344"/>
      <c r="D43" s="344"/>
      <c r="E43" s="345"/>
    </row>
    <row r="44" spans="1:5" s="122" customFormat="1">
      <c r="A44" s="337">
        <v>7630</v>
      </c>
      <c r="B44" s="346" t="s">
        <v>367</v>
      </c>
      <c r="C44" s="344"/>
      <c r="D44" s="344"/>
      <c r="E44" s="345"/>
    </row>
    <row r="45" spans="1:5" s="122" customFormat="1">
      <c r="A45" s="337">
        <v>7640</v>
      </c>
      <c r="B45" s="347" t="s">
        <v>368</v>
      </c>
      <c r="C45" s="345"/>
      <c r="D45" s="345"/>
      <c r="E45" s="345"/>
    </row>
    <row r="46" spans="1:5" s="122" customFormat="1">
      <c r="A46" s="337"/>
      <c r="B46" s="347"/>
      <c r="C46" s="345"/>
      <c r="D46" s="345"/>
      <c r="E46" s="345"/>
    </row>
    <row r="47" spans="1:5" s="122" customFormat="1">
      <c r="A47" s="342" t="s">
        <v>370</v>
      </c>
      <c r="B47" s="349" t="s">
        <v>371</v>
      </c>
      <c r="C47" s="345"/>
      <c r="D47" s="345"/>
      <c r="E47" s="345"/>
    </row>
    <row r="48" spans="1:5" s="122" customFormat="1">
      <c r="A48" s="337" t="s">
        <v>372</v>
      </c>
      <c r="B48" s="350" t="s">
        <v>373</v>
      </c>
      <c r="C48" s="345"/>
      <c r="D48" s="345"/>
      <c r="E48" s="345"/>
    </row>
    <row r="49" spans="1:8" s="122" customFormat="1">
      <c r="A49" s="337" t="s">
        <v>374</v>
      </c>
      <c r="B49" s="350" t="s">
        <v>375</v>
      </c>
      <c r="C49" s="345"/>
      <c r="D49" s="345"/>
      <c r="E49" s="345"/>
    </row>
    <row r="50" spans="1:8" s="122" customFormat="1">
      <c r="A50" s="337" t="s">
        <v>376</v>
      </c>
      <c r="B50" s="350" t="s">
        <v>377</v>
      </c>
      <c r="C50" s="345"/>
      <c r="D50" s="345"/>
      <c r="E50" s="345"/>
    </row>
    <row r="51" spans="1:8" s="122" customFormat="1">
      <c r="A51" s="337" t="s">
        <v>378</v>
      </c>
      <c r="B51" s="350" t="s">
        <v>379</v>
      </c>
      <c r="C51" s="345"/>
      <c r="D51" s="345"/>
      <c r="E51" s="345"/>
    </row>
    <row r="52" spans="1:8" s="122" customFormat="1">
      <c r="A52" s="337" t="s">
        <v>380</v>
      </c>
      <c r="B52" s="350" t="s">
        <v>381</v>
      </c>
      <c r="C52" s="345"/>
      <c r="D52" s="345"/>
      <c r="E52" s="345"/>
    </row>
    <row r="53" spans="1:8" s="122" customFormat="1">
      <c r="A53" s="337" t="s">
        <v>382</v>
      </c>
      <c r="B53" s="350" t="s">
        <v>383</v>
      </c>
      <c r="C53" s="345"/>
      <c r="D53" s="345"/>
      <c r="E53" s="345"/>
    </row>
    <row r="54" spans="1:8" s="122" customFormat="1" ht="12">
      <c r="A54" s="328" t="s">
        <v>320</v>
      </c>
      <c r="B54" s="133"/>
    </row>
    <row r="55" spans="1:8" s="122" customFormat="1">
      <c r="A55" s="124"/>
      <c r="B55" s="133"/>
    </row>
    <row r="56" spans="1:8" s="122" customFormat="1" ht="12.75">
      <c r="A56" s="329" t="s">
        <v>384</v>
      </c>
      <c r="B56" s="133"/>
    </row>
    <row r="57" spans="1:8" s="122" customFormat="1" ht="12.75">
      <c r="A57" s="329"/>
    </row>
    <row r="58" spans="1:8" s="122" customFormat="1" ht="12.75">
      <c r="A58" s="341">
        <v>8000</v>
      </c>
      <c r="B58" s="340" t="s">
        <v>322</v>
      </c>
    </row>
    <row r="59" spans="1:8" s="122" customFormat="1">
      <c r="B59" s="377" t="s">
        <v>126</v>
      </c>
      <c r="C59" s="377"/>
      <c r="D59" s="377"/>
      <c r="E59" s="377"/>
      <c r="H59" s="125"/>
    </row>
    <row r="60" spans="1:8" s="122" customFormat="1">
      <c r="A60" s="126" t="s">
        <v>46</v>
      </c>
      <c r="B60" s="126" t="s">
        <v>47</v>
      </c>
      <c r="C60" s="127" t="s">
        <v>75</v>
      </c>
      <c r="D60" s="127" t="s">
        <v>76</v>
      </c>
      <c r="E60" s="127" t="s">
        <v>77</v>
      </c>
      <c r="H60" s="125"/>
    </row>
    <row r="61" spans="1:8" s="122" customFormat="1">
      <c r="A61" s="334">
        <v>8100</v>
      </c>
      <c r="B61" s="335" t="s">
        <v>323</v>
      </c>
      <c r="C61" s="364"/>
      <c r="D61" s="363"/>
      <c r="E61" s="127"/>
      <c r="H61" s="125"/>
    </row>
    <row r="62" spans="1:8" s="122" customFormat="1">
      <c r="A62" s="330">
        <v>8110</v>
      </c>
      <c r="B62" s="128" t="s">
        <v>324</v>
      </c>
      <c r="C62" s="365">
        <v>45062643.916896448</v>
      </c>
      <c r="D62" s="362">
        <v>0</v>
      </c>
      <c r="E62" s="366">
        <f>D62-C62</f>
        <v>-45062643.916896448</v>
      </c>
      <c r="F62" s="125"/>
      <c r="H62" s="125"/>
    </row>
    <row r="63" spans="1:8" s="122" customFormat="1">
      <c r="A63" s="330">
        <v>8120</v>
      </c>
      <c r="B63" s="128" t="s">
        <v>325</v>
      </c>
      <c r="C63" s="365">
        <v>0</v>
      </c>
      <c r="D63" s="362">
        <v>-14960884.859999999</v>
      </c>
      <c r="E63" s="366">
        <f t="shared" ref="E63:E66" si="0">D63-C63</f>
        <v>-14960884.859999999</v>
      </c>
      <c r="F63" s="125"/>
      <c r="H63" s="125"/>
    </row>
    <row r="64" spans="1:8" s="122" customFormat="1">
      <c r="A64" s="331">
        <v>8130</v>
      </c>
      <c r="B64" s="128" t="s">
        <v>326</v>
      </c>
      <c r="C64" s="365">
        <v>0</v>
      </c>
      <c r="D64" s="362">
        <v>47683879.166896448</v>
      </c>
      <c r="E64" s="366">
        <f t="shared" si="0"/>
        <v>47683879.166896448</v>
      </c>
      <c r="F64" s="125"/>
      <c r="H64" s="125"/>
    </row>
    <row r="65" spans="1:8" s="122" customFormat="1">
      <c r="A65" s="331">
        <v>8140</v>
      </c>
      <c r="B65" s="128" t="s">
        <v>327</v>
      </c>
      <c r="C65" s="365">
        <v>0</v>
      </c>
      <c r="D65" s="362">
        <v>0</v>
      </c>
      <c r="E65" s="366">
        <f t="shared" si="0"/>
        <v>0</v>
      </c>
      <c r="F65" s="125"/>
      <c r="H65" s="125"/>
    </row>
    <row r="66" spans="1:8" s="122" customFormat="1">
      <c r="A66" s="331">
        <v>8150</v>
      </c>
      <c r="B66" s="128" t="s">
        <v>328</v>
      </c>
      <c r="C66" s="365">
        <v>0</v>
      </c>
      <c r="D66" s="362">
        <v>14960884.859999999</v>
      </c>
      <c r="E66" s="366">
        <f t="shared" si="0"/>
        <v>14960884.859999999</v>
      </c>
      <c r="F66" s="125"/>
      <c r="H66" s="125"/>
    </row>
    <row r="67" spans="1:8" s="122" customFormat="1">
      <c r="A67" s="336">
        <v>8200</v>
      </c>
      <c r="B67" s="335" t="s">
        <v>329</v>
      </c>
      <c r="C67" s="365"/>
      <c r="D67" s="363"/>
      <c r="E67" s="127"/>
      <c r="F67" s="125"/>
      <c r="G67" s="125"/>
      <c r="H67" s="125"/>
    </row>
    <row r="68" spans="1:8" s="122" customFormat="1">
      <c r="A68" s="331">
        <v>8210</v>
      </c>
      <c r="B68" s="128" t="s">
        <v>330</v>
      </c>
      <c r="C68" s="365">
        <v>0</v>
      </c>
      <c r="D68" s="362">
        <v>12566609.779999999</v>
      </c>
      <c r="E68" s="366">
        <f>D68-C68</f>
        <v>12566609.779999999</v>
      </c>
      <c r="F68" s="125"/>
      <c r="G68" s="125"/>
      <c r="H68" s="125"/>
    </row>
    <row r="69" spans="1:8" s="122" customFormat="1">
      <c r="A69" s="331">
        <v>8220</v>
      </c>
      <c r="B69" s="128" t="s">
        <v>331</v>
      </c>
      <c r="C69" s="365">
        <v>0</v>
      </c>
      <c r="D69" s="362">
        <v>2123.4299999999998</v>
      </c>
      <c r="E69" s="366">
        <f t="shared" ref="E69:E74" si="1">D69-C69</f>
        <v>2123.4299999999998</v>
      </c>
      <c r="F69" s="125"/>
      <c r="G69" s="125"/>
      <c r="H69" s="125"/>
    </row>
    <row r="70" spans="1:8" s="122" customFormat="1">
      <c r="A70" s="331">
        <v>8230</v>
      </c>
      <c r="B70" s="128" t="s">
        <v>332</v>
      </c>
      <c r="C70" s="365">
        <v>0</v>
      </c>
      <c r="D70" s="362">
        <v>-438389.02</v>
      </c>
      <c r="E70" s="366">
        <f t="shared" si="1"/>
        <v>-438389.02</v>
      </c>
      <c r="F70" s="125"/>
      <c r="G70" s="125"/>
      <c r="H70" s="125"/>
    </row>
    <row r="71" spans="1:8" s="122" customFormat="1">
      <c r="A71" s="331">
        <v>8240</v>
      </c>
      <c r="B71" s="128" t="s">
        <v>333</v>
      </c>
      <c r="C71" s="365">
        <v>0</v>
      </c>
      <c r="D71" s="362">
        <v>153419.28</v>
      </c>
      <c r="E71" s="366">
        <f t="shared" si="1"/>
        <v>153419.28</v>
      </c>
      <c r="F71" s="125"/>
      <c r="G71" s="125"/>
      <c r="H71" s="125"/>
    </row>
    <row r="72" spans="1:8" s="122" customFormat="1">
      <c r="A72" s="332">
        <v>8250</v>
      </c>
      <c r="B72" s="129" t="s">
        <v>334</v>
      </c>
      <c r="C72" s="365">
        <v>0</v>
      </c>
      <c r="D72" s="362">
        <v>1129542.53</v>
      </c>
      <c r="E72" s="366">
        <f t="shared" si="1"/>
        <v>1129542.53</v>
      </c>
      <c r="F72" s="125"/>
      <c r="G72" s="125"/>
      <c r="H72" s="125"/>
    </row>
    <row r="73" spans="1:8" s="122" customFormat="1">
      <c r="A73" s="333">
        <v>8260</v>
      </c>
      <c r="B73" s="130" t="s">
        <v>335</v>
      </c>
      <c r="C73" s="365">
        <v>0</v>
      </c>
      <c r="D73" s="362">
        <v>0</v>
      </c>
      <c r="E73" s="366">
        <f t="shared" si="1"/>
        <v>0</v>
      </c>
      <c r="F73" s="125"/>
      <c r="G73" s="125"/>
      <c r="H73" s="125"/>
    </row>
    <row r="74" spans="1:8" s="122" customFormat="1">
      <c r="A74" s="337">
        <v>8270</v>
      </c>
      <c r="B74" s="338" t="s">
        <v>336</v>
      </c>
      <c r="C74" s="365">
        <v>0</v>
      </c>
      <c r="D74" s="362">
        <v>11719913.560000001</v>
      </c>
      <c r="E74" s="366">
        <f t="shared" si="1"/>
        <v>11719913.560000001</v>
      </c>
      <c r="F74" s="125"/>
      <c r="G74" s="125"/>
      <c r="H74" s="125"/>
    </row>
    <row r="75" spans="1:8" ht="12">
      <c r="A75" s="328" t="s">
        <v>321</v>
      </c>
    </row>
  </sheetData>
  <mergeCells count="2">
    <mergeCell ref="B59:E59"/>
    <mergeCell ref="A5:F5"/>
  </mergeCells>
  <printOptions horizontalCentered="1"/>
  <pageMargins left="0.70866141732283472" right="0.70866141732283472" top="0.74803149606299213" bottom="0.74803149606299213" header="0.31496062992125984" footer="0.31496062992125984"/>
  <pageSetup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78"/>
  <sheetViews>
    <sheetView zoomScaleNormal="100" zoomScaleSheetLayoutView="90" workbookViewId="0">
      <selection sqref="A1:E78"/>
    </sheetView>
  </sheetViews>
  <sheetFormatPr baseColWidth="10" defaultRowHeight="11.25"/>
  <cols>
    <col min="1" max="1" width="20.7109375" style="19" customWidth="1"/>
    <col min="2" max="2" width="50.7109375" style="19" customWidth="1"/>
    <col min="3" max="3" width="17.7109375" style="21" customWidth="1"/>
    <col min="4" max="5" width="17.7109375" style="166" customWidth="1"/>
    <col min="6" max="6" width="14.7109375" style="19" customWidth="1"/>
    <col min="7" max="16384" width="11.42578125" style="19"/>
  </cols>
  <sheetData>
    <row r="1" spans="1:6" s="8" customFormat="1">
      <c r="A1" s="3" t="s">
        <v>43</v>
      </c>
      <c r="B1" s="3"/>
      <c r="C1" s="4"/>
      <c r="D1" s="5"/>
      <c r="E1" s="6"/>
      <c r="F1" s="7"/>
    </row>
    <row r="2" spans="1:6" s="8" customFormat="1">
      <c r="A2" s="3" t="s">
        <v>199</v>
      </c>
      <c r="B2" s="3"/>
      <c r="C2" s="4"/>
      <c r="D2" s="5"/>
      <c r="E2" s="6"/>
    </row>
    <row r="3" spans="1:6" s="8" customFormat="1">
      <c r="C3" s="9"/>
      <c r="D3" s="5"/>
      <c r="E3" s="6"/>
    </row>
    <row r="4" spans="1:6" s="8" customFormat="1">
      <c r="C4" s="9"/>
      <c r="D4" s="5"/>
      <c r="E4" s="6"/>
    </row>
    <row r="5" spans="1:6" s="8" customFormat="1" ht="11.25" customHeight="1">
      <c r="A5" s="10" t="s">
        <v>141</v>
      </c>
      <c r="B5" s="11"/>
      <c r="C5" s="9"/>
      <c r="D5" s="4"/>
      <c r="E5" s="12" t="s">
        <v>45</v>
      </c>
    </row>
    <row r="6" spans="1:6" s="8" customFormat="1">
      <c r="A6" s="13"/>
      <c r="B6" s="13"/>
      <c r="C6" s="14"/>
      <c r="D6" s="3"/>
      <c r="E6" s="4"/>
      <c r="F6" s="3"/>
    </row>
    <row r="7" spans="1:6" ht="15" customHeight="1">
      <c r="A7" s="15" t="s">
        <v>46</v>
      </c>
      <c r="B7" s="16" t="s">
        <v>47</v>
      </c>
      <c r="C7" s="17" t="s">
        <v>48</v>
      </c>
      <c r="D7" s="18" t="s">
        <v>49</v>
      </c>
      <c r="E7" s="17" t="s">
        <v>50</v>
      </c>
    </row>
    <row r="8" spans="1:6" ht="11.25" customHeight="1">
      <c r="A8" s="157" t="s">
        <v>391</v>
      </c>
      <c r="B8" s="157" t="s">
        <v>392</v>
      </c>
      <c r="C8" s="134">
        <v>2802425.45</v>
      </c>
      <c r="D8" s="143"/>
      <c r="E8" s="134"/>
    </row>
    <row r="9" spans="1:6" ht="11.25" customHeight="1">
      <c r="A9" s="157"/>
      <c r="B9" s="157"/>
      <c r="C9" s="134"/>
      <c r="D9" s="143"/>
      <c r="E9" s="134"/>
    </row>
    <row r="10" spans="1:6" ht="11.25" customHeight="1">
      <c r="A10" s="157"/>
      <c r="B10" s="157"/>
      <c r="C10" s="134"/>
      <c r="D10" s="143"/>
      <c r="E10" s="134"/>
    </row>
    <row r="11" spans="1:6" ht="11.25" customHeight="1">
      <c r="A11" s="157"/>
      <c r="B11" s="157"/>
      <c r="C11" s="134"/>
      <c r="D11" s="143"/>
      <c r="E11" s="134"/>
    </row>
    <row r="12" spans="1:6" ht="11.25" customHeight="1">
      <c r="A12" s="157"/>
      <c r="B12" s="157"/>
      <c r="C12" s="134"/>
      <c r="D12" s="143"/>
      <c r="E12" s="134"/>
    </row>
    <row r="13" spans="1:6" ht="11.25" customHeight="1">
      <c r="A13" s="157"/>
      <c r="B13" s="157"/>
      <c r="C13" s="134"/>
      <c r="D13" s="143"/>
      <c r="E13" s="134"/>
    </row>
    <row r="14" spans="1:6" ht="11.25" customHeight="1">
      <c r="A14" s="157"/>
      <c r="B14" s="157"/>
      <c r="C14" s="134"/>
      <c r="D14" s="143"/>
      <c r="E14" s="134"/>
    </row>
    <row r="15" spans="1:6" ht="11.25" customHeight="1">
      <c r="A15" s="157"/>
      <c r="B15" s="157"/>
      <c r="C15" s="134"/>
      <c r="D15" s="143"/>
      <c r="E15" s="134"/>
    </row>
    <row r="16" spans="1:6" ht="11.25" customHeight="1">
      <c r="A16" s="157"/>
      <c r="B16" s="157"/>
      <c r="C16" s="134"/>
      <c r="D16" s="143"/>
      <c r="E16" s="134"/>
    </row>
    <row r="17" spans="1:6" ht="11.25" customHeight="1">
      <c r="A17" s="157"/>
      <c r="B17" s="157"/>
      <c r="C17" s="134"/>
      <c r="D17" s="143"/>
      <c r="E17" s="134"/>
    </row>
    <row r="18" spans="1:6">
      <c r="A18" s="157"/>
      <c r="B18" s="157"/>
      <c r="C18" s="134"/>
      <c r="D18" s="143"/>
      <c r="E18" s="134"/>
    </row>
    <row r="19" spans="1:6">
      <c r="A19" s="157"/>
      <c r="B19" s="157"/>
      <c r="C19" s="134"/>
      <c r="D19" s="143"/>
      <c r="E19" s="134"/>
    </row>
    <row r="20" spans="1:6">
      <c r="A20" s="158"/>
      <c r="B20" s="158"/>
      <c r="C20" s="148"/>
      <c r="D20" s="143"/>
      <c r="E20" s="148"/>
    </row>
    <row r="21" spans="1:6">
      <c r="A21" s="159"/>
      <c r="B21" s="159" t="s">
        <v>223</v>
      </c>
      <c r="C21" s="20">
        <f>SUM(C8:C20)</f>
        <v>2802425.45</v>
      </c>
      <c r="D21" s="142"/>
      <c r="E21" s="20"/>
    </row>
    <row r="22" spans="1:6">
      <c r="A22" s="160"/>
      <c r="B22" s="160"/>
      <c r="C22" s="161"/>
      <c r="D22" s="160"/>
      <c r="E22" s="161"/>
    </row>
    <row r="23" spans="1:6">
      <c r="A23" s="160"/>
      <c r="B23" s="160"/>
      <c r="C23" s="161"/>
      <c r="D23" s="160"/>
      <c r="E23" s="161"/>
    </row>
    <row r="24" spans="1:6" ht="11.25" customHeight="1">
      <c r="A24" s="10" t="s">
        <v>211</v>
      </c>
      <c r="B24" s="11"/>
      <c r="C24" s="22"/>
      <c r="D24" s="12" t="s">
        <v>45</v>
      </c>
    </row>
    <row r="25" spans="1:6">
      <c r="A25" s="8"/>
      <c r="B25" s="8"/>
      <c r="C25" s="9"/>
      <c r="D25" s="5"/>
      <c r="E25" s="6"/>
      <c r="F25" s="8"/>
    </row>
    <row r="26" spans="1:6" ht="15" customHeight="1">
      <c r="A26" s="15" t="s">
        <v>46</v>
      </c>
      <c r="B26" s="16" t="s">
        <v>47</v>
      </c>
      <c r="C26" s="17" t="s">
        <v>48</v>
      </c>
      <c r="D26" s="18" t="s">
        <v>49</v>
      </c>
      <c r="E26" s="24"/>
    </row>
    <row r="27" spans="1:6" ht="11.25" customHeight="1">
      <c r="A27" s="152"/>
      <c r="B27" s="162"/>
      <c r="C27" s="145"/>
      <c r="D27" s="134"/>
      <c r="E27" s="25"/>
    </row>
    <row r="28" spans="1:6" ht="11.25" customHeight="1">
      <c r="A28" s="152"/>
      <c r="B28" s="162"/>
      <c r="C28" s="145"/>
      <c r="D28" s="134"/>
      <c r="E28" s="25"/>
    </row>
    <row r="29" spans="1:6" ht="11.25" customHeight="1">
      <c r="A29" s="152"/>
      <c r="B29" s="162"/>
      <c r="C29" s="145"/>
      <c r="D29" s="134"/>
      <c r="E29" s="25"/>
    </row>
    <row r="30" spans="1:6" ht="11.25" customHeight="1">
      <c r="A30" s="152"/>
      <c r="B30" s="162"/>
      <c r="C30" s="145"/>
      <c r="D30" s="134"/>
      <c r="E30" s="25"/>
    </row>
    <row r="31" spans="1:6" ht="11.25" customHeight="1">
      <c r="A31" s="152"/>
      <c r="B31" s="162"/>
      <c r="C31" s="145"/>
      <c r="D31" s="134"/>
      <c r="E31" s="25"/>
    </row>
    <row r="32" spans="1:6" ht="11.25" customHeight="1">
      <c r="A32" s="152"/>
      <c r="B32" s="162"/>
      <c r="C32" s="145"/>
      <c r="D32" s="134"/>
      <c r="E32" s="25"/>
    </row>
    <row r="33" spans="1:5" ht="11.25" customHeight="1">
      <c r="A33" s="152"/>
      <c r="B33" s="162"/>
      <c r="C33" s="145"/>
      <c r="D33" s="134"/>
      <c r="E33" s="25"/>
    </row>
    <row r="34" spans="1:5" ht="11.25" customHeight="1">
      <c r="A34" s="152"/>
      <c r="B34" s="162"/>
      <c r="C34" s="145"/>
      <c r="D34" s="134"/>
      <c r="E34" s="25"/>
    </row>
    <row r="35" spans="1:5" ht="11.25" customHeight="1">
      <c r="A35" s="152"/>
      <c r="B35" s="162"/>
      <c r="C35" s="145"/>
      <c r="D35" s="134"/>
      <c r="E35" s="25"/>
    </row>
    <row r="36" spans="1:5" ht="11.25" customHeight="1">
      <c r="A36" s="152"/>
      <c r="B36" s="162"/>
      <c r="C36" s="145"/>
      <c r="D36" s="134"/>
      <c r="E36" s="25"/>
    </row>
    <row r="37" spans="1:5" ht="11.25" customHeight="1">
      <c r="A37" s="152"/>
      <c r="B37" s="162"/>
      <c r="C37" s="145"/>
      <c r="D37" s="134"/>
      <c r="E37" s="25"/>
    </row>
    <row r="38" spans="1:5" ht="11.25" customHeight="1">
      <c r="A38" s="152"/>
      <c r="B38" s="162"/>
      <c r="C38" s="145"/>
      <c r="D38" s="134"/>
      <c r="E38" s="25"/>
    </row>
    <row r="39" spans="1:5" ht="11.25" customHeight="1">
      <c r="A39" s="152"/>
      <c r="B39" s="162"/>
      <c r="C39" s="145"/>
      <c r="D39" s="134"/>
      <c r="E39" s="25"/>
    </row>
    <row r="40" spans="1:5" ht="11.25" customHeight="1">
      <c r="A40" s="152"/>
      <c r="B40" s="162"/>
      <c r="C40" s="145"/>
      <c r="D40" s="134"/>
      <c r="E40" s="25"/>
    </row>
    <row r="41" spans="1:5" ht="11.25" customHeight="1">
      <c r="A41" s="152"/>
      <c r="B41" s="162"/>
      <c r="C41" s="145"/>
      <c r="D41" s="134"/>
      <c r="E41" s="25"/>
    </row>
    <row r="42" spans="1:5" ht="11.25" customHeight="1">
      <c r="A42" s="152"/>
      <c r="B42" s="162"/>
      <c r="C42" s="145"/>
      <c r="D42" s="134"/>
      <c r="E42" s="25"/>
    </row>
    <row r="43" spans="1:5" ht="11.25" customHeight="1">
      <c r="A43" s="152"/>
      <c r="B43" s="162"/>
      <c r="C43" s="145"/>
      <c r="D43" s="134"/>
      <c r="E43" s="25"/>
    </row>
    <row r="44" spans="1:5" ht="11.25" customHeight="1">
      <c r="A44" s="152"/>
      <c r="B44" s="162"/>
      <c r="C44" s="145"/>
      <c r="D44" s="134"/>
      <c r="E44" s="25"/>
    </row>
    <row r="45" spans="1:5" ht="11.25" customHeight="1">
      <c r="A45" s="152"/>
      <c r="B45" s="162"/>
      <c r="C45" s="145"/>
      <c r="D45" s="134"/>
      <c r="E45" s="25"/>
    </row>
    <row r="46" spans="1:5" ht="11.25" customHeight="1">
      <c r="A46" s="152"/>
      <c r="B46" s="162"/>
      <c r="C46" s="145"/>
      <c r="D46" s="134"/>
      <c r="E46" s="25"/>
    </row>
    <row r="47" spans="1:5" ht="11.25" customHeight="1">
      <c r="A47" s="152"/>
      <c r="B47" s="162"/>
      <c r="C47" s="145"/>
      <c r="D47" s="134"/>
      <c r="E47" s="25"/>
    </row>
    <row r="48" spans="1:5" ht="11.25" customHeight="1">
      <c r="A48" s="152"/>
      <c r="B48" s="162"/>
      <c r="C48" s="145"/>
      <c r="D48" s="134"/>
      <c r="E48" s="25"/>
    </row>
    <row r="49" spans="1:6" ht="11.25" customHeight="1">
      <c r="A49" s="152"/>
      <c r="B49" s="162"/>
      <c r="C49" s="145"/>
      <c r="D49" s="134"/>
      <c r="E49" s="25"/>
    </row>
    <row r="50" spans="1:6" ht="11.25" customHeight="1">
      <c r="A50" s="152"/>
      <c r="B50" s="162"/>
      <c r="C50" s="145"/>
      <c r="D50" s="134"/>
      <c r="E50" s="25"/>
    </row>
    <row r="51" spans="1:6" ht="11.25" customHeight="1">
      <c r="A51" s="152"/>
      <c r="B51" s="162"/>
      <c r="C51" s="145"/>
      <c r="D51" s="134"/>
      <c r="E51" s="25"/>
    </row>
    <row r="52" spans="1:6">
      <c r="A52" s="163"/>
      <c r="B52" s="163" t="s">
        <v>224</v>
      </c>
      <c r="C52" s="26">
        <f>SUM(C27:C51)</f>
        <v>0</v>
      </c>
      <c r="D52" s="144"/>
      <c r="E52" s="27"/>
    </row>
    <row r="53" spans="1:6">
      <c r="A53" s="156"/>
      <c r="B53" s="156"/>
      <c r="C53" s="164"/>
      <c r="D53" s="156"/>
      <c r="E53" s="164"/>
      <c r="F53" s="8"/>
    </row>
    <row r="54" spans="1:6">
      <c r="A54" s="156"/>
      <c r="B54" s="156"/>
      <c r="C54" s="164"/>
      <c r="D54" s="156"/>
      <c r="E54" s="164"/>
      <c r="F54" s="8"/>
    </row>
    <row r="55" spans="1:6" ht="11.25" customHeight="1">
      <c r="A55" s="10" t="s">
        <v>148</v>
      </c>
      <c r="B55" s="11"/>
      <c r="C55" s="22"/>
      <c r="D55" s="8"/>
      <c r="E55" s="12" t="s">
        <v>45</v>
      </c>
    </row>
    <row r="56" spans="1:6">
      <c r="A56" s="8"/>
      <c r="B56" s="8"/>
      <c r="C56" s="9"/>
      <c r="D56" s="8"/>
      <c r="E56" s="9"/>
      <c r="F56" s="8"/>
    </row>
    <row r="57" spans="1:6" ht="15" customHeight="1">
      <c r="A57" s="15" t="s">
        <v>46</v>
      </c>
      <c r="B57" s="16" t="s">
        <v>47</v>
      </c>
      <c r="C57" s="17" t="s">
        <v>48</v>
      </c>
      <c r="D57" s="18" t="s">
        <v>49</v>
      </c>
      <c r="E57" s="17" t="s">
        <v>50</v>
      </c>
      <c r="F57" s="28"/>
    </row>
    <row r="58" spans="1:6">
      <c r="A58" s="152"/>
      <c r="B58" s="162"/>
      <c r="C58" s="145"/>
      <c r="D58" s="145"/>
      <c r="E58" s="134"/>
      <c r="F58" s="25"/>
    </row>
    <row r="59" spans="1:6">
      <c r="A59" s="152"/>
      <c r="B59" s="162"/>
      <c r="C59" s="145"/>
      <c r="D59" s="145"/>
      <c r="E59" s="134"/>
      <c r="F59" s="25"/>
    </row>
    <row r="60" spans="1:6">
      <c r="A60" s="152"/>
      <c r="B60" s="162"/>
      <c r="C60" s="145"/>
      <c r="D60" s="145"/>
      <c r="E60" s="134"/>
      <c r="F60" s="25"/>
    </row>
    <row r="61" spans="1:6">
      <c r="A61" s="152"/>
      <c r="B61" s="162"/>
      <c r="C61" s="145"/>
      <c r="D61" s="145"/>
      <c r="E61" s="134"/>
      <c r="F61" s="25"/>
    </row>
    <row r="62" spans="1:6">
      <c r="A62" s="152"/>
      <c r="B62" s="162"/>
      <c r="C62" s="145"/>
      <c r="D62" s="145"/>
      <c r="E62" s="134"/>
      <c r="F62" s="25"/>
    </row>
    <row r="63" spans="1:6">
      <c r="A63" s="152"/>
      <c r="B63" s="162"/>
      <c r="C63" s="145"/>
      <c r="D63" s="145"/>
      <c r="E63" s="134"/>
      <c r="F63" s="25"/>
    </row>
    <row r="64" spans="1:6">
      <c r="A64" s="152"/>
      <c r="B64" s="162"/>
      <c r="C64" s="145"/>
      <c r="D64" s="145"/>
      <c r="E64" s="134"/>
      <c r="F64" s="25"/>
    </row>
    <row r="65" spans="1:6">
      <c r="A65" s="163"/>
      <c r="B65" s="163" t="s">
        <v>225</v>
      </c>
      <c r="C65" s="26">
        <f>SUM(C58:C64)</f>
        <v>0</v>
      </c>
      <c r="D65" s="146"/>
      <c r="E65" s="20"/>
      <c r="F65" s="27"/>
    </row>
    <row r="66" spans="1:6">
      <c r="A66" s="156"/>
      <c r="B66" s="156"/>
      <c r="C66" s="164"/>
      <c r="D66" s="156"/>
      <c r="E66" s="164"/>
      <c r="F66" s="8"/>
    </row>
    <row r="67" spans="1:6">
      <c r="A67" s="156"/>
      <c r="B67" s="156"/>
      <c r="C67" s="164"/>
      <c r="D67" s="156"/>
      <c r="E67" s="164"/>
      <c r="F67" s="8"/>
    </row>
    <row r="68" spans="1:6" ht="11.25" customHeight="1">
      <c r="A68" s="10" t="s">
        <v>149</v>
      </c>
      <c r="B68" s="11"/>
      <c r="C68" s="22"/>
      <c r="D68" s="8"/>
      <c r="E68" s="12" t="s">
        <v>45</v>
      </c>
    </row>
    <row r="69" spans="1:6">
      <c r="A69" s="8"/>
      <c r="B69" s="8"/>
      <c r="C69" s="9"/>
      <c r="D69" s="8"/>
      <c r="E69" s="9"/>
      <c r="F69" s="8"/>
    </row>
    <row r="70" spans="1:6" ht="15" customHeight="1">
      <c r="A70" s="15" t="s">
        <v>46</v>
      </c>
      <c r="B70" s="16" t="s">
        <v>47</v>
      </c>
      <c r="C70" s="17" t="s">
        <v>48</v>
      </c>
      <c r="D70" s="18" t="s">
        <v>49</v>
      </c>
      <c r="E70" s="17" t="s">
        <v>50</v>
      </c>
      <c r="F70" s="28"/>
    </row>
    <row r="71" spans="1:6">
      <c r="A71" s="157"/>
      <c r="B71" s="157"/>
      <c r="C71" s="134"/>
      <c r="D71" s="134"/>
      <c r="E71" s="134"/>
      <c r="F71" s="25"/>
    </row>
    <row r="72" spans="1:6">
      <c r="A72" s="157"/>
      <c r="B72" s="157"/>
      <c r="C72" s="134"/>
      <c r="D72" s="134"/>
      <c r="E72" s="134"/>
      <c r="F72" s="25"/>
    </row>
    <row r="73" spans="1:6">
      <c r="A73" s="157"/>
      <c r="B73" s="157"/>
      <c r="C73" s="134"/>
      <c r="D73" s="134"/>
      <c r="E73" s="134"/>
      <c r="F73" s="25"/>
    </row>
    <row r="74" spans="1:6">
      <c r="A74" s="157"/>
      <c r="B74" s="157"/>
      <c r="C74" s="134"/>
      <c r="D74" s="134"/>
      <c r="E74" s="134"/>
      <c r="F74" s="25"/>
    </row>
    <row r="75" spans="1:6">
      <c r="A75" s="157"/>
      <c r="B75" s="157"/>
      <c r="C75" s="134"/>
      <c r="D75" s="134"/>
      <c r="E75" s="134"/>
      <c r="F75" s="25"/>
    </row>
    <row r="76" spans="1:6">
      <c r="A76" s="157"/>
      <c r="B76" s="157"/>
      <c r="C76" s="134"/>
      <c r="D76" s="134"/>
      <c r="E76" s="134"/>
      <c r="F76" s="25"/>
    </row>
    <row r="77" spans="1:6">
      <c r="A77" s="157"/>
      <c r="B77" s="157"/>
      <c r="C77" s="134"/>
      <c r="D77" s="134"/>
      <c r="E77" s="134"/>
      <c r="F77" s="25"/>
    </row>
    <row r="78" spans="1:6">
      <c r="A78" s="165"/>
      <c r="B78" s="165" t="s">
        <v>226</v>
      </c>
      <c r="C78" s="30">
        <f>SUM(C71:C77)</f>
        <v>0</v>
      </c>
      <c r="D78" s="147"/>
      <c r="E78" s="31"/>
      <c r="F78" s="27"/>
    </row>
  </sheetData>
  <dataValidations count="5">
    <dataValidation allowBlank="1" showInputMessage="1" showErrorMessage="1" prompt="En los casos en que la inversión se localice en dos o mas tipos de instrumentos, se detallará cada una de ellas y el importe invertido." sqref="E7 E57 E70"/>
    <dataValidation allowBlank="1" showInputMessage="1" showErrorMessage="1" prompt="Especificar el tipo de instrumento de inversión: Bondes, Petrobonos, Cetes, Mesa de dinero, etc." sqref="D7 D26 D57 D70"/>
    <dataValidation allowBlank="1" showInputMessage="1" showErrorMessage="1" prompt="Corresponde al nombre o descripción de la cuenta de acuerdo al Plan de Cuentas emitido por el CONAC." sqref="B7 B26 B57 B70"/>
    <dataValidation allowBlank="1" showInputMessage="1" showErrorMessage="1" prompt="Corresponde al número de la cuenta de acuerdo al Plan de Cuentas emitido por el CONAC (DOF 23/12/2015)." sqref="A7 A26 A57 A70"/>
    <dataValidation allowBlank="1" showInputMessage="1" showErrorMessage="1" prompt="Saldo final de la Información Financiera Trimestral que se presenta (trimestral: 1er, 2do, 3ro. o 4to.)." sqref="C7 C26 C57 C70"/>
  </dataValidations>
  <pageMargins left="0.70866141732283472" right="0.70866141732283472" top="0.74803149606299213" bottom="0.74803149606299213" header="0.31496062992125984" footer="0.31496062992125984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"/>
  <sheetViews>
    <sheetView zoomScaleNormal="100" zoomScaleSheetLayoutView="100" workbookViewId="0">
      <selection activeCell="A33" sqref="A33"/>
    </sheetView>
  </sheetViews>
  <sheetFormatPr baseColWidth="10" defaultRowHeight="11.25"/>
  <cols>
    <col min="1" max="1" width="20.7109375" style="8" customWidth="1"/>
    <col min="2" max="2" width="50.7109375" style="8" customWidth="1"/>
    <col min="3" max="7" width="17.7109375" style="9" customWidth="1"/>
    <col min="8" max="9" width="11.42578125" style="8" customWidth="1"/>
    <col min="10" max="16384" width="11.42578125" style="8"/>
  </cols>
  <sheetData>
    <row r="1" spans="1:9">
      <c r="A1" s="3" t="s">
        <v>43</v>
      </c>
      <c r="B1" s="3"/>
      <c r="G1" s="32"/>
    </row>
    <row r="2" spans="1:9">
      <c r="A2" s="3" t="s">
        <v>199</v>
      </c>
      <c r="B2" s="3"/>
      <c r="C2" s="21"/>
      <c r="D2" s="21"/>
    </row>
    <row r="3" spans="1:9">
      <c r="B3" s="3"/>
      <c r="C3" s="21"/>
      <c r="D3" s="21"/>
    </row>
    <row r="5" spans="1:9" s="35" customFormat="1" ht="11.25" customHeight="1">
      <c r="A5" s="33" t="s">
        <v>142</v>
      </c>
      <c r="B5" s="33"/>
      <c r="C5" s="34"/>
      <c r="D5" s="34"/>
      <c r="E5" s="9"/>
      <c r="F5" s="9"/>
      <c r="G5" s="260" t="s">
        <v>51</v>
      </c>
    </row>
    <row r="6" spans="1:9">
      <c r="A6" s="13"/>
      <c r="B6" s="13"/>
      <c r="C6" s="4"/>
      <c r="D6" s="4"/>
      <c r="E6" s="4"/>
      <c r="F6" s="4"/>
      <c r="G6" s="4"/>
    </row>
    <row r="7" spans="1:9" ht="15" customHeight="1">
      <c r="A7" s="15" t="s">
        <v>46</v>
      </c>
      <c r="B7" s="16" t="s">
        <v>47</v>
      </c>
      <c r="C7" s="17" t="s">
        <v>48</v>
      </c>
      <c r="D7" s="313">
        <v>2015</v>
      </c>
      <c r="E7" s="283" t="s">
        <v>207</v>
      </c>
      <c r="F7" s="283" t="s">
        <v>158</v>
      </c>
      <c r="G7" s="36" t="s">
        <v>52</v>
      </c>
    </row>
    <row r="8" spans="1:9">
      <c r="A8" s="152"/>
      <c r="B8" s="152"/>
      <c r="C8" s="167"/>
      <c r="D8" s="167"/>
      <c r="E8" s="167"/>
      <c r="F8" s="167"/>
      <c r="G8" s="167"/>
    </row>
    <row r="9" spans="1:9">
      <c r="A9" s="152"/>
      <c r="B9" s="152"/>
      <c r="C9" s="167"/>
      <c r="D9" s="167"/>
      <c r="E9" s="167"/>
      <c r="F9" s="167"/>
      <c r="G9" s="167"/>
    </row>
    <row r="10" spans="1:9">
      <c r="A10" s="152"/>
      <c r="B10" s="152"/>
      <c r="C10" s="167"/>
      <c r="D10" s="167"/>
      <c r="E10" s="167"/>
      <c r="F10" s="167"/>
      <c r="G10" s="167"/>
    </row>
    <row r="11" spans="1:9">
      <c r="A11" s="152"/>
      <c r="B11" s="152"/>
      <c r="C11" s="167"/>
      <c r="D11" s="167"/>
      <c r="E11" s="167"/>
      <c r="F11" s="167"/>
      <c r="G11" s="167"/>
    </row>
    <row r="12" spans="1:9">
      <c r="A12" s="152"/>
      <c r="B12" s="152"/>
      <c r="C12" s="167"/>
      <c r="D12" s="167"/>
      <c r="E12" s="167"/>
      <c r="F12" s="167"/>
      <c r="G12" s="167"/>
    </row>
    <row r="13" spans="1:9">
      <c r="A13" s="152"/>
      <c r="B13" s="152"/>
      <c r="C13" s="167"/>
      <c r="D13" s="167"/>
      <c r="E13" s="167"/>
      <c r="F13" s="167"/>
      <c r="G13" s="167"/>
      <c r="I13" s="37"/>
    </row>
    <row r="14" spans="1:9">
      <c r="A14" s="154"/>
      <c r="B14" s="154" t="s">
        <v>227</v>
      </c>
      <c r="C14" s="168">
        <f>SUM(C8:C13)</f>
        <v>0</v>
      </c>
      <c r="D14" s="168">
        <f>SUM(D8:D13)</f>
        <v>0</v>
      </c>
      <c r="E14" s="168">
        <f>SUM(E8:E13)</f>
        <v>0</v>
      </c>
      <c r="F14" s="168">
        <f>SUM(F8:F13)</f>
        <v>0</v>
      </c>
      <c r="G14" s="168">
        <f>SUM(G8:G13)</f>
        <v>0</v>
      </c>
    </row>
    <row r="15" spans="1:9">
      <c r="A15" s="156"/>
      <c r="B15" s="156"/>
      <c r="C15" s="164"/>
      <c r="D15" s="164"/>
      <c r="E15" s="164"/>
      <c r="F15" s="164"/>
      <c r="G15" s="164"/>
    </row>
    <row r="16" spans="1:9">
      <c r="A16" s="156"/>
      <c r="B16" s="156"/>
      <c r="C16" s="164"/>
      <c r="D16" s="164"/>
      <c r="E16" s="164"/>
      <c r="F16" s="164"/>
      <c r="G16" s="164"/>
    </row>
    <row r="17" spans="1:7" s="35" customFormat="1" ht="11.25" customHeight="1">
      <c r="A17" s="33" t="s">
        <v>150</v>
      </c>
      <c r="B17" s="33"/>
      <c r="C17" s="34"/>
      <c r="D17" s="34"/>
      <c r="E17" s="9"/>
      <c r="F17" s="9"/>
      <c r="G17" s="260" t="s">
        <v>51</v>
      </c>
    </row>
    <row r="18" spans="1:7">
      <c r="A18" s="13"/>
      <c r="B18" s="13"/>
      <c r="C18" s="4"/>
      <c r="D18" s="4"/>
      <c r="E18" s="4"/>
      <c r="F18" s="4"/>
      <c r="G18" s="4"/>
    </row>
    <row r="19" spans="1:7" ht="15" customHeight="1">
      <c r="A19" s="15" t="s">
        <v>46</v>
      </c>
      <c r="B19" s="16" t="s">
        <v>47</v>
      </c>
      <c r="C19" s="17" t="s">
        <v>48</v>
      </c>
      <c r="D19" s="313">
        <v>2015</v>
      </c>
      <c r="E19" s="283" t="s">
        <v>207</v>
      </c>
      <c r="F19" s="283" t="s">
        <v>158</v>
      </c>
      <c r="G19" s="36" t="s">
        <v>52</v>
      </c>
    </row>
    <row r="20" spans="1:7">
      <c r="A20" s="152"/>
      <c r="B20" s="152"/>
      <c r="C20" s="167"/>
      <c r="D20" s="167"/>
      <c r="E20" s="167"/>
      <c r="F20" s="167"/>
      <c r="G20" s="167"/>
    </row>
    <row r="21" spans="1:7" s="255" customFormat="1">
      <c r="A21" s="152"/>
      <c r="B21" s="152"/>
      <c r="C21" s="167"/>
      <c r="D21" s="167"/>
      <c r="E21" s="167"/>
      <c r="F21" s="167"/>
      <c r="G21" s="167"/>
    </row>
    <row r="22" spans="1:7">
      <c r="A22" s="152"/>
      <c r="B22" s="152"/>
      <c r="C22" s="167"/>
      <c r="D22" s="167"/>
      <c r="E22" s="167"/>
      <c r="F22" s="167"/>
      <c r="G22" s="167"/>
    </row>
    <row r="23" spans="1:7">
      <c r="A23" s="152"/>
      <c r="B23" s="152"/>
      <c r="C23" s="167"/>
      <c r="D23" s="167"/>
      <c r="E23" s="167"/>
      <c r="F23" s="167"/>
      <c r="G23" s="167"/>
    </row>
    <row r="24" spans="1:7">
      <c r="A24" s="154"/>
      <c r="B24" s="154" t="s">
        <v>228</v>
      </c>
      <c r="C24" s="168">
        <f>SUM(C20:C23)</f>
        <v>0</v>
      </c>
      <c r="D24" s="168">
        <f>SUM(D20:D23)</f>
        <v>0</v>
      </c>
      <c r="E24" s="168">
        <f>SUM(E20:E23)</f>
        <v>0</v>
      </c>
      <c r="F24" s="168">
        <f>SUM(F20:F23)</f>
        <v>0</v>
      </c>
      <c r="G24" s="168">
        <f>SUM(G20:G23)</f>
        <v>0</v>
      </c>
    </row>
  </sheetData>
  <dataValidations count="7">
    <dataValidation allowBlank="1" showInputMessage="1" showErrorMessage="1" prompt="Saldo final al 31 de diciembre de 2012." sqref="G7 G19"/>
    <dataValidation allowBlank="1" showInputMessage="1" showErrorMessage="1" prompt="Corresponde al nombre o descripción de la cuenta de acuerdo al Plan de Cuentas emitido por el CONAC." sqref="B7 B19"/>
    <dataValidation allowBlank="1" showInputMessage="1" showErrorMessage="1" prompt="Saldo final al 31 de diciembre de 2013." sqref="F7 F19"/>
    <dataValidation allowBlank="1" showInputMessage="1" showErrorMessage="1" prompt="Saldo final al 31 de diciembre de 2014." sqref="E19 E7"/>
    <dataValidation allowBlank="1" showInputMessage="1" showErrorMessage="1" prompt="Saldo final al 31 de diciembre de 2015." sqref="D19 D7"/>
    <dataValidation allowBlank="1" showInputMessage="1" showErrorMessage="1" prompt="Corresponde al número de la cuenta de acuerdo al Plan de Cuentas emitido por el CONAC (DOF 23/12/2015)." sqref="A7 A19"/>
    <dataValidation allowBlank="1" showInputMessage="1" showErrorMessage="1" prompt="Saldo final de la Información Financiera Trimestral que se presenta (trimestral: 1er, 2do, 3ro. o 4to.)." sqref="C7 C19"/>
  </dataValidations>
  <pageMargins left="0.7" right="0.7" top="0.75" bottom="0.75" header="0.3" footer="0.3"/>
  <pageSetup scale="72" orientation="portrait" r:id="rId1"/>
  <ignoredErrors>
    <ignoredError sqref="E19:G19 G7 E7:F7" numberStoredAsText="1"/>
    <ignoredError sqref="D14:D24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13"/>
  <sheetViews>
    <sheetView topLeftCell="A28" zoomScaleNormal="100" zoomScaleSheetLayoutView="100" workbookViewId="0">
      <selection sqref="A1:I127"/>
    </sheetView>
  </sheetViews>
  <sheetFormatPr baseColWidth="10" defaultRowHeight="11.25"/>
  <cols>
    <col min="1" max="1" width="20.7109375" style="8" customWidth="1"/>
    <col min="2" max="2" width="50.7109375" style="8" customWidth="1"/>
    <col min="3" max="7" width="17.7109375" style="9" customWidth="1"/>
    <col min="8" max="9" width="18.7109375" style="8" customWidth="1"/>
    <col min="10" max="10" width="11.42578125" style="8" customWidth="1"/>
    <col min="11" max="16384" width="11.42578125" style="8"/>
  </cols>
  <sheetData>
    <row r="1" spans="1:10">
      <c r="A1" s="3" t="s">
        <v>43</v>
      </c>
      <c r="B1" s="3"/>
      <c r="I1" s="7"/>
    </row>
    <row r="2" spans="1:10">
      <c r="A2" s="3" t="s">
        <v>199</v>
      </c>
      <c r="B2" s="3"/>
    </row>
    <row r="3" spans="1:10">
      <c r="J3" s="19"/>
    </row>
    <row r="4" spans="1:10">
      <c r="J4" s="19"/>
    </row>
    <row r="5" spans="1:10" ht="11.25" customHeight="1">
      <c r="A5" s="10" t="s">
        <v>143</v>
      </c>
      <c r="B5" s="11"/>
      <c r="E5" s="38"/>
      <c r="F5" s="38"/>
      <c r="I5" s="54" t="s">
        <v>53</v>
      </c>
    </row>
    <row r="6" spans="1:10">
      <c r="A6" s="39"/>
      <c r="B6" s="39"/>
      <c r="C6" s="38"/>
      <c r="D6" s="38"/>
      <c r="E6" s="38"/>
      <c r="F6" s="38"/>
    </row>
    <row r="7" spans="1:10" ht="15" customHeight="1">
      <c r="A7" s="15" t="s">
        <v>46</v>
      </c>
      <c r="B7" s="16" t="s">
        <v>47</v>
      </c>
      <c r="C7" s="40" t="s">
        <v>54</v>
      </c>
      <c r="D7" s="40" t="s">
        <v>55</v>
      </c>
      <c r="E7" s="40" t="s">
        <v>56</v>
      </c>
      <c r="F7" s="40" t="s">
        <v>57</v>
      </c>
      <c r="G7" s="41" t="s">
        <v>58</v>
      </c>
      <c r="H7" s="16" t="s">
        <v>59</v>
      </c>
      <c r="I7" s="16" t="s">
        <v>60</v>
      </c>
    </row>
    <row r="8" spans="1:10">
      <c r="A8" s="162" t="s">
        <v>393</v>
      </c>
      <c r="B8" s="169" t="s">
        <v>394</v>
      </c>
      <c r="C8" s="134">
        <v>1603</v>
      </c>
      <c r="D8" s="135"/>
      <c r="E8" s="135"/>
      <c r="F8" s="135"/>
      <c r="G8" s="136"/>
      <c r="H8" s="140"/>
      <c r="I8" s="141"/>
    </row>
    <row r="9" spans="1:10" s="282" customFormat="1">
      <c r="A9" s="162" t="s">
        <v>395</v>
      </c>
      <c r="B9" s="169" t="s">
        <v>396</v>
      </c>
      <c r="C9" s="134">
        <v>672.39</v>
      </c>
      <c r="D9" s="135"/>
      <c r="E9" s="135"/>
      <c r="F9" s="135"/>
      <c r="G9" s="136"/>
      <c r="H9" s="140"/>
      <c r="I9" s="141"/>
    </row>
    <row r="10" spans="1:10" s="282" customFormat="1">
      <c r="A10" s="162" t="s">
        <v>397</v>
      </c>
      <c r="B10" s="169" t="s">
        <v>398</v>
      </c>
      <c r="C10" s="134">
        <v>96.6</v>
      </c>
      <c r="D10" s="135"/>
      <c r="E10" s="135"/>
      <c r="F10" s="135"/>
      <c r="G10" s="136"/>
      <c r="H10" s="140"/>
      <c r="I10" s="141"/>
    </row>
    <row r="11" spans="1:10" s="282" customFormat="1">
      <c r="A11" s="162" t="s">
        <v>399</v>
      </c>
      <c r="B11" s="169" t="s">
        <v>400</v>
      </c>
      <c r="C11" s="134">
        <v>0.01</v>
      </c>
      <c r="D11" s="135"/>
      <c r="E11" s="135"/>
      <c r="F11" s="135"/>
      <c r="G11" s="136"/>
      <c r="H11" s="140"/>
      <c r="I11" s="141"/>
    </row>
    <row r="12" spans="1:10" s="282" customFormat="1">
      <c r="A12" s="162" t="s">
        <v>401</v>
      </c>
      <c r="B12" s="169" t="s">
        <v>402</v>
      </c>
      <c r="C12" s="134">
        <v>68</v>
      </c>
      <c r="D12" s="135"/>
      <c r="E12" s="135"/>
      <c r="F12" s="135"/>
      <c r="G12" s="136"/>
      <c r="H12" s="140"/>
      <c r="I12" s="141"/>
    </row>
    <row r="13" spans="1:10" s="282" customFormat="1">
      <c r="A13" s="162" t="s">
        <v>403</v>
      </c>
      <c r="B13" s="169" t="s">
        <v>404</v>
      </c>
      <c r="C13" s="134">
        <v>0.02</v>
      </c>
      <c r="D13" s="135"/>
      <c r="E13" s="135"/>
      <c r="F13" s="135"/>
      <c r="G13" s="136"/>
      <c r="H13" s="140"/>
      <c r="I13" s="141"/>
    </row>
    <row r="14" spans="1:10" s="282" customFormat="1">
      <c r="A14" s="162" t="s">
        <v>405</v>
      </c>
      <c r="B14" s="169" t="s">
        <v>406</v>
      </c>
      <c r="C14" s="134">
        <v>97.34</v>
      </c>
      <c r="D14" s="135"/>
      <c r="E14" s="135"/>
      <c r="F14" s="135"/>
      <c r="G14" s="136"/>
      <c r="H14" s="140"/>
      <c r="I14" s="141"/>
    </row>
    <row r="15" spans="1:10" s="282" customFormat="1">
      <c r="A15" s="162" t="s">
        <v>407</v>
      </c>
      <c r="B15" s="169" t="s">
        <v>408</v>
      </c>
      <c r="C15" s="134">
        <v>188.67</v>
      </c>
      <c r="D15" s="135"/>
      <c r="E15" s="135"/>
      <c r="F15" s="135"/>
      <c r="G15" s="136"/>
      <c r="H15" s="140"/>
      <c r="I15" s="141"/>
    </row>
    <row r="16" spans="1:10" s="282" customFormat="1">
      <c r="A16" s="162" t="s">
        <v>409</v>
      </c>
      <c r="B16" s="169" t="s">
        <v>410</v>
      </c>
      <c r="C16" s="134">
        <v>-201</v>
      </c>
      <c r="D16" s="135"/>
      <c r="E16" s="135"/>
      <c r="F16" s="135"/>
      <c r="G16" s="136"/>
      <c r="H16" s="140"/>
      <c r="I16" s="141"/>
    </row>
    <row r="17" spans="1:9" s="282" customFormat="1">
      <c r="A17" s="162" t="s">
        <v>411</v>
      </c>
      <c r="B17" s="169" t="s">
        <v>412</v>
      </c>
      <c r="C17" s="134">
        <v>0.01</v>
      </c>
      <c r="D17" s="135"/>
      <c r="E17" s="135"/>
      <c r="F17" s="135"/>
      <c r="G17" s="136"/>
      <c r="H17" s="140"/>
      <c r="I17" s="141"/>
    </row>
    <row r="18" spans="1:9" s="282" customFormat="1">
      <c r="A18" s="162" t="s">
        <v>413</v>
      </c>
      <c r="B18" s="169" t="s">
        <v>414</v>
      </c>
      <c r="C18" s="134">
        <v>2203</v>
      </c>
      <c r="D18" s="135"/>
      <c r="E18" s="135"/>
      <c r="F18" s="135"/>
      <c r="G18" s="136"/>
      <c r="H18" s="140"/>
      <c r="I18" s="141"/>
    </row>
    <row r="19" spans="1:9" s="282" customFormat="1">
      <c r="A19" s="162" t="s">
        <v>415</v>
      </c>
      <c r="B19" s="169" t="s">
        <v>416</v>
      </c>
      <c r="C19" s="134">
        <v>22030</v>
      </c>
      <c r="D19" s="135"/>
      <c r="E19" s="135"/>
      <c r="F19" s="135"/>
      <c r="G19" s="136"/>
      <c r="H19" s="140"/>
      <c r="I19" s="141"/>
    </row>
    <row r="20" spans="1:9" s="282" customFormat="1">
      <c r="A20" s="162" t="s">
        <v>417</v>
      </c>
      <c r="B20" s="169" t="s">
        <v>418</v>
      </c>
      <c r="C20" s="134">
        <v>5348.5</v>
      </c>
      <c r="D20" s="135"/>
      <c r="E20" s="135"/>
      <c r="F20" s="135"/>
      <c r="G20" s="136"/>
      <c r="H20" s="140"/>
      <c r="I20" s="141"/>
    </row>
    <row r="21" spans="1:9">
      <c r="A21" s="162" t="s">
        <v>419</v>
      </c>
      <c r="B21" s="169" t="s">
        <v>420</v>
      </c>
      <c r="C21" s="134">
        <v>10674</v>
      </c>
      <c r="D21" s="135"/>
      <c r="E21" s="135"/>
      <c r="F21" s="135"/>
      <c r="G21" s="136"/>
      <c r="H21" s="140"/>
      <c r="I21" s="141"/>
    </row>
    <row r="22" spans="1:9">
      <c r="A22" s="162" t="s">
        <v>421</v>
      </c>
      <c r="B22" s="169" t="s">
        <v>422</v>
      </c>
      <c r="C22" s="137">
        <v>3892.5</v>
      </c>
      <c r="D22" s="135"/>
      <c r="E22" s="135"/>
      <c r="F22" s="135"/>
      <c r="G22" s="136"/>
      <c r="H22" s="140"/>
      <c r="I22" s="141"/>
    </row>
    <row r="23" spans="1:9">
      <c r="A23" s="162" t="s">
        <v>423</v>
      </c>
      <c r="B23" s="169" t="s">
        <v>424</v>
      </c>
      <c r="C23" s="137">
        <v>877</v>
      </c>
      <c r="D23" s="135"/>
      <c r="E23" s="135"/>
      <c r="F23" s="135"/>
      <c r="G23" s="136"/>
      <c r="H23" s="140"/>
      <c r="I23" s="141"/>
    </row>
    <row r="24" spans="1:9">
      <c r="A24" s="162" t="s">
        <v>425</v>
      </c>
      <c r="B24" s="169" t="s">
        <v>426</v>
      </c>
      <c r="C24" s="137">
        <v>1297.5</v>
      </c>
      <c r="D24" s="135"/>
      <c r="E24" s="135"/>
      <c r="F24" s="135"/>
      <c r="G24" s="136"/>
      <c r="H24" s="140"/>
      <c r="I24" s="141"/>
    </row>
    <row r="25" spans="1:9" s="274" customFormat="1">
      <c r="A25" s="162"/>
      <c r="B25" s="169"/>
      <c r="C25" s="137"/>
      <c r="D25" s="135"/>
      <c r="E25" s="135"/>
      <c r="F25" s="135"/>
      <c r="G25" s="136"/>
      <c r="H25" s="140"/>
      <c r="I25" s="141"/>
    </row>
    <row r="26" spans="1:9">
      <c r="A26" s="162"/>
      <c r="B26" s="169"/>
      <c r="C26" s="137"/>
      <c r="D26" s="135"/>
      <c r="E26" s="135"/>
      <c r="F26" s="135"/>
      <c r="G26" s="136"/>
      <c r="H26" s="140"/>
      <c r="I26" s="141"/>
    </row>
    <row r="27" spans="1:9">
      <c r="A27" s="154"/>
      <c r="B27" s="154" t="s">
        <v>229</v>
      </c>
      <c r="C27" s="168">
        <f>SUM(C8:C26)</f>
        <v>48847.54</v>
      </c>
      <c r="D27" s="168">
        <f>SUM(D8:D26)</f>
        <v>0</v>
      </c>
      <c r="E27" s="168">
        <f>SUM(E8:E26)</f>
        <v>0</v>
      </c>
      <c r="F27" s="168">
        <f>SUM(F8:F26)</f>
        <v>0</v>
      </c>
      <c r="G27" s="168">
        <f>SUM(G8:G26)</f>
        <v>0</v>
      </c>
      <c r="H27" s="142"/>
      <c r="I27" s="142"/>
    </row>
    <row r="28" spans="1:9">
      <c r="A28" s="156"/>
      <c r="B28" s="156"/>
      <c r="C28" s="164"/>
      <c r="D28" s="164"/>
      <c r="E28" s="164"/>
      <c r="F28" s="164"/>
      <c r="G28" s="164"/>
      <c r="H28" s="156"/>
      <c r="I28" s="156"/>
    </row>
    <row r="29" spans="1:9">
      <c r="A29" s="156"/>
      <c r="B29" s="156"/>
      <c r="C29" s="164"/>
      <c r="D29" s="164"/>
      <c r="E29" s="164"/>
      <c r="F29" s="164"/>
      <c r="G29" s="164"/>
      <c r="H29" s="156"/>
      <c r="I29" s="156"/>
    </row>
    <row r="30" spans="1:9" ht="11.25" customHeight="1">
      <c r="A30" s="10" t="s">
        <v>151</v>
      </c>
      <c r="B30" s="11"/>
      <c r="E30" s="38"/>
      <c r="F30" s="38"/>
      <c r="I30" s="54" t="s">
        <v>53</v>
      </c>
    </row>
    <row r="31" spans="1:9">
      <c r="A31" s="39"/>
      <c r="B31" s="39"/>
      <c r="C31" s="38"/>
      <c r="D31" s="38"/>
      <c r="E31" s="38"/>
      <c r="F31" s="38"/>
    </row>
    <row r="32" spans="1:9" ht="15" customHeight="1">
      <c r="A32" s="15" t="s">
        <v>46</v>
      </c>
      <c r="B32" s="16" t="s">
        <v>47</v>
      </c>
      <c r="C32" s="40" t="s">
        <v>54</v>
      </c>
      <c r="D32" s="40" t="s">
        <v>55</v>
      </c>
      <c r="E32" s="40" t="s">
        <v>56</v>
      </c>
      <c r="F32" s="40" t="s">
        <v>57</v>
      </c>
      <c r="G32" s="41" t="s">
        <v>58</v>
      </c>
      <c r="H32" s="16" t="s">
        <v>59</v>
      </c>
      <c r="I32" s="16" t="s">
        <v>60</v>
      </c>
    </row>
    <row r="33" spans="1:9">
      <c r="A33" s="157"/>
      <c r="B33" s="157"/>
      <c r="C33" s="134"/>
      <c r="D33" s="138"/>
      <c r="E33" s="138"/>
      <c r="F33" s="138"/>
      <c r="G33" s="138"/>
      <c r="H33" s="140"/>
      <c r="I33" s="140"/>
    </row>
    <row r="34" spans="1:9">
      <c r="A34" s="157"/>
      <c r="B34" s="157"/>
      <c r="C34" s="134"/>
      <c r="D34" s="138"/>
      <c r="E34" s="138"/>
      <c r="F34" s="138"/>
      <c r="G34" s="138"/>
      <c r="H34" s="140"/>
      <c r="I34" s="140"/>
    </row>
    <row r="35" spans="1:9">
      <c r="A35" s="157"/>
      <c r="B35" s="157"/>
      <c r="C35" s="134"/>
      <c r="D35" s="138"/>
      <c r="E35" s="138"/>
      <c r="F35" s="138"/>
      <c r="G35" s="138"/>
      <c r="H35" s="140"/>
      <c r="I35" s="140"/>
    </row>
    <row r="36" spans="1:9">
      <c r="A36" s="157"/>
      <c r="B36" s="157"/>
      <c r="C36" s="134"/>
      <c r="D36" s="138"/>
      <c r="E36" s="138"/>
      <c r="F36" s="138"/>
      <c r="G36" s="138"/>
      <c r="H36" s="140"/>
      <c r="I36" s="140"/>
    </row>
    <row r="37" spans="1:9">
      <c r="A37" s="170"/>
      <c r="B37" s="170" t="s">
        <v>230</v>
      </c>
      <c r="C37" s="142">
        <f>SUM(C33:C36)</f>
        <v>0</v>
      </c>
      <c r="D37" s="142">
        <f>SUM(D33:D36)</f>
        <v>0</v>
      </c>
      <c r="E37" s="142">
        <f>SUM(E33:E36)</f>
        <v>0</v>
      </c>
      <c r="F37" s="142">
        <f>SUM(F33:F36)</f>
        <v>0</v>
      </c>
      <c r="G37" s="142">
        <f>SUM(G33:G36)</f>
        <v>0</v>
      </c>
      <c r="H37" s="142"/>
      <c r="I37" s="142"/>
    </row>
    <row r="39" spans="1:9" s="282" customFormat="1">
      <c r="C39" s="9"/>
      <c r="D39" s="9"/>
      <c r="E39" s="9"/>
      <c r="F39" s="9"/>
      <c r="G39" s="9"/>
    </row>
    <row r="40" spans="1:9" s="282" customFormat="1">
      <c r="A40" s="10" t="s">
        <v>263</v>
      </c>
      <c r="B40" s="11"/>
      <c r="C40" s="9"/>
      <c r="D40" s="9"/>
      <c r="E40" s="38"/>
      <c r="F40" s="38"/>
      <c r="G40" s="9"/>
      <c r="I40" s="54" t="s">
        <v>53</v>
      </c>
    </row>
    <row r="41" spans="1:9" s="282" customFormat="1">
      <c r="A41" s="39"/>
      <c r="B41" s="39"/>
      <c r="C41" s="38"/>
      <c r="D41" s="38"/>
      <c r="E41" s="38"/>
      <c r="F41" s="38"/>
      <c r="G41" s="9"/>
    </row>
    <row r="42" spans="1:9" s="282" customFormat="1">
      <c r="A42" s="15" t="s">
        <v>46</v>
      </c>
      <c r="B42" s="16" t="s">
        <v>47</v>
      </c>
      <c r="C42" s="40" t="s">
        <v>54</v>
      </c>
      <c r="D42" s="40" t="s">
        <v>55</v>
      </c>
      <c r="E42" s="40" t="s">
        <v>56</v>
      </c>
      <c r="F42" s="40" t="s">
        <v>57</v>
      </c>
      <c r="G42" s="41" t="s">
        <v>58</v>
      </c>
      <c r="H42" s="16" t="s">
        <v>59</v>
      </c>
      <c r="I42" s="16" t="s">
        <v>60</v>
      </c>
    </row>
    <row r="43" spans="1:9" s="282" customFormat="1">
      <c r="A43" s="157"/>
      <c r="B43" s="157"/>
      <c r="C43" s="134"/>
      <c r="D43" s="138"/>
      <c r="E43" s="138"/>
      <c r="F43" s="138"/>
      <c r="G43" s="138"/>
      <c r="H43" s="140"/>
      <c r="I43" s="140"/>
    </row>
    <row r="44" spans="1:9" s="282" customFormat="1">
      <c r="A44" s="157"/>
      <c r="B44" s="157"/>
      <c r="C44" s="134"/>
      <c r="D44" s="138"/>
      <c r="E44" s="138"/>
      <c r="F44" s="138"/>
      <c r="G44" s="138"/>
      <c r="H44" s="140"/>
      <c r="I44" s="140"/>
    </row>
    <row r="45" spans="1:9" s="282" customFormat="1">
      <c r="A45" s="157"/>
      <c r="B45" s="157"/>
      <c r="C45" s="134"/>
      <c r="D45" s="138"/>
      <c r="E45" s="138"/>
      <c r="F45" s="138"/>
      <c r="G45" s="138"/>
      <c r="H45" s="140"/>
      <c r="I45" s="140"/>
    </row>
    <row r="46" spans="1:9" s="282" customFormat="1">
      <c r="A46" s="157"/>
      <c r="B46" s="157"/>
      <c r="C46" s="134"/>
      <c r="D46" s="138"/>
      <c r="E46" s="138"/>
      <c r="F46" s="138"/>
      <c r="G46" s="138"/>
      <c r="H46" s="140"/>
      <c r="I46" s="140"/>
    </row>
    <row r="47" spans="1:9" s="282" customFormat="1">
      <c r="A47" s="170"/>
      <c r="B47" s="170" t="s">
        <v>264</v>
      </c>
      <c r="C47" s="142">
        <f>SUM(C43:C46)</f>
        <v>0</v>
      </c>
      <c r="D47" s="142">
        <f>SUM(D43:D46)</f>
        <v>0</v>
      </c>
      <c r="E47" s="142">
        <f>SUM(E43:E46)</f>
        <v>0</v>
      </c>
      <c r="F47" s="142">
        <f>SUM(F43:F46)</f>
        <v>0</v>
      </c>
      <c r="G47" s="142">
        <f>SUM(G43:G46)</f>
        <v>0</v>
      </c>
      <c r="H47" s="142"/>
      <c r="I47" s="142"/>
    </row>
    <row r="48" spans="1:9" s="282" customFormat="1">
      <c r="C48" s="9"/>
      <c r="D48" s="9"/>
      <c r="E48" s="9"/>
      <c r="F48" s="9"/>
      <c r="G48" s="9"/>
    </row>
    <row r="49" spans="1:9" s="282" customFormat="1">
      <c r="C49" s="9"/>
      <c r="D49" s="9"/>
      <c r="E49" s="9"/>
      <c r="F49" s="9"/>
      <c r="G49" s="9"/>
    </row>
    <row r="50" spans="1:9" s="282" customFormat="1">
      <c r="A50" s="10" t="s">
        <v>265</v>
      </c>
      <c r="B50" s="11"/>
      <c r="C50" s="9"/>
      <c r="D50" s="9"/>
      <c r="E50" s="38"/>
      <c r="F50" s="38"/>
      <c r="G50" s="9"/>
      <c r="I50" s="54" t="s">
        <v>53</v>
      </c>
    </row>
    <row r="51" spans="1:9" s="282" customFormat="1">
      <c r="A51" s="39"/>
      <c r="B51" s="39"/>
      <c r="C51" s="38"/>
      <c r="D51" s="38"/>
      <c r="E51" s="38"/>
      <c r="F51" s="38"/>
      <c r="G51" s="9"/>
    </row>
    <row r="52" spans="1:9" s="282" customFormat="1">
      <c r="A52" s="15" t="s">
        <v>46</v>
      </c>
      <c r="B52" s="16" t="s">
        <v>47</v>
      </c>
      <c r="C52" s="40" t="s">
        <v>54</v>
      </c>
      <c r="D52" s="40" t="s">
        <v>55</v>
      </c>
      <c r="E52" s="40" t="s">
        <v>56</v>
      </c>
      <c r="F52" s="40" t="s">
        <v>57</v>
      </c>
      <c r="G52" s="41" t="s">
        <v>58</v>
      </c>
      <c r="H52" s="16" t="s">
        <v>59</v>
      </c>
      <c r="I52" s="16" t="s">
        <v>60</v>
      </c>
    </row>
    <row r="53" spans="1:9" s="282" customFormat="1">
      <c r="A53" s="157"/>
      <c r="B53" s="157"/>
      <c r="C53" s="134"/>
      <c r="D53" s="138"/>
      <c r="E53" s="138"/>
      <c r="F53" s="138"/>
      <c r="G53" s="138"/>
      <c r="H53" s="140"/>
      <c r="I53" s="140"/>
    </row>
    <row r="54" spans="1:9" s="282" customFormat="1">
      <c r="A54" s="157"/>
      <c r="B54" s="157"/>
      <c r="C54" s="134"/>
      <c r="D54" s="138"/>
      <c r="E54" s="138"/>
      <c r="F54" s="138"/>
      <c r="G54" s="138"/>
      <c r="H54" s="140"/>
      <c r="I54" s="140"/>
    </row>
    <row r="55" spans="1:9" s="282" customFormat="1">
      <c r="A55" s="157"/>
      <c r="B55" s="157"/>
      <c r="C55" s="134"/>
      <c r="D55" s="138"/>
      <c r="E55" s="138"/>
      <c r="F55" s="138"/>
      <c r="G55" s="138"/>
      <c r="H55" s="140"/>
      <c r="I55" s="140"/>
    </row>
    <row r="56" spans="1:9" s="282" customFormat="1">
      <c r="A56" s="157"/>
      <c r="B56" s="157"/>
      <c r="C56" s="134"/>
      <c r="D56" s="138"/>
      <c r="E56" s="138"/>
      <c r="F56" s="138"/>
      <c r="G56" s="138"/>
      <c r="H56" s="140"/>
      <c r="I56" s="140"/>
    </row>
    <row r="57" spans="1:9" s="282" customFormat="1">
      <c r="A57" s="170"/>
      <c r="B57" s="170" t="s">
        <v>266</v>
      </c>
      <c r="C57" s="142">
        <f>SUM(C53:C56)</f>
        <v>0</v>
      </c>
      <c r="D57" s="142">
        <f>SUM(D53:D56)</f>
        <v>0</v>
      </c>
      <c r="E57" s="142">
        <f>SUM(E53:E56)</f>
        <v>0</v>
      </c>
      <c r="F57" s="142">
        <f>SUM(F53:F56)</f>
        <v>0</v>
      </c>
      <c r="G57" s="142">
        <f>SUM(G53:G56)</f>
        <v>0</v>
      </c>
      <c r="H57" s="142"/>
      <c r="I57" s="142"/>
    </row>
    <row r="58" spans="1:9" s="282" customFormat="1">
      <c r="C58" s="9"/>
      <c r="D58" s="9"/>
      <c r="E58" s="9"/>
      <c r="F58" s="9"/>
      <c r="G58" s="9"/>
    </row>
    <row r="59" spans="1:9" s="282" customFormat="1">
      <c r="C59" s="9"/>
      <c r="D59" s="9"/>
      <c r="E59" s="9"/>
      <c r="F59" s="9"/>
      <c r="G59" s="9"/>
    </row>
    <row r="60" spans="1:9" s="282" customFormat="1">
      <c r="A60" s="10" t="s">
        <v>267</v>
      </c>
      <c r="B60" s="11"/>
      <c r="C60" s="38"/>
      <c r="D60" s="38"/>
      <c r="E60" s="38"/>
      <c r="F60" s="38"/>
      <c r="G60" s="9"/>
    </row>
    <row r="61" spans="1:9" s="282" customFormat="1">
      <c r="A61" s="39"/>
      <c r="B61" s="39"/>
      <c r="C61" s="38"/>
      <c r="D61" s="38"/>
      <c r="E61" s="38"/>
      <c r="F61" s="38"/>
      <c r="G61" s="9"/>
    </row>
    <row r="62" spans="1:9" s="255" customFormat="1">
      <c r="A62" s="15" t="s">
        <v>46</v>
      </c>
      <c r="B62" s="16" t="s">
        <v>47</v>
      </c>
      <c r="C62" s="40" t="s">
        <v>54</v>
      </c>
      <c r="D62" s="40" t="s">
        <v>55</v>
      </c>
      <c r="E62" s="40" t="s">
        <v>56</v>
      </c>
      <c r="F62" s="40" t="s">
        <v>57</v>
      </c>
      <c r="G62" s="41" t="s">
        <v>58</v>
      </c>
      <c r="H62" s="16" t="s">
        <v>59</v>
      </c>
      <c r="I62" s="16" t="s">
        <v>60</v>
      </c>
    </row>
    <row r="63" spans="1:9" s="255" customFormat="1">
      <c r="A63" s="157"/>
      <c r="B63" s="157"/>
      <c r="C63" s="134"/>
      <c r="D63" s="138"/>
      <c r="E63" s="138"/>
      <c r="F63" s="138"/>
      <c r="G63" s="138"/>
      <c r="H63" s="140"/>
      <c r="I63" s="140"/>
    </row>
    <row r="64" spans="1:9" s="282" customFormat="1">
      <c r="A64" s="157"/>
      <c r="B64" s="157"/>
      <c r="C64" s="134"/>
      <c r="D64" s="138"/>
      <c r="E64" s="138"/>
      <c r="F64" s="138"/>
      <c r="G64" s="138"/>
      <c r="H64" s="140"/>
      <c r="I64" s="140"/>
    </row>
    <row r="65" spans="1:9" s="282" customFormat="1">
      <c r="A65" s="157"/>
      <c r="B65" s="157"/>
      <c r="C65" s="134"/>
      <c r="D65" s="138"/>
      <c r="E65" s="138"/>
      <c r="F65" s="138"/>
      <c r="G65" s="138"/>
      <c r="H65" s="140"/>
      <c r="I65" s="140"/>
    </row>
    <row r="66" spans="1:9" s="282" customFormat="1">
      <c r="A66" s="157"/>
      <c r="B66" s="157"/>
      <c r="C66" s="134"/>
      <c r="D66" s="138"/>
      <c r="E66" s="138"/>
      <c r="F66" s="138"/>
      <c r="G66" s="138"/>
      <c r="H66" s="140"/>
      <c r="I66" s="140"/>
    </row>
    <row r="67" spans="1:9" s="282" customFormat="1">
      <c r="A67" s="157"/>
      <c r="B67" s="157"/>
      <c r="C67" s="134"/>
      <c r="D67" s="138"/>
      <c r="E67" s="138"/>
      <c r="F67" s="138"/>
      <c r="G67" s="138"/>
      <c r="H67" s="140"/>
      <c r="I67" s="140"/>
    </row>
    <row r="68" spans="1:9" s="282" customFormat="1">
      <c r="A68" s="157"/>
      <c r="B68" s="157"/>
      <c r="C68" s="134"/>
      <c r="D68" s="138"/>
      <c r="E68" s="138"/>
      <c r="F68" s="138"/>
      <c r="G68" s="138"/>
      <c r="H68" s="140"/>
      <c r="I68" s="140"/>
    </row>
    <row r="69" spans="1:9" s="282" customFormat="1">
      <c r="A69" s="157"/>
      <c r="B69" s="157"/>
      <c r="C69" s="134"/>
      <c r="D69" s="138"/>
      <c r="E69" s="138"/>
      <c r="F69" s="138"/>
      <c r="G69" s="138"/>
      <c r="H69" s="140"/>
      <c r="I69" s="140"/>
    </row>
    <row r="70" spans="1:9" s="282" customFormat="1">
      <c r="A70" s="157"/>
      <c r="B70" s="157"/>
      <c r="C70" s="134"/>
      <c r="D70" s="138"/>
      <c r="E70" s="138"/>
      <c r="F70" s="138"/>
      <c r="G70" s="138"/>
      <c r="H70" s="140"/>
      <c r="I70" s="140"/>
    </row>
    <row r="71" spans="1:9" s="282" customFormat="1">
      <c r="A71" s="157"/>
      <c r="B71" s="157"/>
      <c r="C71" s="134"/>
      <c r="D71" s="138"/>
      <c r="E71" s="138"/>
      <c r="F71" s="138"/>
      <c r="G71" s="138"/>
      <c r="H71" s="140"/>
      <c r="I71" s="140"/>
    </row>
    <row r="72" spans="1:9" s="282" customFormat="1">
      <c r="A72" s="157"/>
      <c r="B72" s="157"/>
      <c r="C72" s="134"/>
      <c r="D72" s="138"/>
      <c r="E72" s="138"/>
      <c r="F72" s="138"/>
      <c r="G72" s="138"/>
      <c r="H72" s="140"/>
      <c r="I72" s="140"/>
    </row>
    <row r="73" spans="1:9" s="282" customFormat="1">
      <c r="A73" s="157"/>
      <c r="B73" s="157"/>
      <c r="C73" s="134"/>
      <c r="D73" s="138"/>
      <c r="E73" s="138"/>
      <c r="F73" s="138"/>
      <c r="G73" s="138"/>
      <c r="H73" s="140"/>
      <c r="I73" s="140"/>
    </row>
    <row r="74" spans="1:9" s="282" customFormat="1">
      <c r="A74" s="157"/>
      <c r="B74" s="157"/>
      <c r="C74" s="134"/>
      <c r="D74" s="138"/>
      <c r="E74" s="138"/>
      <c r="F74" s="138"/>
      <c r="G74" s="138"/>
      <c r="H74" s="140"/>
      <c r="I74" s="140"/>
    </row>
    <row r="75" spans="1:9" s="282" customFormat="1">
      <c r="A75" s="157"/>
      <c r="B75" s="157"/>
      <c r="C75" s="134"/>
      <c r="D75" s="138"/>
      <c r="E75" s="138"/>
      <c r="F75" s="138"/>
      <c r="G75" s="138"/>
      <c r="H75" s="140"/>
      <c r="I75" s="140"/>
    </row>
    <row r="76" spans="1:9" s="282" customFormat="1">
      <c r="A76" s="157"/>
      <c r="B76" s="157"/>
      <c r="C76" s="134"/>
      <c r="D76" s="138"/>
      <c r="E76" s="138"/>
      <c r="F76" s="138"/>
      <c r="G76" s="138"/>
      <c r="H76" s="140"/>
      <c r="I76" s="140"/>
    </row>
    <row r="77" spans="1:9" s="282" customFormat="1">
      <c r="A77" s="157"/>
      <c r="B77" s="157"/>
      <c r="C77" s="134"/>
      <c r="D77" s="138"/>
      <c r="E77" s="138"/>
      <c r="F77" s="138"/>
      <c r="G77" s="138"/>
      <c r="H77" s="140"/>
      <c r="I77" s="140"/>
    </row>
    <row r="78" spans="1:9" s="282" customFormat="1">
      <c r="A78" s="157"/>
      <c r="B78" s="157"/>
      <c r="C78" s="134"/>
      <c r="D78" s="138"/>
      <c r="E78" s="138"/>
      <c r="F78" s="138"/>
      <c r="G78" s="138"/>
      <c r="H78" s="140"/>
      <c r="I78" s="140"/>
    </row>
    <row r="79" spans="1:9" s="282" customFormat="1">
      <c r="A79" s="157"/>
      <c r="B79" s="157"/>
      <c r="C79" s="134"/>
      <c r="D79" s="138"/>
      <c r="E79" s="138"/>
      <c r="F79" s="138"/>
      <c r="G79" s="138"/>
      <c r="H79" s="140"/>
      <c r="I79" s="140"/>
    </row>
    <row r="80" spans="1:9" s="282" customFormat="1">
      <c r="A80" s="157"/>
      <c r="B80" s="157"/>
      <c r="C80" s="134"/>
      <c r="D80" s="138"/>
      <c r="E80" s="138"/>
      <c r="F80" s="138"/>
      <c r="G80" s="138"/>
      <c r="H80" s="140"/>
      <c r="I80" s="140"/>
    </row>
    <row r="81" spans="1:11" s="282" customFormat="1">
      <c r="A81" s="157"/>
      <c r="B81" s="157"/>
      <c r="C81" s="134"/>
      <c r="D81" s="138"/>
      <c r="E81" s="138"/>
      <c r="F81" s="138"/>
      <c r="G81" s="138"/>
      <c r="H81" s="140"/>
      <c r="I81" s="140"/>
    </row>
    <row r="82" spans="1:11" s="282" customFormat="1">
      <c r="A82" s="157"/>
      <c r="B82" s="157"/>
      <c r="C82" s="134"/>
      <c r="D82" s="138"/>
      <c r="E82" s="138"/>
      <c r="F82" s="138"/>
      <c r="G82" s="138"/>
      <c r="H82" s="140"/>
      <c r="I82" s="140"/>
    </row>
    <row r="83" spans="1:11" s="282" customFormat="1">
      <c r="A83" s="157"/>
      <c r="B83" s="157"/>
      <c r="C83" s="134"/>
      <c r="D83" s="138"/>
      <c r="E83" s="138"/>
      <c r="F83" s="138"/>
      <c r="G83" s="138"/>
      <c r="H83" s="140"/>
      <c r="I83" s="140"/>
    </row>
    <row r="84" spans="1:11" s="255" customFormat="1">
      <c r="A84" s="157"/>
      <c r="B84" s="157"/>
      <c r="C84" s="134"/>
      <c r="D84" s="138"/>
      <c r="E84" s="138"/>
      <c r="F84" s="138"/>
      <c r="G84" s="138"/>
      <c r="H84" s="140"/>
      <c r="I84" s="140"/>
    </row>
    <row r="85" spans="1:11" s="255" customFormat="1">
      <c r="A85" s="157"/>
      <c r="B85" s="157"/>
      <c r="C85" s="134"/>
      <c r="D85" s="138"/>
      <c r="E85" s="138"/>
      <c r="F85" s="138"/>
      <c r="G85" s="138"/>
      <c r="H85" s="140"/>
      <c r="I85" s="140"/>
    </row>
    <row r="86" spans="1:11" s="255" customFormat="1">
      <c r="A86" s="157"/>
      <c r="B86" s="157"/>
      <c r="C86" s="134"/>
      <c r="D86" s="138"/>
      <c r="E86" s="138"/>
      <c r="F86" s="138"/>
      <c r="G86" s="138"/>
      <c r="H86" s="140"/>
      <c r="I86" s="140"/>
    </row>
    <row r="87" spans="1:11" s="255" customFormat="1">
      <c r="A87" s="170"/>
      <c r="B87" s="170" t="s">
        <v>386</v>
      </c>
      <c r="C87" s="142">
        <f>SUM(C63:C86)</f>
        <v>0</v>
      </c>
      <c r="D87" s="142">
        <f>SUM(D63:D86)</f>
        <v>0</v>
      </c>
      <c r="E87" s="142">
        <f>SUM(E63:E86)</f>
        <v>0</v>
      </c>
      <c r="F87" s="142">
        <f>SUM(F63:F86)</f>
        <v>0</v>
      </c>
      <c r="G87" s="142">
        <f>SUM(G63:G86)</f>
        <v>0</v>
      </c>
      <c r="H87" s="142"/>
      <c r="I87" s="142"/>
    </row>
    <row r="88" spans="1:11" s="255" customFormat="1">
      <c r="C88" s="9"/>
      <c r="D88" s="9"/>
      <c r="E88" s="9"/>
      <c r="F88" s="9"/>
      <c r="G88" s="9"/>
    </row>
    <row r="89" spans="1:11" s="255" customFormat="1">
      <c r="C89" s="9"/>
      <c r="D89" s="9"/>
      <c r="E89" s="9"/>
      <c r="F89" s="9"/>
      <c r="G89" s="9"/>
    </row>
    <row r="90" spans="1:11" s="255" customFormat="1">
      <c r="A90" s="10" t="s">
        <v>268</v>
      </c>
      <c r="B90" s="11"/>
      <c r="C90" s="284"/>
      <c r="D90" s="9"/>
      <c r="E90" s="38"/>
      <c r="F90" s="38"/>
      <c r="G90" s="9"/>
      <c r="I90" s="54" t="s">
        <v>53</v>
      </c>
    </row>
    <row r="91" spans="1:11" s="255" customFormat="1">
      <c r="A91" s="39"/>
      <c r="B91" s="39"/>
      <c r="C91" s="38"/>
      <c r="D91" s="38"/>
      <c r="E91" s="38"/>
      <c r="F91" s="38"/>
      <c r="G91" s="9"/>
    </row>
    <row r="92" spans="1:11" s="255" customFormat="1">
      <c r="A92" s="15" t="s">
        <v>46</v>
      </c>
      <c r="B92" s="16" t="s">
        <v>47</v>
      </c>
      <c r="C92" s="40" t="s">
        <v>54</v>
      </c>
      <c r="D92" s="40" t="s">
        <v>55</v>
      </c>
      <c r="E92" s="40" t="s">
        <v>56</v>
      </c>
      <c r="F92" s="40" t="s">
        <v>57</v>
      </c>
      <c r="G92" s="41" t="s">
        <v>58</v>
      </c>
      <c r="H92" s="16" t="s">
        <v>59</v>
      </c>
      <c r="I92" s="16" t="s">
        <v>60</v>
      </c>
    </row>
    <row r="93" spans="1:11" s="255" customFormat="1">
      <c r="A93" s="157"/>
      <c r="B93" s="157"/>
      <c r="C93" s="134"/>
      <c r="D93" s="138"/>
      <c r="E93" s="138"/>
      <c r="F93" s="138"/>
      <c r="G93" s="138"/>
      <c r="H93" s="140"/>
      <c r="I93" s="140"/>
    </row>
    <row r="94" spans="1:11" s="255" customFormat="1">
      <c r="A94" s="157"/>
      <c r="B94" s="157"/>
      <c r="C94" s="134"/>
      <c r="D94" s="138"/>
      <c r="E94" s="138"/>
      <c r="F94" s="138"/>
      <c r="G94" s="138"/>
      <c r="H94" s="140"/>
      <c r="I94" s="140"/>
    </row>
    <row r="95" spans="1:11" s="255" customFormat="1">
      <c r="A95" s="157"/>
      <c r="B95" s="157"/>
      <c r="C95" s="134"/>
      <c r="D95" s="138"/>
      <c r="E95" s="138"/>
      <c r="F95" s="138"/>
      <c r="G95" s="138"/>
      <c r="H95" s="140"/>
      <c r="I95" s="140"/>
      <c r="K95" s="9"/>
    </row>
    <row r="96" spans="1:11" s="255" customFormat="1">
      <c r="A96" s="157"/>
      <c r="B96" s="157"/>
      <c r="C96" s="134"/>
      <c r="D96" s="138"/>
      <c r="E96" s="138"/>
      <c r="F96" s="138"/>
      <c r="G96" s="138"/>
      <c r="H96" s="140"/>
      <c r="I96" s="140"/>
      <c r="K96" s="9"/>
    </row>
    <row r="97" spans="1:11" s="255" customFormat="1">
      <c r="A97" s="170"/>
      <c r="B97" s="170" t="s">
        <v>269</v>
      </c>
      <c r="C97" s="142">
        <f>SUM(C93:C96)</f>
        <v>0</v>
      </c>
      <c r="D97" s="142">
        <f>SUM(D93:D96)</f>
        <v>0</v>
      </c>
      <c r="E97" s="142">
        <f>SUM(E93:E96)</f>
        <v>0</v>
      </c>
      <c r="F97" s="142">
        <f>SUM(F93:F96)</f>
        <v>0</v>
      </c>
      <c r="G97" s="142">
        <f>SUM(G93:G96)</f>
        <v>0</v>
      </c>
      <c r="H97" s="142"/>
      <c r="I97" s="142"/>
      <c r="K97" s="9"/>
    </row>
    <row r="98" spans="1:11" s="255" customFormat="1">
      <c r="C98" s="9"/>
      <c r="D98" s="9"/>
      <c r="E98" s="9"/>
      <c r="F98" s="9"/>
      <c r="G98" s="9"/>
    </row>
    <row r="99" spans="1:11" s="255" customFormat="1">
      <c r="C99" s="9"/>
      <c r="D99" s="9"/>
      <c r="E99" s="9"/>
      <c r="F99" s="9"/>
      <c r="G99" s="9"/>
    </row>
    <row r="100" spans="1:11" s="255" customFormat="1">
      <c r="A100" s="10" t="s">
        <v>270</v>
      </c>
      <c r="B100" s="11"/>
      <c r="C100" s="9"/>
      <c r="D100" s="9"/>
      <c r="E100" s="38"/>
      <c r="F100" s="38"/>
      <c r="G100" s="9"/>
      <c r="I100" s="54" t="s">
        <v>53</v>
      </c>
    </row>
    <row r="101" spans="1:11" s="255" customFormat="1">
      <c r="A101" s="39"/>
      <c r="B101" s="39"/>
      <c r="C101" s="38"/>
      <c r="D101" s="38"/>
      <c r="E101" s="38"/>
      <c r="F101" s="38"/>
      <c r="G101" s="9"/>
    </row>
    <row r="102" spans="1:11" s="255" customFormat="1">
      <c r="A102" s="15" t="s">
        <v>46</v>
      </c>
      <c r="B102" s="16" t="s">
        <v>47</v>
      </c>
      <c r="C102" s="40" t="s">
        <v>54</v>
      </c>
      <c r="D102" s="40" t="s">
        <v>55</v>
      </c>
      <c r="E102" s="40" t="s">
        <v>56</v>
      </c>
      <c r="F102" s="40" t="s">
        <v>57</v>
      </c>
      <c r="G102" s="41" t="s">
        <v>58</v>
      </c>
      <c r="H102" s="16" t="s">
        <v>59</v>
      </c>
      <c r="I102" s="16" t="s">
        <v>60</v>
      </c>
    </row>
    <row r="103" spans="1:11" s="255" customFormat="1">
      <c r="A103" s="157"/>
      <c r="B103" s="157"/>
      <c r="C103" s="134"/>
      <c r="D103" s="138"/>
      <c r="E103" s="138"/>
      <c r="F103" s="138"/>
      <c r="G103" s="138"/>
      <c r="H103" s="140"/>
      <c r="I103" s="140"/>
    </row>
    <row r="104" spans="1:11" s="255" customFormat="1">
      <c r="A104" s="157"/>
      <c r="B104" s="157"/>
      <c r="C104" s="134"/>
      <c r="D104" s="138"/>
      <c r="E104" s="138"/>
      <c r="F104" s="138"/>
      <c r="G104" s="138"/>
      <c r="H104" s="140"/>
      <c r="I104" s="140"/>
    </row>
    <row r="105" spans="1:11" s="255" customFormat="1">
      <c r="A105" s="157"/>
      <c r="B105" s="157"/>
      <c r="C105" s="134"/>
      <c r="D105" s="138"/>
      <c r="E105" s="138"/>
      <c r="F105" s="138"/>
      <c r="G105" s="138"/>
      <c r="H105" s="140"/>
      <c r="I105" s="140"/>
    </row>
    <row r="106" spans="1:11" s="255" customFormat="1">
      <c r="A106" s="157"/>
      <c r="B106" s="157"/>
      <c r="C106" s="134"/>
      <c r="D106" s="138"/>
      <c r="E106" s="138"/>
      <c r="F106" s="138"/>
      <c r="G106" s="138"/>
      <c r="H106" s="140"/>
      <c r="I106" s="140"/>
    </row>
    <row r="107" spans="1:11" s="255" customFormat="1">
      <c r="A107" s="170"/>
      <c r="B107" s="170" t="s">
        <v>271</v>
      </c>
      <c r="C107" s="142">
        <f>SUM(C103:C106)</f>
        <v>0</v>
      </c>
      <c r="D107" s="142">
        <f>SUM(D103:D106)</f>
        <v>0</v>
      </c>
      <c r="E107" s="142">
        <f>SUM(E103:E106)</f>
        <v>0</v>
      </c>
      <c r="F107" s="142">
        <f>SUM(F103:F106)</f>
        <v>0</v>
      </c>
      <c r="G107" s="142">
        <f>SUM(G103:G106)</f>
        <v>0</v>
      </c>
      <c r="H107" s="142"/>
      <c r="I107" s="142"/>
    </row>
    <row r="108" spans="1:11" s="255" customFormat="1">
      <c r="C108" s="9"/>
      <c r="D108" s="9"/>
      <c r="E108" s="9"/>
      <c r="F108" s="9"/>
      <c r="G108" s="9"/>
    </row>
    <row r="109" spans="1:11" s="255" customFormat="1">
      <c r="C109" s="9"/>
      <c r="D109" s="9"/>
      <c r="E109" s="9"/>
      <c r="F109" s="9"/>
      <c r="G109" s="9"/>
    </row>
    <row r="110" spans="1:11" s="255" customFormat="1">
      <c r="A110" s="10" t="s">
        <v>272</v>
      </c>
      <c r="B110" s="11"/>
      <c r="C110" s="9"/>
      <c r="D110" s="9"/>
      <c r="E110" s="38"/>
      <c r="F110" s="38"/>
      <c r="G110" s="9"/>
      <c r="I110" s="54" t="s">
        <v>53</v>
      </c>
    </row>
    <row r="111" spans="1:11" s="255" customFormat="1">
      <c r="A111" s="39"/>
      <c r="B111" s="39"/>
      <c r="C111" s="38"/>
      <c r="D111" s="38"/>
      <c r="E111" s="38"/>
      <c r="F111" s="38"/>
      <c r="G111" s="9"/>
    </row>
    <row r="112" spans="1:11" s="255" customFormat="1">
      <c r="A112" s="15" t="s">
        <v>46</v>
      </c>
      <c r="B112" s="16" t="s">
        <v>47</v>
      </c>
      <c r="C112" s="40" t="s">
        <v>54</v>
      </c>
      <c r="D112" s="40" t="s">
        <v>55</v>
      </c>
      <c r="E112" s="40" t="s">
        <v>56</v>
      </c>
      <c r="F112" s="40" t="s">
        <v>57</v>
      </c>
      <c r="G112" s="41" t="s">
        <v>58</v>
      </c>
      <c r="H112" s="16" t="s">
        <v>59</v>
      </c>
      <c r="I112" s="16" t="s">
        <v>60</v>
      </c>
    </row>
    <row r="113" spans="1:11" s="255" customFormat="1">
      <c r="A113" s="157"/>
      <c r="B113" s="157"/>
      <c r="C113" s="134"/>
      <c r="D113" s="138"/>
      <c r="E113" s="138"/>
      <c r="F113" s="138"/>
      <c r="G113" s="138"/>
      <c r="H113" s="140"/>
      <c r="I113" s="140"/>
      <c r="K113" s="9"/>
    </row>
    <row r="114" spans="1:11" s="255" customFormat="1">
      <c r="A114" s="157"/>
      <c r="B114" s="157"/>
      <c r="C114" s="134"/>
      <c r="D114" s="138"/>
      <c r="E114" s="138"/>
      <c r="F114" s="138"/>
      <c r="G114" s="138"/>
      <c r="H114" s="140"/>
      <c r="I114" s="140"/>
      <c r="K114" s="9"/>
    </row>
    <row r="115" spans="1:11" s="255" customFormat="1">
      <c r="A115" s="157"/>
      <c r="B115" s="157"/>
      <c r="C115" s="134"/>
      <c r="D115" s="138"/>
      <c r="E115" s="138"/>
      <c r="F115" s="138"/>
      <c r="G115" s="138"/>
      <c r="H115" s="140"/>
      <c r="I115" s="140"/>
    </row>
    <row r="116" spans="1:11" s="255" customFormat="1">
      <c r="A116" s="157"/>
      <c r="B116" s="157"/>
      <c r="C116" s="134"/>
      <c r="D116" s="138"/>
      <c r="E116" s="138"/>
      <c r="F116" s="138"/>
      <c r="G116" s="138"/>
      <c r="H116" s="140"/>
      <c r="I116" s="140"/>
    </row>
    <row r="117" spans="1:11" s="255" customFormat="1">
      <c r="A117" s="170"/>
      <c r="B117" s="170" t="s">
        <v>273</v>
      </c>
      <c r="C117" s="142">
        <f>SUM(C113:C116)</f>
        <v>0</v>
      </c>
      <c r="D117" s="142">
        <f>SUM(D113:D116)</f>
        <v>0</v>
      </c>
      <c r="E117" s="142">
        <f>SUM(E113:E116)</f>
        <v>0</v>
      </c>
      <c r="F117" s="142">
        <f>SUM(F113:F116)</f>
        <v>0</v>
      </c>
      <c r="G117" s="142">
        <f>SUM(G113:G116)</f>
        <v>0</v>
      </c>
      <c r="H117" s="142"/>
      <c r="I117" s="142"/>
    </row>
    <row r="118" spans="1:11" s="255" customFormat="1">
      <c r="C118" s="9"/>
      <c r="D118" s="9"/>
      <c r="E118" s="9"/>
      <c r="F118" s="9"/>
      <c r="G118" s="9"/>
    </row>
    <row r="119" spans="1:11" s="255" customFormat="1">
      <c r="C119" s="9"/>
      <c r="D119" s="9"/>
      <c r="E119" s="9"/>
      <c r="F119" s="9"/>
      <c r="G119" s="9"/>
    </row>
    <row r="120" spans="1:11" s="255" customFormat="1">
      <c r="A120" s="10" t="s">
        <v>274</v>
      </c>
      <c r="B120" s="11"/>
      <c r="C120" s="9"/>
      <c r="D120" s="9"/>
      <c r="E120" s="38"/>
      <c r="F120" s="38"/>
      <c r="G120" s="9"/>
      <c r="I120" s="54" t="s">
        <v>53</v>
      </c>
    </row>
    <row r="121" spans="1:11" s="255" customFormat="1">
      <c r="A121" s="39"/>
      <c r="B121" s="39"/>
      <c r="C121" s="38"/>
      <c r="D121" s="38"/>
      <c r="E121" s="38"/>
      <c r="F121" s="38"/>
      <c r="G121" s="9"/>
    </row>
    <row r="122" spans="1:11" s="255" customFormat="1">
      <c r="A122" s="15" t="s">
        <v>46</v>
      </c>
      <c r="B122" s="16" t="s">
        <v>47</v>
      </c>
      <c r="C122" s="40" t="s">
        <v>54</v>
      </c>
      <c r="D122" s="40" t="s">
        <v>55</v>
      </c>
      <c r="E122" s="40" t="s">
        <v>56</v>
      </c>
      <c r="F122" s="40" t="s">
        <v>57</v>
      </c>
      <c r="G122" s="41" t="s">
        <v>58</v>
      </c>
      <c r="H122" s="16" t="s">
        <v>59</v>
      </c>
      <c r="I122" s="16" t="s">
        <v>60</v>
      </c>
    </row>
    <row r="123" spans="1:11" s="255" customFormat="1">
      <c r="A123" s="157"/>
      <c r="B123" s="157"/>
      <c r="C123" s="134"/>
      <c r="D123" s="138"/>
      <c r="E123" s="138"/>
      <c r="F123" s="138"/>
      <c r="G123" s="138"/>
      <c r="H123" s="140"/>
      <c r="I123" s="140"/>
    </row>
    <row r="124" spans="1:11" s="255" customFormat="1">
      <c r="A124" s="157"/>
      <c r="B124" s="157"/>
      <c r="C124" s="134"/>
      <c r="D124" s="138"/>
      <c r="E124" s="138"/>
      <c r="F124" s="138"/>
      <c r="G124" s="138"/>
      <c r="H124" s="140"/>
      <c r="I124" s="140"/>
    </row>
    <row r="125" spans="1:11" s="255" customFormat="1">
      <c r="A125" s="157"/>
      <c r="B125" s="157"/>
      <c r="C125" s="134"/>
      <c r="D125" s="138"/>
      <c r="E125" s="138"/>
      <c r="F125" s="138"/>
      <c r="G125" s="138"/>
      <c r="H125" s="140"/>
      <c r="I125" s="140"/>
    </row>
    <row r="126" spans="1:11" s="255" customFormat="1">
      <c r="A126" s="157"/>
      <c r="B126" s="157"/>
      <c r="C126" s="134"/>
      <c r="D126" s="138"/>
      <c r="E126" s="138"/>
      <c r="F126" s="138"/>
      <c r="G126" s="138"/>
      <c r="H126" s="140"/>
      <c r="I126" s="140"/>
    </row>
    <row r="127" spans="1:11" s="255" customFormat="1">
      <c r="A127" s="170"/>
      <c r="B127" s="170" t="s">
        <v>275</v>
      </c>
      <c r="C127" s="142">
        <f>SUM(C123:C126)</f>
        <v>0</v>
      </c>
      <c r="D127" s="142">
        <f>SUM(D123:D126)</f>
        <v>0</v>
      </c>
      <c r="E127" s="142">
        <f>SUM(E123:E126)</f>
        <v>0</v>
      </c>
      <c r="F127" s="142">
        <f>SUM(F123:F126)</f>
        <v>0</v>
      </c>
      <c r="G127" s="142">
        <f>SUM(G123:G126)</f>
        <v>0</v>
      </c>
      <c r="H127" s="142"/>
      <c r="I127" s="142"/>
    </row>
    <row r="128" spans="1:11" s="255" customFormat="1">
      <c r="C128" s="9"/>
      <c r="D128" s="9"/>
      <c r="E128" s="9"/>
      <c r="F128" s="9"/>
      <c r="G128" s="9"/>
    </row>
    <row r="129" spans="3:7" s="255" customFormat="1">
      <c r="C129" s="9"/>
      <c r="D129" s="9"/>
      <c r="E129" s="9"/>
      <c r="F129" s="9"/>
      <c r="G129" s="9"/>
    </row>
    <row r="130" spans="3:7" s="255" customFormat="1">
      <c r="C130" s="9"/>
      <c r="D130" s="9"/>
      <c r="E130" s="9"/>
      <c r="F130" s="9"/>
      <c r="G130" s="9"/>
    </row>
    <row r="131" spans="3:7" s="255" customFormat="1">
      <c r="C131" s="9"/>
      <c r="D131" s="9"/>
      <c r="E131" s="9"/>
      <c r="F131" s="9"/>
      <c r="G131" s="9"/>
    </row>
    <row r="132" spans="3:7" s="255" customFormat="1">
      <c r="C132" s="9"/>
      <c r="D132" s="9"/>
      <c r="E132" s="9"/>
      <c r="F132" s="9"/>
      <c r="G132" s="9"/>
    </row>
    <row r="133" spans="3:7" s="255" customFormat="1">
      <c r="C133" s="9"/>
      <c r="D133" s="9"/>
      <c r="E133" s="9"/>
      <c r="F133" s="9"/>
      <c r="G133" s="9"/>
    </row>
    <row r="134" spans="3:7" s="255" customFormat="1">
      <c r="C134" s="9"/>
      <c r="D134" s="9"/>
      <c r="E134" s="9"/>
      <c r="F134" s="9"/>
      <c r="G134" s="9"/>
    </row>
    <row r="135" spans="3:7" s="255" customFormat="1">
      <c r="C135" s="9"/>
      <c r="D135" s="9"/>
      <c r="E135" s="9"/>
      <c r="F135" s="9"/>
      <c r="G135" s="9"/>
    </row>
    <row r="136" spans="3:7" s="255" customFormat="1">
      <c r="C136" s="9"/>
      <c r="D136" s="9"/>
      <c r="E136" s="9"/>
      <c r="F136" s="9"/>
      <c r="G136" s="9"/>
    </row>
    <row r="137" spans="3:7" s="255" customFormat="1">
      <c r="C137" s="9"/>
      <c r="D137" s="9"/>
      <c r="E137" s="9"/>
      <c r="F137" s="9"/>
      <c r="G137" s="9"/>
    </row>
    <row r="138" spans="3:7" s="255" customFormat="1">
      <c r="C138" s="9"/>
      <c r="D138" s="9"/>
      <c r="E138" s="9"/>
      <c r="F138" s="9"/>
      <c r="G138" s="9"/>
    </row>
    <row r="139" spans="3:7" s="255" customFormat="1">
      <c r="C139" s="9"/>
      <c r="D139" s="9"/>
      <c r="E139" s="9"/>
      <c r="F139" s="9"/>
      <c r="G139" s="9"/>
    </row>
    <row r="140" spans="3:7" s="255" customFormat="1">
      <c r="C140" s="9"/>
      <c r="D140" s="9"/>
      <c r="E140" s="9"/>
      <c r="F140" s="9"/>
      <c r="G140" s="9"/>
    </row>
    <row r="141" spans="3:7" s="255" customFormat="1">
      <c r="C141" s="9"/>
      <c r="D141" s="9"/>
      <c r="E141" s="9"/>
      <c r="F141" s="9"/>
      <c r="G141" s="9"/>
    </row>
    <row r="142" spans="3:7" s="255" customFormat="1">
      <c r="C142" s="9"/>
      <c r="D142" s="9"/>
      <c r="E142" s="9"/>
      <c r="F142" s="9"/>
      <c r="G142" s="9"/>
    </row>
    <row r="143" spans="3:7" s="255" customFormat="1">
      <c r="C143" s="9"/>
      <c r="D143" s="9"/>
      <c r="E143" s="9"/>
      <c r="F143" s="9"/>
      <c r="G143" s="9"/>
    </row>
    <row r="144" spans="3:7" s="255" customFormat="1">
      <c r="C144" s="9"/>
      <c r="D144" s="9"/>
      <c r="E144" s="9"/>
      <c r="F144" s="9"/>
      <c r="G144" s="9"/>
    </row>
    <row r="145" spans="3:7" s="255" customFormat="1">
      <c r="C145" s="9"/>
      <c r="D145" s="9"/>
      <c r="E145" s="9"/>
      <c r="F145" s="9"/>
      <c r="G145" s="9"/>
    </row>
    <row r="146" spans="3:7" s="255" customFormat="1">
      <c r="C146" s="9"/>
      <c r="D146" s="9"/>
      <c r="E146" s="9"/>
      <c r="F146" s="9"/>
      <c r="G146" s="9"/>
    </row>
    <row r="147" spans="3:7" s="255" customFormat="1">
      <c r="C147" s="9"/>
      <c r="D147" s="9"/>
      <c r="E147" s="9"/>
      <c r="F147" s="9"/>
      <c r="G147" s="9"/>
    </row>
    <row r="148" spans="3:7" s="255" customFormat="1">
      <c r="C148" s="9"/>
      <c r="D148" s="9"/>
      <c r="E148" s="9"/>
      <c r="F148" s="9"/>
      <c r="G148" s="9"/>
    </row>
    <row r="149" spans="3:7" s="255" customFormat="1">
      <c r="C149" s="9"/>
      <c r="D149" s="9"/>
      <c r="E149" s="9"/>
      <c r="F149" s="9"/>
      <c r="G149" s="9"/>
    </row>
    <row r="150" spans="3:7" s="255" customFormat="1">
      <c r="C150" s="9"/>
      <c r="D150" s="9"/>
      <c r="E150" s="9"/>
      <c r="F150" s="9"/>
      <c r="G150" s="9"/>
    </row>
    <row r="151" spans="3:7" s="255" customFormat="1">
      <c r="C151" s="9"/>
      <c r="D151" s="9"/>
      <c r="E151" s="9"/>
      <c r="F151" s="9"/>
      <c r="G151" s="9"/>
    </row>
    <row r="152" spans="3:7" s="255" customFormat="1">
      <c r="C152" s="9"/>
      <c r="D152" s="9"/>
      <c r="E152" s="9"/>
      <c r="F152" s="9"/>
      <c r="G152" s="9"/>
    </row>
    <row r="153" spans="3:7" s="255" customFormat="1">
      <c r="C153" s="9"/>
      <c r="D153" s="9"/>
      <c r="E153" s="9"/>
      <c r="F153" s="9"/>
      <c r="G153" s="9"/>
    </row>
    <row r="154" spans="3:7" s="255" customFormat="1">
      <c r="C154" s="9"/>
      <c r="D154" s="9"/>
      <c r="E154" s="9"/>
      <c r="F154" s="9"/>
      <c r="G154" s="9"/>
    </row>
    <row r="155" spans="3:7" s="255" customFormat="1">
      <c r="C155" s="9"/>
      <c r="D155" s="9"/>
      <c r="E155" s="9"/>
      <c r="F155" s="9"/>
      <c r="G155" s="9"/>
    </row>
    <row r="156" spans="3:7" s="255" customFormat="1">
      <c r="C156" s="9"/>
      <c r="D156" s="9"/>
      <c r="E156" s="9"/>
      <c r="F156" s="9"/>
      <c r="G156" s="9"/>
    </row>
    <row r="157" spans="3:7" s="255" customFormat="1">
      <c r="C157" s="9"/>
      <c r="D157" s="9"/>
      <c r="E157" s="9"/>
      <c r="F157" s="9"/>
      <c r="G157" s="9"/>
    </row>
    <row r="158" spans="3:7" s="255" customFormat="1">
      <c r="C158" s="9"/>
      <c r="D158" s="9"/>
      <c r="E158" s="9"/>
      <c r="F158" s="9"/>
      <c r="G158" s="9"/>
    </row>
    <row r="159" spans="3:7" s="255" customFormat="1">
      <c r="C159" s="9"/>
      <c r="D159" s="9"/>
      <c r="E159" s="9"/>
      <c r="F159" s="9"/>
      <c r="G159" s="9"/>
    </row>
    <row r="160" spans="3:7" s="255" customFormat="1">
      <c r="C160" s="9"/>
      <c r="D160" s="9"/>
      <c r="E160" s="9"/>
      <c r="F160" s="9"/>
      <c r="G160" s="9"/>
    </row>
    <row r="161" spans="3:7" s="255" customFormat="1">
      <c r="C161" s="9"/>
      <c r="D161" s="9"/>
      <c r="E161" s="9"/>
      <c r="F161" s="9"/>
      <c r="G161" s="9"/>
    </row>
    <row r="162" spans="3:7" s="255" customFormat="1">
      <c r="C162" s="9"/>
      <c r="D162" s="9"/>
      <c r="E162" s="9"/>
      <c r="F162" s="9"/>
      <c r="G162" s="9"/>
    </row>
    <row r="163" spans="3:7" s="255" customFormat="1">
      <c r="C163" s="9"/>
      <c r="D163" s="9"/>
      <c r="E163" s="9"/>
      <c r="F163" s="9"/>
      <c r="G163" s="9"/>
    </row>
    <row r="164" spans="3:7" s="255" customFormat="1">
      <c r="C164" s="9"/>
      <c r="D164" s="9"/>
      <c r="E164" s="9"/>
      <c r="F164" s="9"/>
      <c r="G164" s="9"/>
    </row>
    <row r="165" spans="3:7" s="255" customFormat="1">
      <c r="C165" s="9"/>
      <c r="D165" s="9"/>
      <c r="E165" s="9"/>
      <c r="F165" s="9"/>
      <c r="G165" s="9"/>
    </row>
    <row r="166" spans="3:7" s="255" customFormat="1">
      <c r="C166" s="9"/>
      <c r="D166" s="9"/>
      <c r="E166" s="9"/>
      <c r="F166" s="9"/>
      <c r="G166" s="9"/>
    </row>
    <row r="167" spans="3:7" s="255" customFormat="1">
      <c r="C167" s="9"/>
      <c r="D167" s="9"/>
      <c r="E167" s="9"/>
      <c r="F167" s="9"/>
      <c r="G167" s="9"/>
    </row>
    <row r="168" spans="3:7" s="255" customFormat="1">
      <c r="C168" s="9"/>
      <c r="D168" s="9"/>
      <c r="E168" s="9"/>
      <c r="F168" s="9"/>
      <c r="G168" s="9"/>
    </row>
    <row r="169" spans="3:7" s="255" customFormat="1">
      <c r="C169" s="9"/>
      <c r="D169" s="9"/>
      <c r="E169" s="9"/>
      <c r="F169" s="9"/>
      <c r="G169" s="9"/>
    </row>
    <row r="170" spans="3:7" s="255" customFormat="1">
      <c r="C170" s="9"/>
      <c r="D170" s="9"/>
      <c r="E170" s="9"/>
      <c r="F170" s="9"/>
      <c r="G170" s="9"/>
    </row>
    <row r="171" spans="3:7" s="255" customFormat="1">
      <c r="C171" s="9"/>
      <c r="D171" s="9"/>
      <c r="E171" s="9"/>
      <c r="F171" s="9"/>
      <c r="G171" s="9"/>
    </row>
    <row r="172" spans="3:7" s="255" customFormat="1">
      <c r="C172" s="9"/>
      <c r="D172" s="9"/>
      <c r="E172" s="9"/>
      <c r="F172" s="9"/>
      <c r="G172" s="9"/>
    </row>
    <row r="173" spans="3:7" s="255" customFormat="1">
      <c r="C173" s="9"/>
      <c r="D173" s="9"/>
      <c r="E173" s="9"/>
      <c r="F173" s="9"/>
      <c r="G173" s="9"/>
    </row>
    <row r="174" spans="3:7" s="255" customFormat="1">
      <c r="C174" s="9"/>
      <c r="D174" s="9"/>
      <c r="E174" s="9"/>
      <c r="F174" s="9"/>
      <c r="G174" s="9"/>
    </row>
    <row r="175" spans="3:7" s="255" customFormat="1">
      <c r="C175" s="9"/>
      <c r="D175" s="9"/>
      <c r="E175" s="9"/>
      <c r="F175" s="9"/>
      <c r="G175" s="9"/>
    </row>
    <row r="176" spans="3:7" s="255" customFormat="1">
      <c r="C176" s="9"/>
      <c r="D176" s="9"/>
      <c r="E176" s="9"/>
      <c r="F176" s="9"/>
      <c r="G176" s="9"/>
    </row>
    <row r="177" spans="3:7" s="255" customFormat="1">
      <c r="C177" s="9"/>
      <c r="D177" s="9"/>
      <c r="E177" s="9"/>
      <c r="F177" s="9"/>
      <c r="G177" s="9"/>
    </row>
    <row r="178" spans="3:7" s="255" customFormat="1">
      <c r="C178" s="9"/>
      <c r="D178" s="9"/>
      <c r="E178" s="9"/>
      <c r="F178" s="9"/>
      <c r="G178" s="9"/>
    </row>
    <row r="179" spans="3:7" s="255" customFormat="1">
      <c r="C179" s="9"/>
      <c r="D179" s="9"/>
      <c r="E179" s="9"/>
      <c r="F179" s="9"/>
      <c r="G179" s="9"/>
    </row>
    <row r="180" spans="3:7" s="255" customFormat="1">
      <c r="C180" s="9"/>
      <c r="D180" s="9"/>
      <c r="E180" s="9"/>
      <c r="F180" s="9"/>
      <c r="G180" s="9"/>
    </row>
    <row r="181" spans="3:7" s="255" customFormat="1">
      <c r="C181" s="9"/>
      <c r="D181" s="9"/>
      <c r="E181" s="9"/>
      <c r="F181" s="9"/>
      <c r="G181" s="9"/>
    </row>
    <row r="182" spans="3:7" s="255" customFormat="1">
      <c r="C182" s="9"/>
      <c r="D182" s="9"/>
      <c r="E182" s="9"/>
      <c r="F182" s="9"/>
      <c r="G182" s="9"/>
    </row>
    <row r="183" spans="3:7" s="255" customFormat="1">
      <c r="C183" s="9"/>
      <c r="D183" s="9"/>
      <c r="E183" s="9"/>
      <c r="F183" s="9"/>
      <c r="G183" s="9"/>
    </row>
    <row r="184" spans="3:7" s="255" customFormat="1">
      <c r="C184" s="9"/>
      <c r="D184" s="9"/>
      <c r="E184" s="9"/>
      <c r="F184" s="9"/>
      <c r="G184" s="9"/>
    </row>
    <row r="185" spans="3:7" s="255" customFormat="1">
      <c r="C185" s="9"/>
      <c r="D185" s="9"/>
      <c r="E185" s="9"/>
      <c r="F185" s="9"/>
      <c r="G185" s="9"/>
    </row>
    <row r="186" spans="3:7" s="255" customFormat="1">
      <c r="C186" s="9"/>
      <c r="D186" s="9"/>
      <c r="E186" s="9"/>
      <c r="F186" s="9"/>
      <c r="G186" s="9"/>
    </row>
    <row r="187" spans="3:7" s="255" customFormat="1">
      <c r="C187" s="9"/>
      <c r="D187" s="9"/>
      <c r="E187" s="9"/>
      <c r="F187" s="9"/>
      <c r="G187" s="9"/>
    </row>
    <row r="188" spans="3:7" s="255" customFormat="1">
      <c r="C188" s="9"/>
      <c r="D188" s="9"/>
      <c r="E188" s="9"/>
      <c r="F188" s="9"/>
      <c r="G188" s="9"/>
    </row>
    <row r="189" spans="3:7" s="255" customFormat="1">
      <c r="C189" s="9"/>
      <c r="D189" s="9"/>
      <c r="E189" s="9"/>
      <c r="F189" s="9"/>
      <c r="G189" s="9"/>
    </row>
    <row r="190" spans="3:7" s="255" customFormat="1">
      <c r="C190" s="9"/>
      <c r="D190" s="9"/>
      <c r="E190" s="9"/>
      <c r="F190" s="9"/>
      <c r="G190" s="9"/>
    </row>
    <row r="191" spans="3:7" s="255" customFormat="1">
      <c r="C191" s="9"/>
      <c r="D191" s="9"/>
      <c r="E191" s="9"/>
      <c r="F191" s="9"/>
      <c r="G191" s="9"/>
    </row>
    <row r="192" spans="3:7" s="255" customFormat="1">
      <c r="C192" s="9"/>
      <c r="D192" s="9"/>
      <c r="E192" s="9"/>
      <c r="F192" s="9"/>
      <c r="G192" s="9"/>
    </row>
    <row r="193" spans="1:8" s="255" customFormat="1">
      <c r="C193" s="9"/>
      <c r="D193" s="9"/>
      <c r="E193" s="9"/>
      <c r="F193" s="9"/>
      <c r="G193" s="9"/>
    </row>
    <row r="194" spans="1:8" s="255" customFormat="1">
      <c r="C194" s="9"/>
      <c r="D194" s="9"/>
      <c r="E194" s="9"/>
      <c r="F194" s="9"/>
      <c r="G194" s="9"/>
    </row>
    <row r="195" spans="1:8" s="255" customFormat="1">
      <c r="C195" s="9"/>
      <c r="D195" s="9"/>
      <c r="E195" s="9"/>
      <c r="F195" s="9"/>
      <c r="G195" s="9"/>
    </row>
    <row r="196" spans="1:8" s="255" customFormat="1">
      <c r="C196" s="9"/>
      <c r="D196" s="9"/>
      <c r="E196" s="9"/>
      <c r="F196" s="9"/>
      <c r="G196" s="9"/>
    </row>
    <row r="197" spans="1:8" s="255" customFormat="1">
      <c r="C197" s="9"/>
      <c r="D197" s="9"/>
      <c r="E197" s="9"/>
      <c r="F197" s="9"/>
      <c r="G197" s="9"/>
    </row>
    <row r="198" spans="1:8" s="255" customFormat="1">
      <c r="C198" s="9"/>
      <c r="D198" s="9"/>
      <c r="E198" s="9"/>
      <c r="F198" s="9"/>
      <c r="G198" s="9"/>
    </row>
    <row r="199" spans="1:8" s="255" customFormat="1">
      <c r="C199" s="9"/>
      <c r="D199" s="9"/>
      <c r="E199" s="9"/>
      <c r="F199" s="9"/>
      <c r="G199" s="9"/>
    </row>
    <row r="200" spans="1:8" s="255" customFormat="1">
      <c r="C200" s="9"/>
      <c r="D200" s="9"/>
      <c r="E200" s="9"/>
      <c r="F200" s="9"/>
      <c r="G200" s="9"/>
    </row>
    <row r="201" spans="1:8" s="255" customFormat="1">
      <c r="C201" s="9"/>
      <c r="D201" s="9"/>
      <c r="E201" s="9"/>
      <c r="F201" s="9"/>
      <c r="G201" s="9"/>
    </row>
    <row r="202" spans="1:8" s="255" customFormat="1">
      <c r="C202" s="9"/>
      <c r="D202" s="9"/>
      <c r="E202" s="9"/>
      <c r="F202" s="9"/>
      <c r="G202" s="9"/>
    </row>
    <row r="203" spans="1:8" s="255" customFormat="1">
      <c r="C203" s="9"/>
      <c r="D203" s="9"/>
      <c r="E203" s="9"/>
      <c r="F203" s="9"/>
      <c r="G203" s="9"/>
    </row>
    <row r="204" spans="1:8" s="255" customFormat="1">
      <c r="C204" s="9"/>
      <c r="D204" s="9"/>
      <c r="E204" s="9"/>
      <c r="F204" s="9"/>
      <c r="G204" s="9"/>
    </row>
    <row r="205" spans="1:8" s="255" customFormat="1">
      <c r="C205" s="9"/>
      <c r="D205" s="9"/>
      <c r="E205" s="9"/>
      <c r="F205" s="9"/>
      <c r="G205" s="9"/>
    </row>
    <row r="206" spans="1:8" s="255" customFormat="1">
      <c r="C206" s="9"/>
      <c r="D206" s="9"/>
      <c r="E206" s="9"/>
      <c r="F206" s="9"/>
      <c r="G206" s="9"/>
    </row>
    <row r="207" spans="1:8" s="255" customFormat="1">
      <c r="C207" s="9"/>
      <c r="D207" s="9"/>
      <c r="E207" s="9"/>
      <c r="F207" s="9"/>
      <c r="G207" s="9"/>
    </row>
    <row r="208" spans="1:8">
      <c r="A208" s="42"/>
      <c r="B208" s="42"/>
      <c r="C208" s="43"/>
      <c r="D208" s="43"/>
      <c r="E208" s="43"/>
      <c r="F208" s="43"/>
      <c r="G208" s="43"/>
      <c r="H208" s="42"/>
    </row>
    <row r="209" spans="1:2">
      <c r="A209" s="256"/>
      <c r="B209" s="257"/>
    </row>
    <row r="210" spans="1:2">
      <c r="A210" s="256"/>
      <c r="B210" s="257"/>
    </row>
    <row r="211" spans="1:2">
      <c r="A211" s="256"/>
      <c r="B211" s="257"/>
    </row>
    <row r="212" spans="1:2">
      <c r="A212" s="256"/>
      <c r="B212" s="257"/>
    </row>
    <row r="213" spans="1:2">
      <c r="A213" s="256"/>
      <c r="B213" s="257"/>
    </row>
  </sheetData>
  <dataValidations count="9">
    <dataValidation allowBlank="1" showInputMessage="1" showErrorMessage="1" prompt="Indicar si el deudor ya sobrepasó el plazo estipulado para pago, 90, 180 o 365 días." sqref="I7 I32 I62 I92 I102 I112 I122 I42 I52"/>
    <dataValidation allowBlank="1" showInputMessage="1" showErrorMessage="1" prompt="Informar sobre caraterísticas cualitativas de la cuenta, ejemplo: acciones implementadas para su recuperación, causas de la demora en su recuperación." sqref="H7 H32 H62 H92 H102 H112 H122 H42 H52"/>
    <dataValidation allowBlank="1" showInputMessage="1" showErrorMessage="1" prompt="Importe de la cuentas por cobrar con vencimiento mayor a 365 días." sqref="G7 G32 G62 G92 G102 G112 G122 G42 G52"/>
    <dataValidation allowBlank="1" showInputMessage="1" showErrorMessage="1" prompt="Importe de la cuentas por cobrar con fecha de vencimiento de 181 a 365 días." sqref="F7 F32 F62 F92 F102 F112 F122 F42 F52"/>
    <dataValidation allowBlank="1" showInputMessage="1" showErrorMessage="1" prompt="Importe de la cuentas por cobrar con fecha de vencimiento de 91 a 180 días." sqref="E7 E32 E62 E92 E102 E112 E122 E42 E52"/>
    <dataValidation allowBlank="1" showInputMessage="1" showErrorMessage="1" prompt="Importe de la cuentas por cobrar con fecha de vencimiento de 1 a 90 días." sqref="D7 D32 D62 D92 D102 D112 D122 D42 D52"/>
    <dataValidation allowBlank="1" showInputMessage="1" showErrorMessage="1" prompt="Corresponde al nombre o descripción de la cuenta de acuerdo al Plan de Cuentas emitido por el CONAC." sqref="B7 B32 B62 B92 B102 B112 B122 B42 B52"/>
    <dataValidation allowBlank="1" showInputMessage="1" showErrorMessage="1" prompt="Corresponde al número de la cuenta de acuerdo al Plan de Cuentas emitido por el CONAC (DOF 23/12/2015). Excepto cuentas por cobrar de contribuciones o fideicomisos que se encuentran dentro de inversiones financieras..." sqref="A7 A32 A42 A52 A62 A92 A102 A112 A122"/>
    <dataValidation allowBlank="1" showInputMessage="1" showErrorMessage="1" prompt="Saldo final del periodo de la información financiera trimestral presentada, el cual debe coincidir con la suma de las columnas de 90, 180, 365 y más de 365 días." sqref="C7 C32 C42 C52 C62 C92 C102 C112 C122"/>
  </dataValidations>
  <pageMargins left="0.70866141732283472" right="0.70866141732283472" top="0.74803149606299213" bottom="0.74803149606299213" header="0.31496062992125984" footer="0.31496062992125984"/>
  <pageSetup scale="3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"/>
  <sheetViews>
    <sheetView zoomScaleNormal="100" zoomScaleSheetLayoutView="100" workbookViewId="0">
      <selection activeCell="D17" sqref="D17"/>
    </sheetView>
  </sheetViews>
  <sheetFormatPr baseColWidth="10" defaultRowHeight="11.25"/>
  <cols>
    <col min="1" max="1" width="20.7109375" style="70" customWidth="1"/>
    <col min="2" max="7" width="11.42578125" style="70"/>
    <col min="8" max="8" width="17.7109375" style="70" customWidth="1"/>
    <col min="9" max="16384" width="11.42578125" style="70"/>
  </cols>
  <sheetData>
    <row r="1" spans="1:17">
      <c r="A1" s="3" t="s">
        <v>43</v>
      </c>
      <c r="B1" s="3"/>
      <c r="C1" s="3"/>
      <c r="D1" s="3"/>
      <c r="E1" s="3"/>
      <c r="F1" s="3"/>
      <c r="G1" s="3"/>
      <c r="H1" s="7"/>
    </row>
    <row r="2" spans="1:17">
      <c r="A2" s="3" t="s">
        <v>199</v>
      </c>
      <c r="B2" s="3"/>
      <c r="C2" s="3"/>
      <c r="D2" s="3"/>
      <c r="E2" s="3"/>
      <c r="F2" s="3"/>
      <c r="G2" s="3"/>
      <c r="H2" s="282"/>
    </row>
    <row r="3" spans="1:17">
      <c r="A3" s="3"/>
      <c r="B3" s="3"/>
      <c r="C3" s="3"/>
      <c r="D3" s="3"/>
      <c r="E3" s="3"/>
      <c r="F3" s="3"/>
      <c r="G3" s="3"/>
      <c r="H3" s="282"/>
    </row>
    <row r="4" spans="1:17" ht="11.25" customHeight="1">
      <c r="A4" s="282"/>
      <c r="B4" s="282"/>
      <c r="C4" s="282"/>
      <c r="D4" s="282"/>
      <c r="E4" s="282"/>
      <c r="F4" s="282"/>
      <c r="G4" s="3"/>
      <c r="H4" s="282"/>
    </row>
    <row r="5" spans="1:17" ht="11.25" customHeight="1">
      <c r="A5" s="71" t="s">
        <v>315</v>
      </c>
      <c r="B5" s="72"/>
      <c r="C5" s="72"/>
      <c r="D5" s="72"/>
      <c r="E5" s="72"/>
      <c r="F5" s="64"/>
      <c r="G5" s="64"/>
      <c r="H5" s="312" t="s">
        <v>317</v>
      </c>
    </row>
    <row r="6" spans="1:17">
      <c r="J6" s="369"/>
      <c r="K6" s="369"/>
      <c r="L6" s="369"/>
      <c r="M6" s="369"/>
      <c r="N6" s="369"/>
      <c r="O6" s="369"/>
      <c r="P6" s="369"/>
      <c r="Q6" s="369"/>
    </row>
    <row r="7" spans="1:17">
      <c r="A7" s="3" t="s">
        <v>84</v>
      </c>
    </row>
    <row r="8" spans="1:17" ht="52.5" customHeight="1">
      <c r="A8" s="370" t="s">
        <v>316</v>
      </c>
      <c r="B8" s="370"/>
      <c r="C8" s="370"/>
      <c r="D8" s="370"/>
      <c r="E8" s="370"/>
      <c r="F8" s="370"/>
      <c r="G8" s="370"/>
      <c r="H8" s="370"/>
    </row>
  </sheetData>
  <mergeCells count="2">
    <mergeCell ref="J6:Q6"/>
    <mergeCell ref="A8:H8"/>
  </mergeCells>
  <pageMargins left="0.7" right="0.7" top="0.75" bottom="0.75" header="0.3" footer="0.3"/>
  <pageSetup scale="98" orientation="portrait" r:id="rId1"/>
  <colBreaks count="1" manualBreakCount="1">
    <brk id="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4"/>
  <sheetViews>
    <sheetView topLeftCell="A12" zoomScaleNormal="100" zoomScaleSheetLayoutView="100" workbookViewId="0">
      <selection sqref="A1:D32"/>
    </sheetView>
  </sheetViews>
  <sheetFormatPr baseColWidth="10" defaultRowHeight="11.25"/>
  <cols>
    <col min="1" max="1" width="20.7109375" style="8" customWidth="1"/>
    <col min="2" max="2" width="50.7109375" style="8" customWidth="1"/>
    <col min="3" max="3" width="17.7109375" style="9" customWidth="1"/>
    <col min="4" max="4" width="17.7109375" style="8" customWidth="1"/>
    <col min="5" max="16384" width="11.42578125" style="8"/>
  </cols>
  <sheetData>
    <row r="1" spans="1:4">
      <c r="A1" s="3" t="s">
        <v>43</v>
      </c>
      <c r="B1" s="3"/>
      <c r="D1" s="7"/>
    </row>
    <row r="2" spans="1:4">
      <c r="A2" s="3" t="s">
        <v>199</v>
      </c>
      <c r="B2" s="3"/>
    </row>
    <row r="5" spans="1:4" s="35" customFormat="1" ht="11.25" customHeight="1">
      <c r="A5" s="33" t="s">
        <v>61</v>
      </c>
      <c r="B5" s="259"/>
      <c r="C5" s="44"/>
      <c r="D5" s="264" t="s">
        <v>62</v>
      </c>
    </row>
    <row r="6" spans="1:4">
      <c r="A6" s="45"/>
      <c r="B6" s="45"/>
      <c r="C6" s="46"/>
      <c r="D6" s="47"/>
    </row>
    <row r="7" spans="1:4" ht="15" customHeight="1">
      <c r="A7" s="15" t="s">
        <v>46</v>
      </c>
      <c r="B7" s="16" t="s">
        <v>47</v>
      </c>
      <c r="C7" s="17" t="s">
        <v>48</v>
      </c>
      <c r="D7" s="48" t="s">
        <v>63</v>
      </c>
    </row>
    <row r="8" spans="1:4">
      <c r="A8" s="157" t="s">
        <v>427</v>
      </c>
      <c r="B8" s="140" t="s">
        <v>428</v>
      </c>
      <c r="C8" s="138">
        <v>114455.32</v>
      </c>
      <c r="D8" s="140" t="s">
        <v>433</v>
      </c>
    </row>
    <row r="9" spans="1:4" s="282" customFormat="1">
      <c r="A9" s="157" t="s">
        <v>429</v>
      </c>
      <c r="B9" s="140" t="s">
        <v>430</v>
      </c>
      <c r="C9" s="138">
        <v>109353.29</v>
      </c>
      <c r="D9" s="140" t="s">
        <v>433</v>
      </c>
    </row>
    <row r="10" spans="1:4" s="282" customFormat="1">
      <c r="A10" s="157" t="s">
        <v>431</v>
      </c>
      <c r="B10" s="140" t="s">
        <v>432</v>
      </c>
      <c r="C10" s="138">
        <v>418624.83</v>
      </c>
      <c r="D10" s="140" t="s">
        <v>433</v>
      </c>
    </row>
    <row r="11" spans="1:4" s="282" customFormat="1">
      <c r="A11" s="157"/>
      <c r="B11" s="140"/>
      <c r="C11" s="138"/>
      <c r="D11" s="140"/>
    </row>
    <row r="12" spans="1:4">
      <c r="A12" s="157"/>
      <c r="B12" s="140"/>
      <c r="C12" s="138"/>
      <c r="D12" s="140"/>
    </row>
    <row r="13" spans="1:4">
      <c r="A13" s="157"/>
      <c r="B13" s="140"/>
      <c r="C13" s="138"/>
      <c r="D13" s="140"/>
    </row>
    <row r="14" spans="1:4">
      <c r="A14" s="157"/>
      <c r="B14" s="140"/>
      <c r="C14" s="138"/>
      <c r="D14" s="140"/>
    </row>
    <row r="15" spans="1:4">
      <c r="A15" s="157"/>
      <c r="B15" s="140"/>
      <c r="C15" s="138"/>
      <c r="D15" s="140"/>
    </row>
    <row r="16" spans="1:4">
      <c r="A16" s="171"/>
      <c r="B16" s="171" t="s">
        <v>221</v>
      </c>
      <c r="C16" s="147">
        <f>SUM(C8:C15)</f>
        <v>642433.43999999994</v>
      </c>
      <c r="D16" s="172"/>
    </row>
    <row r="17" spans="1:4">
      <c r="A17" s="156"/>
      <c r="B17" s="156"/>
      <c r="C17" s="164"/>
      <c r="D17" s="156"/>
    </row>
    <row r="18" spans="1:4">
      <c r="A18" s="156"/>
      <c r="B18" s="156"/>
      <c r="C18" s="164"/>
      <c r="D18" s="156"/>
    </row>
    <row r="19" spans="1:4" s="35" customFormat="1" ht="11.25" customHeight="1">
      <c r="A19" s="33" t="s">
        <v>64</v>
      </c>
      <c r="B19" s="156"/>
      <c r="C19" s="44"/>
      <c r="D19" s="264" t="s">
        <v>62</v>
      </c>
    </row>
    <row r="20" spans="1:4">
      <c r="A20" s="45"/>
      <c r="B20" s="45"/>
      <c r="C20" s="46"/>
      <c r="D20" s="47"/>
    </row>
    <row r="21" spans="1:4" ht="15" customHeight="1">
      <c r="A21" s="15" t="s">
        <v>46</v>
      </c>
      <c r="B21" s="16" t="s">
        <v>47</v>
      </c>
      <c r="C21" s="17" t="s">
        <v>48</v>
      </c>
      <c r="D21" s="48" t="s">
        <v>63</v>
      </c>
    </row>
    <row r="22" spans="1:4">
      <c r="A22" s="162" t="s">
        <v>434</v>
      </c>
      <c r="B22" s="169" t="s">
        <v>435</v>
      </c>
      <c r="C22" s="138">
        <v>46503.85</v>
      </c>
      <c r="D22" s="140" t="s">
        <v>433</v>
      </c>
    </row>
    <row r="23" spans="1:4" s="282" customFormat="1">
      <c r="A23" s="162" t="s">
        <v>436</v>
      </c>
      <c r="B23" s="169" t="s">
        <v>437</v>
      </c>
      <c r="C23" s="138">
        <v>304682.02</v>
      </c>
      <c r="D23" s="140" t="s">
        <v>433</v>
      </c>
    </row>
    <row r="24" spans="1:4" s="282" customFormat="1">
      <c r="A24" s="162" t="s">
        <v>438</v>
      </c>
      <c r="B24" s="169" t="s">
        <v>439</v>
      </c>
      <c r="C24" s="138">
        <v>125375.78</v>
      </c>
      <c r="D24" s="140" t="s">
        <v>433</v>
      </c>
    </row>
    <row r="25" spans="1:4" s="282" customFormat="1">
      <c r="A25" s="162" t="s">
        <v>440</v>
      </c>
      <c r="B25" s="169" t="s">
        <v>441</v>
      </c>
      <c r="C25" s="138">
        <v>65388.97</v>
      </c>
      <c r="D25" s="140" t="s">
        <v>433</v>
      </c>
    </row>
    <row r="26" spans="1:4" s="282" customFormat="1">
      <c r="A26" s="162" t="s">
        <v>442</v>
      </c>
      <c r="B26" s="169" t="s">
        <v>443</v>
      </c>
      <c r="C26" s="138">
        <v>15994.17</v>
      </c>
      <c r="D26" s="140" t="s">
        <v>433</v>
      </c>
    </row>
    <row r="27" spans="1:4" s="282" customFormat="1">
      <c r="A27" s="162" t="s">
        <v>444</v>
      </c>
      <c r="B27" s="169" t="s">
        <v>445</v>
      </c>
      <c r="C27" s="138">
        <v>4271.2700000000004</v>
      </c>
      <c r="D27" s="140" t="s">
        <v>433</v>
      </c>
    </row>
    <row r="28" spans="1:4" s="282" customFormat="1">
      <c r="A28" s="162" t="s">
        <v>446</v>
      </c>
      <c r="B28" s="169" t="s">
        <v>447</v>
      </c>
      <c r="C28" s="138">
        <v>3358.27</v>
      </c>
      <c r="D28" s="140" t="s">
        <v>433</v>
      </c>
    </row>
    <row r="29" spans="1:4" s="274" customFormat="1">
      <c r="A29" s="162" t="s">
        <v>448</v>
      </c>
      <c r="B29" s="169" t="s">
        <v>449</v>
      </c>
      <c r="C29" s="138">
        <v>841.31</v>
      </c>
      <c r="D29" s="140" t="s">
        <v>433</v>
      </c>
    </row>
    <row r="30" spans="1:4" s="274" customFormat="1">
      <c r="A30" s="162"/>
      <c r="B30" s="169"/>
      <c r="C30" s="138"/>
      <c r="D30" s="140"/>
    </row>
    <row r="31" spans="1:4">
      <c r="A31" s="162"/>
      <c r="B31" s="169"/>
      <c r="C31" s="138"/>
      <c r="D31" s="140"/>
    </row>
    <row r="32" spans="1:4">
      <c r="A32" s="154"/>
      <c r="B32" s="154" t="s">
        <v>222</v>
      </c>
      <c r="C32" s="146">
        <f>SUM(C22:C31)</f>
        <v>566415.64000000013</v>
      </c>
      <c r="D32" s="172"/>
    </row>
    <row r="34" spans="2:2">
      <c r="B34" s="8" t="str">
        <f>+UPPER(B17)</f>
        <v/>
      </c>
    </row>
  </sheetData>
  <dataValidations count="6">
    <dataValidation allowBlank="1" showInputMessage="1" showErrorMessage="1" prompt="Sistema de costeo y método de valuación aplicados a los inventarios (UEPS, PROMEDIO, etc.)" sqref="D7"/>
    <dataValidation allowBlank="1" showInputMessage="1" showErrorMessage="1" prompt="Corresponde al nombre o descripción de la cuenta de acuerdo al Plan de Cuentas emitido por el CONAC." sqref="B7 B21"/>
    <dataValidation allowBlank="1" showInputMessage="1" showErrorMessage="1" prompt="Método de valuación aplicados." sqref="D21"/>
    <dataValidation allowBlank="1" showInputMessage="1" showErrorMessage="1" prompt="Corresponde al número de la cuenta de acuerdo al Plan de Cuentas emitido por el CONAC (DOF 23/12/2015)." sqref="A7 A21"/>
    <dataValidation allowBlank="1" showInputMessage="1" showErrorMessage="1" prompt="Saldo final de la Información Financiera Trimestral que se presentada (trimestral: 1er, 2do, 3ro. o 4to.)." sqref="C7"/>
    <dataValidation allowBlank="1" showInputMessage="1" showErrorMessage="1" prompt="Saldo final de la Información Financiera Trimestral que se presenta (trimestral: 1er, 2do, 3ro. o 4to.)." sqref="C21"/>
  </dataValidations>
  <pageMargins left="0.70866141732283472" right="0.70866141732283472" top="0.74803149606299213" bottom="0.74803149606299213" header="0.31496062992125984" footer="0.31496062992125984"/>
  <pageSetup scale="8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6"/>
  <sheetViews>
    <sheetView zoomScaleNormal="100" zoomScaleSheetLayoutView="100" workbookViewId="0"/>
  </sheetViews>
  <sheetFormatPr baseColWidth="10" defaultRowHeight="11.25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8" customWidth="1"/>
    <col min="6" max="7" width="22.7109375" style="8" customWidth="1"/>
    <col min="8" max="16384" width="11.42578125" style="8"/>
  </cols>
  <sheetData>
    <row r="1" spans="1:7" s="35" customFormat="1" ht="11.25" customHeight="1">
      <c r="A1" s="50" t="s">
        <v>43</v>
      </c>
      <c r="B1" s="50"/>
      <c r="C1" s="285"/>
      <c r="D1" s="50"/>
      <c r="E1" s="50"/>
      <c r="F1" s="50"/>
      <c r="G1" s="51"/>
    </row>
    <row r="2" spans="1:7" s="35" customFormat="1" ht="11.25" customHeight="1">
      <c r="A2" s="50" t="s">
        <v>199</v>
      </c>
      <c r="B2" s="50"/>
      <c r="C2" s="285"/>
      <c r="D2" s="50"/>
      <c r="E2" s="50"/>
      <c r="F2" s="50"/>
      <c r="G2" s="50"/>
    </row>
    <row r="5" spans="1:7" ht="11.25" customHeight="1">
      <c r="A5" s="10" t="s">
        <v>65</v>
      </c>
      <c r="B5" s="10"/>
      <c r="G5" s="12" t="s">
        <v>66</v>
      </c>
    </row>
    <row r="6" spans="1:7">
      <c r="A6" s="280"/>
      <c r="B6" s="280"/>
      <c r="C6" s="68"/>
      <c r="D6" s="280"/>
      <c r="E6" s="280"/>
      <c r="F6" s="280"/>
      <c r="G6" s="280"/>
    </row>
    <row r="7" spans="1:7" ht="15" customHeight="1">
      <c r="A7" s="15" t="s">
        <v>46</v>
      </c>
      <c r="B7" s="16" t="s">
        <v>47</v>
      </c>
      <c r="C7" s="17" t="s">
        <v>48</v>
      </c>
      <c r="D7" s="18" t="s">
        <v>49</v>
      </c>
      <c r="E7" s="18" t="s">
        <v>67</v>
      </c>
      <c r="F7" s="16" t="s">
        <v>68</v>
      </c>
      <c r="G7" s="16" t="s">
        <v>69</v>
      </c>
    </row>
    <row r="8" spans="1:7">
      <c r="A8" s="173"/>
      <c r="B8" s="173"/>
      <c r="C8" s="134"/>
      <c r="D8" s="174"/>
      <c r="E8" s="175"/>
      <c r="F8" s="173"/>
      <c r="G8" s="173"/>
    </row>
    <row r="9" spans="1:7" s="282" customFormat="1">
      <c r="A9" s="173"/>
      <c r="B9" s="173"/>
      <c r="C9" s="134"/>
      <c r="D9" s="175"/>
      <c r="E9" s="175"/>
      <c r="F9" s="173"/>
      <c r="G9" s="173"/>
    </row>
    <row r="10" spans="1:7" s="282" customFormat="1">
      <c r="A10" s="173"/>
      <c r="B10" s="173"/>
      <c r="C10" s="134"/>
      <c r="D10" s="175"/>
      <c r="E10" s="175"/>
      <c r="F10" s="173"/>
      <c r="G10" s="173"/>
    </row>
    <row r="11" spans="1:7" s="282" customFormat="1">
      <c r="A11" s="173"/>
      <c r="B11" s="173"/>
      <c r="C11" s="134"/>
      <c r="D11" s="175"/>
      <c r="E11" s="175"/>
      <c r="F11" s="173"/>
      <c r="G11" s="173"/>
    </row>
    <row r="12" spans="1:7" s="282" customFormat="1">
      <c r="A12" s="173"/>
      <c r="B12" s="173"/>
      <c r="C12" s="134"/>
      <c r="D12" s="175"/>
      <c r="E12" s="175"/>
      <c r="F12" s="173"/>
      <c r="G12" s="173"/>
    </row>
    <row r="13" spans="1:7" s="282" customFormat="1">
      <c r="A13" s="173"/>
      <c r="B13" s="173"/>
      <c r="C13" s="134"/>
      <c r="D13" s="175"/>
      <c r="E13" s="175"/>
      <c r="F13" s="173"/>
      <c r="G13" s="173"/>
    </row>
    <row r="14" spans="1:7" s="282" customFormat="1">
      <c r="A14" s="173"/>
      <c r="B14" s="173"/>
      <c r="C14" s="134"/>
      <c r="D14" s="175"/>
      <c r="E14" s="175"/>
      <c r="F14" s="173"/>
      <c r="G14" s="173"/>
    </row>
    <row r="15" spans="1:7">
      <c r="A15" s="173"/>
      <c r="B15" s="173"/>
      <c r="C15" s="134"/>
      <c r="D15" s="175"/>
      <c r="E15" s="175"/>
      <c r="F15" s="173"/>
      <c r="G15" s="173"/>
    </row>
    <row r="16" spans="1:7">
      <c r="A16" s="170"/>
      <c r="B16" s="170" t="s">
        <v>231</v>
      </c>
      <c r="C16" s="142">
        <f>SUM(C8:C15)</f>
        <v>0</v>
      </c>
      <c r="D16" s="170"/>
      <c r="E16" s="170"/>
      <c r="F16" s="170"/>
      <c r="G16" s="170"/>
    </row>
  </sheetData>
  <dataValidations count="7">
    <dataValidation allowBlank="1" showInputMessage="1" showErrorMessage="1" prompt="Razón de existencia/fin del fideicomiso." sqref="G7"/>
    <dataValidation allowBlank="1" showInputMessage="1" showErrorMessage="1" prompt="Nombre con el que se identifica el fideicomiso." sqref="F7"/>
    <dataValidation allowBlank="1" showInputMessage="1" showErrorMessage="1" prompt="Caracterisiticas relevantes que tengan impacto financiero o situación de riesgo. Ejemplo: Becas a fondo perdido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Tipo de fideicomiso(s) que tiene la entidad derivado de los recursos asignados (Art. 32 LGCG.). Puede ser de: Administración, Inversión." sqref="D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Saldo final de la Información Financiera Trimestral que se presenta (trimestral: 1er, 2do, 3ro. o 4to.)." sqref="C7"/>
  </dataValidations>
  <pageMargins left="0.7" right="0.7" top="0.75" bottom="0.75" header="0.3" footer="0.3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zoomScaleNormal="100" zoomScaleSheetLayoutView="100" workbookViewId="0">
      <selection activeCell="B20" sqref="B20"/>
    </sheetView>
  </sheetViews>
  <sheetFormatPr baseColWidth="10" defaultRowHeight="11.25"/>
  <cols>
    <col min="1" max="1" width="20.7109375" style="8" customWidth="1"/>
    <col min="2" max="2" width="50.7109375" style="8" customWidth="1"/>
    <col min="3" max="3" width="17.7109375" style="9" customWidth="1"/>
    <col min="4" max="5" width="17.7109375" style="8" customWidth="1"/>
    <col min="6" max="16384" width="11.42578125" style="8"/>
  </cols>
  <sheetData>
    <row r="1" spans="1:5">
      <c r="A1" s="3" t="s">
        <v>43</v>
      </c>
      <c r="B1" s="3"/>
      <c r="C1" s="4"/>
      <c r="D1" s="3"/>
      <c r="E1" s="7"/>
    </row>
    <row r="2" spans="1:5">
      <c r="A2" s="3" t="s">
        <v>199</v>
      </c>
      <c r="B2" s="3"/>
      <c r="C2" s="4"/>
      <c r="D2" s="3"/>
      <c r="E2" s="3"/>
    </row>
    <row r="5" spans="1:5" ht="11.25" customHeight="1">
      <c r="A5" s="10" t="s">
        <v>70</v>
      </c>
      <c r="B5" s="10"/>
      <c r="E5" s="12" t="s">
        <v>71</v>
      </c>
    </row>
    <row r="6" spans="1:5">
      <c r="A6" s="280"/>
      <c r="B6" s="280"/>
      <c r="C6" s="68"/>
      <c r="D6" s="280"/>
      <c r="E6" s="280"/>
    </row>
    <row r="7" spans="1:5" ht="15" customHeight="1">
      <c r="A7" s="15" t="s">
        <v>46</v>
      </c>
      <c r="B7" s="16" t="s">
        <v>47</v>
      </c>
      <c r="C7" s="17" t="s">
        <v>48</v>
      </c>
      <c r="D7" s="18" t="s">
        <v>49</v>
      </c>
      <c r="E7" s="16" t="s">
        <v>72</v>
      </c>
    </row>
    <row r="8" spans="1:5" s="242" customFormat="1" ht="11.25" customHeight="1">
      <c r="A8" s="174"/>
      <c r="B8" s="174"/>
      <c r="C8" s="167"/>
      <c r="D8" s="174"/>
      <c r="E8" s="174"/>
    </row>
    <row r="9" spans="1:5" s="282" customFormat="1" ht="11.25" customHeight="1">
      <c r="A9" s="174"/>
      <c r="B9" s="174"/>
      <c r="C9" s="167"/>
      <c r="D9" s="174"/>
      <c r="E9" s="174"/>
    </row>
    <row r="10" spans="1:5" s="282" customFormat="1" ht="11.25" customHeight="1">
      <c r="A10" s="174"/>
      <c r="B10" s="174"/>
      <c r="C10" s="167"/>
      <c r="D10" s="174"/>
      <c r="E10" s="174"/>
    </row>
    <row r="11" spans="1:5" s="282" customFormat="1" ht="11.25" customHeight="1">
      <c r="A11" s="174"/>
      <c r="B11" s="174"/>
      <c r="C11" s="167"/>
      <c r="D11" s="174"/>
      <c r="E11" s="174"/>
    </row>
    <row r="12" spans="1:5" s="282" customFormat="1" ht="11.25" customHeight="1">
      <c r="A12" s="174"/>
      <c r="B12" s="174"/>
      <c r="C12" s="167"/>
      <c r="D12" s="174"/>
      <c r="E12" s="174"/>
    </row>
    <row r="13" spans="1:5" s="282" customFormat="1" ht="11.25" customHeight="1">
      <c r="A13" s="174"/>
      <c r="B13" s="174"/>
      <c r="C13" s="167"/>
      <c r="D13" s="174"/>
      <c r="E13" s="174"/>
    </row>
    <row r="14" spans="1:5" s="274" customFormat="1" ht="11.25" customHeight="1">
      <c r="A14" s="174"/>
      <c r="B14" s="174"/>
      <c r="C14" s="167"/>
      <c r="D14" s="174"/>
      <c r="E14" s="174"/>
    </row>
    <row r="15" spans="1:5">
      <c r="A15" s="174"/>
      <c r="B15" s="174"/>
      <c r="C15" s="167"/>
      <c r="D15" s="174"/>
      <c r="E15" s="174"/>
    </row>
    <row r="16" spans="1:5">
      <c r="A16" s="154"/>
      <c r="B16" s="154" t="s">
        <v>232</v>
      </c>
      <c r="C16" s="168">
        <f>SUM(C8:C15)</f>
        <v>0</v>
      </c>
      <c r="D16" s="154"/>
      <c r="E16" s="154"/>
    </row>
  </sheetData>
  <dataValidations count="5">
    <dataValidation allowBlank="1" showInputMessage="1" showErrorMessage="1" prompt="Especificar el nombre de la Empresa u Organismo Público Descentralizado al que se realizó la aportación. (organismo público descentralizados)." sqref="E7"/>
    <dataValidation allowBlank="1" showInputMessage="1" showErrorMessage="1" prompt="Corresponde al nombre o descripción de la cuenta de acuerdo al Plan de Cuentas emitido por el CONAC." sqref="B7"/>
    <dataValidation allowBlank="1" showInputMessage="1" showErrorMessage="1" prompt="Tipo de Participaciones y Aportaciones de capital que tiene la entidad. Ejemplo: ordinarias, preferentes, serie A, B, C." sqref="D7"/>
    <dataValidation allowBlank="1" showInputMessage="1" showErrorMessage="1" prompt="Corresponde al número de la cuenta de acuerdo al Plan de Cuentas emitido por el CONAC (DOF 23/12/2015)." sqref="A7"/>
    <dataValidation allowBlank="1" showInputMessage="1" showErrorMessage="1" prompt="Saldo final de la Información Financiera Trimestral que se presenta (trimestral: 1er, 2do, 3ro. o 4to.)." sqref="C7"/>
  </dataValidations>
  <pageMargins left="0.7" right="0.7" top="0.75" bottom="0.75" header="0.3" footer="0.3"/>
  <pageSetup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28</vt:i4>
      </vt:variant>
    </vt:vector>
  </HeadingPairs>
  <TitlesOfParts>
    <vt:vector size="56" baseType="lpstr">
      <vt:lpstr>Hoja1</vt:lpstr>
      <vt:lpstr>Notas a los Edos Financieros</vt:lpstr>
      <vt:lpstr>ESF-01</vt:lpstr>
      <vt:lpstr>ESF-02 </vt:lpstr>
      <vt:lpstr>ESF-03</vt:lpstr>
      <vt:lpstr>ESF-04</vt:lpstr>
      <vt:lpstr>ESF-05</vt:lpstr>
      <vt:lpstr>ESF-06 </vt:lpstr>
      <vt:lpstr>ESF-07</vt:lpstr>
      <vt:lpstr>ESF-08</vt:lpstr>
      <vt:lpstr>ESF-09</vt:lpstr>
      <vt:lpstr>ESF-10</vt:lpstr>
      <vt:lpstr>ESF-11</vt:lpstr>
      <vt:lpstr>ESF-12 </vt:lpstr>
      <vt:lpstr>ESF-13</vt:lpstr>
      <vt:lpstr>ESF-14</vt:lpstr>
      <vt:lpstr>ESF-15</vt:lpstr>
      <vt:lpstr>EA-01</vt:lpstr>
      <vt:lpstr>EA-02</vt:lpstr>
      <vt:lpstr>EA-03 </vt:lpstr>
      <vt:lpstr>VHP-01</vt:lpstr>
      <vt:lpstr>VHP-02</vt:lpstr>
      <vt:lpstr>EFE-01  </vt:lpstr>
      <vt:lpstr>EFE-02</vt:lpstr>
      <vt:lpstr>EFE-03</vt:lpstr>
      <vt:lpstr>Conciliacion_Ig</vt:lpstr>
      <vt:lpstr>Conciliacion_Eg</vt:lpstr>
      <vt:lpstr>Memoria</vt:lpstr>
      <vt:lpstr>'EA-01'!Área_de_impresión</vt:lpstr>
      <vt:lpstr>'EA-02'!Área_de_impresión</vt:lpstr>
      <vt:lpstr>'EA-03 '!Área_de_impresión</vt:lpstr>
      <vt:lpstr>'EFE-01  '!Área_de_impresión</vt:lpstr>
      <vt:lpstr>'EFE-02'!Área_de_impresión</vt:lpstr>
      <vt:lpstr>'EFE-03'!Área_de_impresión</vt:lpstr>
      <vt:lpstr>'ESF-01'!Área_de_impresión</vt:lpstr>
      <vt:lpstr>'ESF-02 '!Área_de_impresión</vt:lpstr>
      <vt:lpstr>'ESF-03'!Área_de_impresión</vt:lpstr>
      <vt:lpstr>'ESF-04'!Área_de_impresión</vt:lpstr>
      <vt:lpstr>'ESF-06 '!Área_de_impresión</vt:lpstr>
      <vt:lpstr>'ESF-07'!Área_de_impresión</vt:lpstr>
      <vt:lpstr>'ESF-08'!Área_de_impresión</vt:lpstr>
      <vt:lpstr>'ESF-09'!Área_de_impresión</vt:lpstr>
      <vt:lpstr>'ESF-10'!Área_de_impresión</vt:lpstr>
      <vt:lpstr>'ESF-11'!Área_de_impresión</vt:lpstr>
      <vt:lpstr>'ESF-12 '!Área_de_impresión</vt:lpstr>
      <vt:lpstr>'ESF-13'!Área_de_impresión</vt:lpstr>
      <vt:lpstr>'ESF-14'!Área_de_impresión</vt:lpstr>
      <vt:lpstr>'ESF-15'!Área_de_impresión</vt:lpstr>
      <vt:lpstr>Memoria!Área_de_impresión</vt:lpstr>
      <vt:lpstr>'Notas a los Edos Financieros'!Área_de_impresión</vt:lpstr>
      <vt:lpstr>'VHP-01'!Área_de_impresión</vt:lpstr>
      <vt:lpstr>'VHP-02'!Área_de_impresión</vt:lpstr>
      <vt:lpstr>'EA-01'!Títulos_a_imprimir</vt:lpstr>
      <vt:lpstr>'EA-03 '!Títulos_a_imprimir</vt:lpstr>
      <vt:lpstr>'EFE-01  '!Títulos_a_imprimir</vt:lpstr>
      <vt:lpstr>'Notas a los Edos Financieros'!Títulos_a_imprimir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Gcia_Contable</cp:lastModifiedBy>
  <cp:lastPrinted>2016-04-26T16:58:55Z</cp:lastPrinted>
  <dcterms:created xsi:type="dcterms:W3CDTF">2012-12-11T20:36:24Z</dcterms:created>
  <dcterms:modified xsi:type="dcterms:W3CDTF">2016-04-26T16:58:57Z</dcterms:modified>
</cp:coreProperties>
</file>