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45" windowWidth="15600" windowHeight="8250" tabRatio="885"/>
  </bookViews>
  <sheets>
    <sheet name="EAEPE" sheetId="1" r:id="rId1"/>
    <sheet name="Instructivo_EAEPE" sheetId="14" r:id="rId2"/>
    <sheet name="COG" sheetId="6" r:id="rId3"/>
    <sheet name="Instructivo_COG" sheetId="15" r:id="rId4"/>
    <sheet name="CTG" sheetId="8" r:id="rId5"/>
    <sheet name="Instructivo_CTG" sheetId="16" r:id="rId6"/>
    <sheet name="CA_Ente_Público" sheetId="4" r:id="rId7"/>
    <sheet name="Instructivo_CA_Ente_Público" sheetId="20" r:id="rId8"/>
    <sheet name="CA_Ejecutivo_Estatal" sheetId="10" r:id="rId9"/>
    <sheet name="Instructivo_CA_Ejecutivo_Estata" sheetId="19" r:id="rId10"/>
    <sheet name="CA_Ayuntamiento" sheetId="12" r:id="rId11"/>
    <sheet name="Instructivo_CA_Ayuntamiento" sheetId="18" r:id="rId12"/>
    <sheet name="CFG" sheetId="5" r:id="rId13"/>
    <sheet name="Instructivo_CFG" sheetId="17" r:id="rId14"/>
  </sheets>
  <definedNames>
    <definedName name="_xlnm._FilterDatabase" localSheetId="12" hidden="1">CFG!$A$2:$H$35</definedName>
    <definedName name="_xlnm._FilterDatabase" localSheetId="2" hidden="1">COG!$A$2:$H$75</definedName>
  </definedNames>
  <calcPr calcId="144525"/>
</workbook>
</file>

<file path=xl/calcChain.xml><?xml version="1.0" encoding="utf-8"?>
<calcChain xmlns="http://schemas.openxmlformats.org/spreadsheetml/2006/main">
  <c r="H14" i="5" l="1"/>
  <c r="H13" i="5"/>
  <c r="H3" i="12"/>
  <c r="H4" i="12"/>
  <c r="H6" i="12"/>
  <c r="H7" i="12"/>
  <c r="H9" i="4"/>
  <c r="H8" i="4"/>
  <c r="H7" i="4"/>
  <c r="H6" i="4"/>
  <c r="H5" i="4"/>
  <c r="H4" i="4"/>
  <c r="H3" i="8"/>
  <c r="H5" i="8"/>
  <c r="H4" i="8"/>
  <c r="E4" i="8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4" i="1"/>
  <c r="I132" i="1"/>
  <c r="I133" i="1"/>
  <c r="I134" i="1"/>
  <c r="I135" i="1"/>
  <c r="I136" i="1"/>
  <c r="I56" i="1"/>
  <c r="I57" i="1"/>
  <c r="I58" i="1"/>
  <c r="I59" i="1"/>
  <c r="I60" i="1"/>
  <c r="I61" i="1"/>
  <c r="I62" i="1"/>
  <c r="I32" i="1"/>
  <c r="I33" i="1"/>
  <c r="I34" i="1"/>
  <c r="I35" i="1"/>
  <c r="I36" i="1"/>
  <c r="I37" i="1"/>
  <c r="I38" i="1"/>
  <c r="I39" i="1"/>
  <c r="I40" i="1"/>
  <c r="I41" i="1"/>
  <c r="H53" i="6" l="1"/>
  <c r="I177" i="1"/>
  <c r="I178" i="1"/>
  <c r="I179" i="1"/>
  <c r="I180" i="1"/>
  <c r="I181" i="1"/>
  <c r="I182" i="1"/>
  <c r="I183" i="1"/>
  <c r="I184" i="1"/>
  <c r="I185" i="1"/>
  <c r="E42" i="6" l="1"/>
  <c r="E22" i="6"/>
  <c r="E12" i="6"/>
  <c r="E4" i="6"/>
  <c r="E3" i="4"/>
  <c r="I203" i="1"/>
  <c r="I204" i="1"/>
  <c r="I205" i="1"/>
  <c r="I206" i="1"/>
  <c r="I207" i="1"/>
  <c r="I208" i="1"/>
  <c r="I209" i="1"/>
  <c r="I210" i="1"/>
  <c r="I211" i="1"/>
  <c r="I212" i="1"/>
  <c r="I201" i="1"/>
  <c r="I20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114" i="1"/>
  <c r="I115" i="1"/>
  <c r="I116" i="1"/>
  <c r="I117" i="1"/>
  <c r="I118" i="1"/>
  <c r="I119" i="1"/>
  <c r="I120" i="1"/>
  <c r="I121" i="1"/>
  <c r="I122" i="1"/>
  <c r="I113" i="1"/>
  <c r="H3" i="5" l="1"/>
  <c r="D5" i="4"/>
  <c r="D6" i="4"/>
  <c r="D7" i="4"/>
  <c r="D8" i="4"/>
  <c r="D9" i="4"/>
  <c r="D4" i="4"/>
  <c r="H3" i="4"/>
  <c r="G3" i="4"/>
  <c r="F3" i="4"/>
  <c r="C3" i="4"/>
  <c r="D3" i="4" l="1"/>
  <c r="D5" i="8"/>
  <c r="D4" i="8"/>
  <c r="C42" i="6" l="1"/>
  <c r="C32" i="6"/>
  <c r="C22" i="6"/>
  <c r="C12" i="6"/>
  <c r="C4" i="6"/>
  <c r="H3" i="1"/>
  <c r="E52" i="6"/>
  <c r="E3" i="6" s="1"/>
  <c r="D75" i="6"/>
  <c r="D74" i="6"/>
  <c r="D73" i="6"/>
  <c r="D72" i="6"/>
  <c r="D71" i="6"/>
  <c r="D70" i="6"/>
  <c r="D69" i="6"/>
  <c r="D67" i="6"/>
  <c r="D66" i="6"/>
  <c r="D65" i="6"/>
  <c r="D63" i="6"/>
  <c r="D62" i="6"/>
  <c r="D61" i="6"/>
  <c r="D60" i="6"/>
  <c r="D59" i="6"/>
  <c r="D58" i="6"/>
  <c r="D57" i="6"/>
  <c r="D55" i="6"/>
  <c r="D54" i="6"/>
  <c r="D53" i="6"/>
  <c r="D51" i="6"/>
  <c r="D50" i="6"/>
  <c r="D49" i="6"/>
  <c r="D48" i="6"/>
  <c r="D47" i="6"/>
  <c r="D46" i="6"/>
  <c r="D45" i="6"/>
  <c r="D44" i="6"/>
  <c r="D43" i="6"/>
  <c r="D31" i="6"/>
  <c r="D30" i="6"/>
  <c r="D29" i="6"/>
  <c r="D28" i="6"/>
  <c r="D27" i="6"/>
  <c r="D26" i="6"/>
  <c r="D25" i="6"/>
  <c r="D24" i="6"/>
  <c r="D23" i="6"/>
  <c r="D21" i="6"/>
  <c r="D20" i="6"/>
  <c r="D19" i="6"/>
  <c r="D18" i="6"/>
  <c r="D17" i="6"/>
  <c r="D16" i="6"/>
  <c r="D15" i="6"/>
  <c r="D14" i="6"/>
  <c r="D13" i="6"/>
  <c r="D11" i="6"/>
  <c r="G22" i="6"/>
  <c r="F22" i="6"/>
  <c r="D6" i="6"/>
  <c r="D7" i="6"/>
  <c r="D8" i="6"/>
  <c r="D9" i="6"/>
  <c r="D10" i="6"/>
  <c r="D5" i="6"/>
  <c r="H75" i="6"/>
  <c r="H74" i="6"/>
  <c r="H73" i="6"/>
  <c r="H72" i="6"/>
  <c r="H71" i="6"/>
  <c r="H70" i="6"/>
  <c r="H69" i="6"/>
  <c r="H67" i="6"/>
  <c r="H66" i="6"/>
  <c r="H65" i="6"/>
  <c r="H63" i="6"/>
  <c r="H62" i="6"/>
  <c r="H61" i="6"/>
  <c r="H60" i="6"/>
  <c r="H59" i="6"/>
  <c r="H58" i="6"/>
  <c r="H57" i="6"/>
  <c r="H55" i="6"/>
  <c r="H54" i="6"/>
  <c r="H52" i="6" s="1"/>
  <c r="H51" i="6"/>
  <c r="H50" i="6"/>
  <c r="H49" i="6"/>
  <c r="H48" i="6"/>
  <c r="H47" i="6"/>
  <c r="H46" i="6"/>
  <c r="H45" i="6"/>
  <c r="H44" i="6"/>
  <c r="H43" i="6"/>
  <c r="H31" i="6"/>
  <c r="H30" i="6"/>
  <c r="H29" i="6"/>
  <c r="H28" i="6"/>
  <c r="H27" i="6"/>
  <c r="H26" i="6"/>
  <c r="H25" i="6"/>
  <c r="H24" i="6"/>
  <c r="H23" i="6"/>
  <c r="H21" i="6"/>
  <c r="H20" i="6"/>
  <c r="H19" i="6"/>
  <c r="H18" i="6"/>
  <c r="H17" i="6"/>
  <c r="H16" i="6"/>
  <c r="H15" i="6"/>
  <c r="H14" i="6"/>
  <c r="H13" i="6"/>
  <c r="H11" i="6"/>
  <c r="H10" i="6"/>
  <c r="H9" i="6"/>
  <c r="H8" i="6"/>
  <c r="H7" i="6"/>
  <c r="H6" i="6"/>
  <c r="H5" i="6"/>
  <c r="G68" i="6"/>
  <c r="F68" i="6"/>
  <c r="E68" i="6"/>
  <c r="C68" i="6"/>
  <c r="G64" i="6"/>
  <c r="F64" i="6"/>
  <c r="E64" i="6"/>
  <c r="C64" i="6"/>
  <c r="G56" i="6"/>
  <c r="F56" i="6"/>
  <c r="E56" i="6"/>
  <c r="C56" i="6"/>
  <c r="G52" i="6"/>
  <c r="F52" i="6"/>
  <c r="C52" i="6"/>
  <c r="G42" i="6"/>
  <c r="F42" i="6"/>
  <c r="G32" i="6"/>
  <c r="F32" i="6"/>
  <c r="G12" i="6"/>
  <c r="F12" i="6"/>
  <c r="G4" i="6"/>
  <c r="F4" i="6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23" i="1"/>
  <c r="I124" i="1"/>
  <c r="I125" i="1"/>
  <c r="I126" i="1"/>
  <c r="I127" i="1"/>
  <c r="I128" i="1"/>
  <c r="I129" i="1"/>
  <c r="I130" i="1"/>
  <c r="I131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O3" i="1"/>
  <c r="N3" i="1"/>
  <c r="M3" i="1"/>
  <c r="L3" i="1"/>
  <c r="K3" i="1"/>
  <c r="J3" i="1"/>
  <c r="D4" i="6" l="1"/>
  <c r="I3" i="1"/>
  <c r="D14" i="5" s="1"/>
  <c r="D13" i="5" s="1"/>
  <c r="D3" i="5" s="1"/>
  <c r="F7" i="12"/>
  <c r="F14" i="5"/>
  <c r="F13" i="5" s="1"/>
  <c r="F3" i="5" s="1"/>
  <c r="G7" i="12"/>
  <c r="G6" i="12" s="1"/>
  <c r="G3" i="12" s="1"/>
  <c r="G14" i="5"/>
  <c r="G13" i="5" s="1"/>
  <c r="G3" i="5" s="1"/>
  <c r="C14" i="5"/>
  <c r="C13" i="5" s="1"/>
  <c r="C3" i="5" s="1"/>
  <c r="C7" i="12"/>
  <c r="C6" i="12" s="1"/>
  <c r="C3" i="12" s="1"/>
  <c r="E7" i="12"/>
  <c r="E6" i="12" s="1"/>
  <c r="E3" i="12" s="1"/>
  <c r="E14" i="5"/>
  <c r="E13" i="5" s="1"/>
  <c r="E3" i="5" s="1"/>
  <c r="D68" i="6"/>
  <c r="D52" i="6"/>
  <c r="C3" i="6"/>
  <c r="D22" i="6"/>
  <c r="H22" i="6"/>
  <c r="D64" i="6"/>
  <c r="D56" i="6"/>
  <c r="D42" i="6"/>
  <c r="D12" i="6"/>
  <c r="H68" i="6"/>
  <c r="H64" i="6"/>
  <c r="H56" i="6"/>
  <c r="H42" i="6"/>
  <c r="H12" i="6"/>
  <c r="H4" i="6"/>
  <c r="F3" i="6"/>
  <c r="G3" i="6"/>
  <c r="H9" i="10"/>
  <c r="G9" i="10"/>
  <c r="F9" i="10"/>
  <c r="E9" i="10"/>
  <c r="D9" i="10"/>
  <c r="C9" i="10"/>
  <c r="H4" i="10"/>
  <c r="G4" i="10"/>
  <c r="F4" i="10"/>
  <c r="E4" i="10"/>
  <c r="D4" i="10"/>
  <c r="C4" i="10"/>
  <c r="H3" i="10"/>
  <c r="G3" i="10"/>
  <c r="F3" i="10"/>
  <c r="E3" i="10"/>
  <c r="D3" i="10"/>
  <c r="C3" i="10"/>
  <c r="F6" i="12"/>
  <c r="F3" i="12" s="1"/>
  <c r="G4" i="12"/>
  <c r="F4" i="12"/>
  <c r="E4" i="12"/>
  <c r="D4" i="12"/>
  <c r="C4" i="12"/>
  <c r="G3" i="8"/>
  <c r="F3" i="8"/>
  <c r="E3" i="8"/>
  <c r="D3" i="8"/>
  <c r="C3" i="8"/>
  <c r="H41" i="6"/>
  <c r="D41" i="6"/>
  <c r="H37" i="6"/>
  <c r="H34" i="6"/>
  <c r="H40" i="6"/>
  <c r="H38" i="6"/>
  <c r="H36" i="6"/>
  <c r="D38" i="6"/>
  <c r="H35" i="6"/>
  <c r="H39" i="6"/>
  <c r="D37" i="6"/>
  <c r="D39" i="6"/>
  <c r="D36" i="6"/>
  <c r="E32" i="6"/>
  <c r="D35" i="6"/>
  <c r="D34" i="6"/>
  <c r="D40" i="6"/>
  <c r="D33" i="6"/>
  <c r="D32" i="6" s="1"/>
  <c r="H33" i="6"/>
  <c r="H32" i="6"/>
  <c r="D3" i="6" l="1"/>
  <c r="D7" i="12"/>
  <c r="D6" i="12" s="1"/>
  <c r="D3" i="12" s="1"/>
  <c r="H3" i="6"/>
</calcChain>
</file>

<file path=xl/sharedStrings.xml><?xml version="1.0" encoding="utf-8"?>
<sst xmlns="http://schemas.openxmlformats.org/spreadsheetml/2006/main" count="1483" uniqueCount="310">
  <si>
    <t>CFG</t>
  </si>
  <si>
    <t>CP</t>
  </si>
  <si>
    <t>CA-UR</t>
  </si>
  <si>
    <t>COG</t>
  </si>
  <si>
    <t>CONCEPTO</t>
  </si>
  <si>
    <t>APROBADO</t>
  </si>
  <si>
    <t>MODIFICADO</t>
  </si>
  <si>
    <t>COMPROMETIDO</t>
  </si>
  <si>
    <t>DEVENGADO</t>
  </si>
  <si>
    <t>EJERCIDO</t>
  </si>
  <si>
    <t>PAGADO</t>
  </si>
  <si>
    <t>SUBEJERCICIO</t>
  </si>
  <si>
    <t>PRESUPUESTO DE EGRESOS</t>
  </si>
  <si>
    <t>CFF</t>
  </si>
  <si>
    <t>Gasto Corriente</t>
  </si>
  <si>
    <t>Gasto de Capital</t>
  </si>
  <si>
    <t>CTG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</si>
  <si>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</si>
  <si>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</si>
  <si>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</si>
  <si>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</si>
  <si>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</si>
  <si>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</si>
  <si>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</si>
  <si>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</si>
  <si>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</si>
  <si>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</si>
  <si>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</si>
  <si>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</si>
  <si>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</si>
  <si>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</si>
  <si>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CA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</si>
  <si>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</si>
  <si>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</si>
  <si>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</si>
  <si>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</si>
  <si>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</si>
  <si>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</si>
  <si>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</si>
  <si>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</si>
  <si>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</si>
  <si>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</si>
  <si>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</si>
  <si>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</si>
  <si>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Sector Paraestatal de Gobierno</t>
  </si>
  <si>
    <t>Entidades Paramunicipales Empresariales No Financieras con Participación Estatal Mayoritaria</t>
  </si>
  <si>
    <t>Fideicomisos Paramunicipales Empresariales No Financieros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</si>
  <si>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</si>
  <si>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</si>
  <si>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</si>
  <si>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</si>
  <si>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</si>
  <si>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</si>
  <si>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Paramunicipales Empresariales Financieras Monetarias con Participación Estatal Mayoritaria</t>
  </si>
  <si>
    <t>Entidades Paraestatales Empresariales Financieras No Monetarias con Participación Estatal Mayoritaria</t>
  </si>
  <si>
    <t>Órgano Ejecutivo Municipal (Ayuntamiento)</t>
  </si>
  <si>
    <t>Total Gobierno General Municipal</t>
  </si>
  <si>
    <t>Total Gobierno General Estatal</t>
  </si>
  <si>
    <t>Entidades Paraestatales Finanacieras No Monetarias con Participacion Estatal Mayoritaria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</si>
  <si>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</si>
  <si>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</si>
  <si>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</si>
  <si>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</si>
  <si>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</si>
  <si>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</si>
  <si>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</si>
  <si>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</si>
  <si>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</si>
  <si>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</si>
  <si>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</si>
  <si>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</si>
  <si>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</si>
  <si>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</si>
  <si>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</si>
  <si>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</si>
  <si>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</si>
  <si>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</si>
  <si>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</si>
  <si>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</si>
  <si>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</si>
  <si>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</si>
  <si>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</si>
  <si>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</si>
  <si>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</si>
  <si>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</si>
  <si>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</si>
  <si>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</si>
  <si>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</si>
  <si>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</si>
  <si>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</si>
  <si>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</si>
  <si>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</si>
  <si>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</si>
  <si>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</si>
  <si>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</si>
  <si>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</si>
  <si>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</si>
  <si>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</si>
  <si>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</si>
  <si>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</si>
  <si>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</si>
  <si>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</si>
  <si>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</si>
  <si>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</si>
  <si>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</si>
  <si>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</si>
  <si>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</si>
  <si>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</si>
  <si>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</si>
  <si>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</si>
  <si>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</si>
  <si>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</si>
  <si>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</si>
  <si>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</si>
  <si>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</si>
  <si>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</si>
  <si>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</si>
  <si>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</si>
  <si>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</si>
  <si>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</si>
  <si>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</si>
  <si>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</si>
  <si>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</si>
  <si>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</si>
  <si>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</si>
  <si>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</si>
  <si>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</si>
  <si>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</si>
  <si>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</si>
  <si>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INVERSIÓN PÚBLICA</t>
  </si>
  <si>
    <t>DEUDA PÚBLICA</t>
  </si>
  <si>
    <t>Instructivo</t>
  </si>
  <si>
    <t>Restricción:</t>
  </si>
  <si>
    <t>No se puede modificar en su contenido.</t>
  </si>
  <si>
    <t>Recomendaciones:</t>
  </si>
  <si>
    <t>Aclaración:</t>
  </si>
  <si>
    <t>Para la información impresa sólo por clasificación por objeto del gasto, capítulo y concepto.</t>
  </si>
  <si>
    <t>Verificar que la sumatoria de las columnas correspondientes al Presupuesto de Egresos Aprobado, Modificado, Devengado, Pagado y la correspondiente al Subejercicio coincida con la sumatoria de las columnas correspondientes a la Clasificación Económica (por Tipo de Gasto), a la Clasificación Administrativa, a la Clasificación Funcional y al Gasto por Categoría Programática.</t>
  </si>
  <si>
    <t>Verificar que la sumatoria de las columnas correspondientes al Presupuesto de Egresos Aprobado, Modificado, Devengado, Pagado y la correspondiente al Subejercicio coincida con la sumatoria de las columnas correspondientes a la Clasificación por Objeto del Gasto, a la Clasificación Administrativa, a la Clasificación Funcional y al Gasto por Categoría Programática.</t>
  </si>
  <si>
    <t>Verificar que la sumatoria de las columnas correspondientes al Presupuesto de Egresos Aprobado, Modificado, Devengado, Pagado y la correspondiente al Subejercicio coincida con la sumatoria de las columnas correspondientes a la Clasificación por Objeto del Gasto, a la Clasificación Económica (por Tipo de Gasto), a la Clasificación Administrativa y al Gasto por Categoría Programática.</t>
  </si>
  <si>
    <t>Verificar que la sumatoria de las columnas correspondientes al Presupuesto de Egresos Aprobado, Modificado, Devengado, Pagado y la correspondiente al Subejercicio coincida con la sumatoria de las columnas correspondientes a la Clasificación por Objeto del Gasto, a la Clasificación Económica (por Tipo de Gasto), a la Clasificación Funcional y al Gasto por Categoría Programática.</t>
  </si>
  <si>
    <t>Para la información impresa sólo por clasificación por objeto del gasto, a capítulo y concepto.</t>
  </si>
  <si>
    <t>Apegarse al número de columnas.</t>
  </si>
  <si>
    <t>AMPLIACIONES / REDUCCIONES</t>
  </si>
  <si>
    <t>Pensiones y Jubilaciones</t>
  </si>
  <si>
    <r>
      <rPr>
        <b/>
        <sz val="8"/>
        <color indexed="8"/>
        <rFont val="Arial"/>
        <family val="2"/>
      </rPr>
      <t>CFG</t>
    </r>
    <r>
      <rPr>
        <sz val="8"/>
        <color theme="1"/>
        <rFont val="Arial"/>
        <family val="2"/>
      </rPr>
      <t>: De acuerdo al Clasificador funcional del gasto (finalidad, función y subfunción); publicado en el DOF del 27 de diciembre de 2010.</t>
    </r>
  </si>
  <si>
    <r>
      <rPr>
        <b/>
        <sz val="8"/>
        <color indexed="8"/>
        <rFont val="Arial"/>
        <family val="2"/>
      </rPr>
      <t>CP</t>
    </r>
    <r>
      <rPr>
        <sz val="8"/>
        <color theme="1"/>
        <rFont val="Arial"/>
        <family val="2"/>
      </rPr>
      <t>: Clasificación Programática de acuerdo al emitido por el CONAC (DOF 8-ago-13). Letra y número.</t>
    </r>
  </si>
  <si>
    <r>
      <rPr>
        <b/>
        <sz val="8"/>
        <color indexed="8"/>
        <rFont val="Arial"/>
        <family val="2"/>
      </rPr>
      <t>CA-UR</t>
    </r>
    <r>
      <rPr>
        <sz val="8"/>
        <color theme="1"/>
        <rFont val="Arial"/>
        <family val="2"/>
      </rPr>
      <t>: De acuerdo a la Clasificación administrativa, publicada en el DOF del 7 de julio de 2011.  Además incluir la UR, separado por guion (CA - UR).</t>
    </r>
  </si>
  <si>
    <r>
      <rPr>
        <b/>
        <sz val="8"/>
        <color indexed="8"/>
        <rFont val="Arial"/>
        <family val="2"/>
      </rPr>
      <t>CTG</t>
    </r>
    <r>
      <rPr>
        <sz val="8"/>
        <color theme="1"/>
        <rFont val="Arial"/>
        <family val="2"/>
      </rPr>
      <t>: Para el llenado de este formato se debe utilizar la Clasificación por Tipo de Gasto aprobado por el CONAC identificando el ejercicio presupuestal de gasto corriente, gasto de capital y el de amortización de la deuda y disminución de pasivos. Publicado en el DOF del 30 de septiembre de 2015.</t>
    </r>
  </si>
  <si>
    <r>
      <rPr>
        <b/>
        <sz val="8"/>
        <color indexed="8"/>
        <rFont val="Arial"/>
        <family val="2"/>
      </rPr>
      <t>COG</t>
    </r>
    <r>
      <rPr>
        <sz val="8"/>
        <color theme="1"/>
        <rFont val="Arial"/>
        <family val="2"/>
      </rPr>
      <t>: De acuerdo al Clasificador por objeto del gasto (capítulo, concepto; partida genérica y especifica), publicadas en el DOF el 22 de diciembre de 2014. A cuatro digitos.</t>
    </r>
  </si>
  <si>
    <r>
      <rPr>
        <b/>
        <sz val="8"/>
        <color indexed="8"/>
        <rFont val="Arial"/>
        <family val="2"/>
      </rPr>
      <t>CONCEPTO</t>
    </r>
    <r>
      <rPr>
        <sz val="8"/>
        <color theme="1"/>
        <rFont val="Arial"/>
        <family val="2"/>
      </rPr>
      <t>: Se refiere al nombre que se asigna a cada uno de los desagregados que se señalan.</t>
    </r>
  </si>
  <si>
    <r>
      <rPr>
        <b/>
        <sz val="8"/>
        <color indexed="8"/>
        <rFont val="Arial"/>
        <family val="2"/>
      </rPr>
      <t>APROBADO</t>
    </r>
    <r>
      <rPr>
        <sz val="8"/>
        <color theme="1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</si>
  <si>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AMPLIACIONES / REDUCCIONES</t>
    </r>
    <r>
      <rPr>
        <sz val="8"/>
        <color theme="1"/>
        <rFont val="Arial"/>
        <family val="2"/>
      </rPr>
      <t>: Refleja las modificaciones realizadas al Presupuesto Aprobado.</t>
    </r>
  </si>
  <si>
    <r>
      <rPr>
        <b/>
        <sz val="8"/>
        <color indexed="8"/>
        <rFont val="Arial"/>
        <family val="2"/>
      </rPr>
      <t>MODIFICADO</t>
    </r>
    <r>
      <rPr>
        <sz val="8"/>
        <color theme="1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</si>
  <si>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COMPROMETIDO</t>
    </r>
    <r>
      <rPr>
        <sz val="8"/>
        <color theme="1"/>
        <rFont val="Arial"/>
        <family val="2"/>
      </rPr>
      <t xml:space="preserve">: En esta columna deben registrarse los "cargos" del comprometido. Éste momento contable del gasto refleja la aprobación por autoridad competente de un acto administrativo, u otro instrumento jurídico que formaliza una relación jurídica con terceros para la adquisición de bienes y servicios o ejecución de obras. En el caso de las obras a ejecutarse o de bienes y servicios a recibirse durante varios ejercicios, el compromiso será registrado por la parte que se ejecutará o recibirá, durante cada ejercicio.  </t>
    </r>
  </si>
  <si>
    <r>
      <rPr>
        <b/>
        <sz val="8"/>
        <color indexed="8"/>
        <rFont val="Arial"/>
        <family val="2"/>
      </rPr>
      <t>DEVENGADO</t>
    </r>
    <r>
      <rPr>
        <sz val="8"/>
        <color theme="1"/>
        <rFont val="Arial"/>
        <family val="2"/>
      </rPr>
      <t>: En esta columna deben registrarse los "cargos" del devengado.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</si>
  <si>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EJERCIDO</t>
    </r>
    <r>
      <rPr>
        <sz val="8"/>
        <color theme="1"/>
        <rFont val="Arial"/>
        <family val="2"/>
      </rPr>
      <t>: En esta columna deben registrarse los "cargos" del ejercido. Este momento refleja la emisión de una cuenta por liquidar certificada o documento equivalente (solicitud de pago) debidamente aprobado por la autoridad competente.</t>
    </r>
  </si>
  <si>
    <r>
      <rPr>
        <b/>
        <sz val="8"/>
        <color indexed="8"/>
        <rFont val="Arial"/>
        <family val="2"/>
      </rPr>
      <t>PAGADO</t>
    </r>
    <r>
      <rPr>
        <sz val="8"/>
        <color theme="1"/>
        <rFont val="Arial"/>
        <family val="2"/>
      </rPr>
      <t>: Es el momento que refleja la cancelación total o parcial de las obligaciones de pago, que se concreta mediante el desembolso de efectivo o cualquier otro medio de pago.</t>
    </r>
  </si>
  <si>
    <r>
      <rPr>
        <b/>
        <sz val="8"/>
        <color indexed="8"/>
        <rFont val="Arial"/>
        <family val="2"/>
      </rPr>
      <t>SUBEJERCICIO</t>
    </r>
    <r>
      <rPr>
        <sz val="8"/>
        <color theme="1"/>
        <rFont val="Arial"/>
        <family val="2"/>
      </rPr>
      <t>: Modificado menos devengado.</t>
    </r>
  </si>
  <si>
    <r>
      <rPr>
        <b/>
        <sz val="8"/>
        <color indexed="8"/>
        <rFont val="Arial"/>
        <family val="2"/>
      </rPr>
      <t>COG</t>
    </r>
    <r>
      <rPr>
        <sz val="8"/>
        <color theme="1"/>
        <rFont val="Arial"/>
        <family val="2"/>
      </rPr>
      <t>: Para el llenado de este formato se debe utilizar a nivel de Capítulo y Concepto el Clasificador por Objeto del Gasto aprobado por el CONAC.</t>
    </r>
  </si>
  <si>
    <r>
      <rPr>
        <b/>
        <sz val="8"/>
        <color indexed="8"/>
        <rFont val="Arial"/>
        <family val="2"/>
      </rPr>
      <t>CFG</t>
    </r>
    <r>
      <rPr>
        <sz val="8"/>
        <color theme="1"/>
        <rFont val="Arial"/>
        <family val="2"/>
      </rPr>
      <t>: Para el llenado de este formato se debe utilizar el Clasificador Funcional aprobado por el CONAC a nivel de Finalidad y Función.</t>
    </r>
  </si>
  <si>
    <r>
      <rPr>
        <b/>
        <sz val="8"/>
        <color indexed="8"/>
        <rFont val="Arial"/>
        <family val="2"/>
      </rPr>
      <t>CA</t>
    </r>
    <r>
      <rPr>
        <sz val="8"/>
        <color theme="1"/>
        <rFont val="Arial"/>
        <family val="2"/>
      </rPr>
      <t>: De acuerdo a la Clasificación administrativa, publicada en el DOF del 7 de julio de 2011.</t>
    </r>
  </si>
  <si>
    <t>No se puede modificar en su contenido. Se imprime la pestaña del COG.</t>
  </si>
  <si>
    <t>Bajo protesta de decir verdad declaramos que los Estados Financieros y sus notas, son razonablemente correctos y son responsabilidad del emisor.</t>
  </si>
  <si>
    <t>_________________________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</si>
  <si>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</si>
  <si>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</si>
  <si>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</si>
  <si>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</si>
  <si>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</si>
  <si>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</si>
  <si>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</si>
  <si>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</si>
  <si>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</si>
  <si>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</si>
  <si>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</si>
  <si>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Nombre del ente público
ESTADO ANALÍTICO DEL EJERCICIO DEL PRESUPUESTO DE EGRESOS
CLASIFICACIÓN ADMINISTRATIVA
DEL 1 DE ENERO AL XXX DE 2017</t>
  </si>
  <si>
    <r>
      <t xml:space="preserve">   </t>
    </r>
    <r>
      <rPr>
        <b/>
        <sz val="8"/>
        <color indexed="8"/>
        <rFont val="Arial"/>
        <family val="2"/>
      </rPr>
      <t>CFF</t>
    </r>
    <r>
      <rPr>
        <sz val="8"/>
        <color indexed="8"/>
        <rFont val="Arial"/>
        <family val="2"/>
      </rPr>
      <t>: Se refiere al código asignado por el CONAC de acuerdo a la estructura del Clasificador por Fuente de Financiamiento. (DOF 2-ene-13)</t>
    </r>
  </si>
  <si>
    <t>2.1.</t>
  </si>
  <si>
    <t>E</t>
  </si>
  <si>
    <t>MU</t>
  </si>
  <si>
    <t>31120-100</t>
  </si>
  <si>
    <t>IP</t>
  </si>
  <si>
    <t>31120-200</t>
  </si>
  <si>
    <t>31120-300</t>
  </si>
  <si>
    <t>31120-400</t>
  </si>
  <si>
    <t>31120-500</t>
  </si>
  <si>
    <t>31120-600</t>
  </si>
  <si>
    <t>Sueldos base al personal permanente</t>
  </si>
  <si>
    <t>Sueldos base al personal eventual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</si>
  <si>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</si>
  <si>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</si>
  <si>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</si>
  <si>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</si>
  <si>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</si>
  <si>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</si>
  <si>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</si>
  <si>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</si>
  <si>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</si>
  <si>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</si>
  <si>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</si>
  <si>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</si>
  <si>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</si>
  <si>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</si>
  <si>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</si>
  <si>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</si>
  <si>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</si>
  <si>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</si>
  <si>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</si>
  <si>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Comedor</t>
  </si>
  <si>
    <t>Agua</t>
  </si>
  <si>
    <t>Juntas de Trabajo</t>
  </si>
  <si>
    <t>Utensilios para el servicio de alimentac</t>
  </si>
  <si>
    <t>Costo Venta Refresco</t>
  </si>
  <si>
    <t>Costo venta paletas</t>
  </si>
  <si>
    <t>Costo de venta comida</t>
  </si>
  <si>
    <t>Medicinas y productos farmacéuticos</t>
  </si>
  <si>
    <t>Telmex</t>
  </si>
  <si>
    <t>Iusacell</t>
  </si>
  <si>
    <t>Inscripciones y membresias</t>
  </si>
  <si>
    <t>Servicios de capacitación</t>
  </si>
  <si>
    <t>Servicios financieros y bancarios</t>
  </si>
  <si>
    <t>Servicios de recaudación, traslado y cus</t>
  </si>
  <si>
    <t>Fletes y maniobras</t>
  </si>
  <si>
    <t>Conservación y mantenimiento de inmueble</t>
  </si>
  <si>
    <t>Alarmas</t>
  </si>
  <si>
    <t>Mtto. Equipo de Computo</t>
  </si>
  <si>
    <t>Mtto Equipo de Radio Comunicación</t>
  </si>
  <si>
    <t>Servicio de tintorería</t>
  </si>
  <si>
    <t>Trabajos de Impresión*</t>
  </si>
  <si>
    <t>Otros servicios de traslado y hospedaje</t>
  </si>
  <si>
    <t>Trabajos de cerrajeria</t>
  </si>
  <si>
    <t>Artículos Varios</t>
  </si>
  <si>
    <t>Estacionamiento</t>
  </si>
  <si>
    <t>Otros impuestos y derechos</t>
  </si>
  <si>
    <t>Equipo de oficina</t>
  </si>
  <si>
    <t>Equipo de cómputo</t>
  </si>
  <si>
    <t>Equipo de comunicación y telecomunicacion</t>
  </si>
  <si>
    <t>Otros equipos</t>
  </si>
  <si>
    <t>Turno de Semana Santa</t>
  </si>
  <si>
    <t>Libros y Revistas</t>
  </si>
  <si>
    <t>Junta de Trabajo</t>
  </si>
  <si>
    <t>Herramientas menores</t>
  </si>
  <si>
    <t>Servicio de gas.</t>
  </si>
  <si>
    <t>Mensajeria</t>
  </si>
  <si>
    <t>Otros servicios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</si>
  <si>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</si>
  <si>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</si>
  <si>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</si>
  <si>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</si>
  <si>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</si>
  <si>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</si>
  <si>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</si>
  <si>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Herrajes de Caballos</t>
  </si>
  <si>
    <t>Instrumental médico y de laboratorio</t>
  </si>
  <si>
    <t>Herramientas y maquinas -herramienta</t>
  </si>
  <si>
    <t>Especies menores y de zoológico de clinica</t>
  </si>
  <si>
    <t>Inscripciones y Membresias</t>
  </si>
  <si>
    <t>Exposiciones.</t>
  </si>
  <si>
    <t>PRESTACIONES SINDICALES</t>
  </si>
  <si>
    <t>Material de limpieza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</si>
  <si>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</si>
  <si>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</si>
  <si>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</si>
  <si>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</si>
  <si>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</si>
  <si>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</si>
  <si>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</si>
  <si>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</si>
  <si>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</si>
  <si>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</si>
  <si>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</si>
  <si>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</si>
  <si>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 de maquinaria y otros equipos</t>
  </si>
  <si>
    <t>Membresias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</si>
  <si>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</si>
  <si>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</si>
  <si>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</si>
  <si>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</si>
  <si>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</si>
  <si>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Espectaculos</t>
  </si>
  <si>
    <t>Servicios operativos para eventos</t>
  </si>
  <si>
    <t>Placas y Tenencias, VERIFICACIONES</t>
  </si>
  <si>
    <t>Permiso venta bebidad alcoholicas</t>
  </si>
  <si>
    <t>Impuesto sobre nóminas</t>
  </si>
  <si>
    <t>Comisión vales de despensa</t>
  </si>
  <si>
    <t>EQUIPO DE TRANSPORTE</t>
  </si>
  <si>
    <t>OTROS EQUIPOS</t>
  </si>
  <si>
    <t>TIENDA DE SOUVENIRS TAQUILLA NUEVA</t>
  </si>
  <si>
    <t>AYUDA PARA GASTOS DE DEFUNCION</t>
  </si>
  <si>
    <t>Remuneraciones por horas extraorfdinarias</t>
  </si>
  <si>
    <t xml:space="preserve">Turno Semana Santa </t>
  </si>
  <si>
    <t>Días Extras</t>
  </si>
  <si>
    <t>Reparación y mantenimiento de equipo de transporte</t>
  </si>
  <si>
    <t>Administración</t>
  </si>
  <si>
    <t>Educativo</t>
  </si>
  <si>
    <t>Proyectos, mantenimiento, jardineria y limpieza</t>
  </si>
  <si>
    <t>Safari</t>
  </si>
  <si>
    <t>Zoológico</t>
  </si>
  <si>
    <t>Clínica</t>
  </si>
  <si>
    <t>Director Administrativo
CP Carlos Rafael Falcon Zavala</t>
  </si>
  <si>
    <t>INFRAESTRUCTURA ESTACIONAMIENTO</t>
  </si>
  <si>
    <t>Patronato del Parque Zoológico de León
ESTADO ANALÍTICO DEL EJERCICIO DEL PRESUPUESTO DE EGRESOS
DEL 1 DE ENERO AL 31 DE DICIEMBRE DE 2017</t>
  </si>
  <si>
    <t>Honorarios</t>
  </si>
  <si>
    <t>Conservación y mantenimiento de inmuebles</t>
  </si>
  <si>
    <t>Patronato del Parque Zoológico de León
ESTADO ANALÍTICO DEL EJERCICIO DEL PRESUPUESTO DE EGRESOS
CLASIFICACIÓN POR OBJETO DEL GASTO (CAPÍTULO Y CONCEPTO)
DEL 1 DE ENERO AL 31 DE DICIEMBRE DE 2017</t>
  </si>
  <si>
    <t>Sub-Director General
LAE Ruben David Rocha Lemus</t>
  </si>
  <si>
    <t>Patronato del Parque Zoológico de León
ESTADO ANALÍTICO DEL EJERCICIO DEL PRESUPUESTO DE EGRESOS
CLASIFICACIÓN ECONÓMICA (POR TIPO DE GASTO)
DEL 1 DE ENERO AL 31 DE DICIEMBRE DE 2017</t>
  </si>
  <si>
    <t>Patronato del Parque Zoológico de León
ESTADO ANALÍTICO DEL EJERCICIO DEL PRESUPUESTO DE EGRESOS
CLASIFICACIÓN ADMINISTRATIVA
DEL 1 DE ENERO AL 31 DE DICIEMBRE DE 2017</t>
  </si>
  <si>
    <t>Patronato del Parque Zoológico de León
ESTADO ANALÍTICO DEL EJERCICIO DEL PRESUPUESTO DE EGRESOS
CLASIFICACIÓN FUNCIONAL (FINALIDAD Y FUNCIÓN)
DEL 1 DE ENERO AL 31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</si>
</sst>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b/>
      <sz val="8"/>
      <color theme="3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89">
    <xf numFmtId="0" fontId="0" fillId="0" borderId="0" xfId="0"/>
    <xf numFmtId="0" fontId="0" fillId="0" borderId="0" xfId="0" applyProtection="1">
      <protection locked="0"/>
    </xf>
    <xf numFmtId="0" fontId="6" fillId="0" borderId="0" xfId="8" applyFont="1" applyBorder="1" applyAlignment="1" applyProtection="1">
      <alignment horizontal="center" vertical="top"/>
    </xf>
    <xf numFmtId="0" fontId="2" fillId="0" borderId="0" xfId="9" applyFont="1" applyFill="1" applyBorder="1" applyAlignment="1" applyProtection="1"/>
    <xf numFmtId="0" fontId="6" fillId="0" borderId="1" xfId="8" applyFont="1" applyBorder="1" applyAlignment="1" applyProtection="1">
      <alignment horizontal="center" vertical="top"/>
      <protection hidden="1"/>
    </xf>
    <xf numFmtId="0" fontId="10" fillId="0" borderId="0" xfId="9" applyFont="1" applyFill="1" applyBorder="1" applyAlignment="1" applyProtection="1"/>
    <xf numFmtId="4" fontId="9" fillId="0" borderId="0" xfId="0" applyNumberFormat="1" applyFont="1" applyFill="1" applyBorder="1" applyAlignment="1" applyProtection="1">
      <alignment horizontal="right"/>
      <protection locked="0"/>
    </xf>
    <xf numFmtId="0" fontId="10" fillId="0" borderId="0" xfId="9" applyFont="1" applyFill="1" applyBorder="1" applyAlignment="1" applyProtection="1">
      <alignment horizontal="left"/>
    </xf>
    <xf numFmtId="0" fontId="6" fillId="0" borderId="2" xfId="8" applyFont="1" applyBorder="1" applyAlignment="1" applyProtection="1">
      <alignment horizontal="center" vertical="top"/>
      <protection hidden="1"/>
    </xf>
    <xf numFmtId="0" fontId="2" fillId="0" borderId="3" xfId="9" applyFont="1" applyFill="1" applyBorder="1" applyAlignment="1" applyProtection="1"/>
    <xf numFmtId="4" fontId="9" fillId="0" borderId="3" xfId="0" applyNumberFormat="1" applyFont="1" applyFill="1" applyBorder="1" applyAlignment="1" applyProtection="1">
      <alignment horizontal="right"/>
      <protection locked="0"/>
    </xf>
    <xf numFmtId="4" fontId="9" fillId="0" borderId="4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2" fillId="0" borderId="3" xfId="9" applyFont="1" applyFill="1" applyBorder="1" applyAlignment="1" applyProtection="1">
      <alignment wrapText="1"/>
    </xf>
    <xf numFmtId="4" fontId="9" fillId="0" borderId="0" xfId="0" applyNumberFormat="1" applyFont="1" applyBorder="1" applyProtection="1">
      <protection locked="0"/>
    </xf>
    <xf numFmtId="4" fontId="9" fillId="0" borderId="5" xfId="0" applyNumberFormat="1" applyFont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5" xfId="0" applyNumberFormat="1" applyBorder="1" applyProtection="1">
      <protection locked="0"/>
    </xf>
    <xf numFmtId="4" fontId="0" fillId="0" borderId="7" xfId="0" applyNumberFormat="1" applyBorder="1" applyProtection="1">
      <protection locked="0"/>
    </xf>
    <xf numFmtId="4" fontId="0" fillId="0" borderId="8" xfId="0" applyNumberFormat="1" applyBorder="1" applyProtection="1">
      <protection locked="0"/>
    </xf>
    <xf numFmtId="0" fontId="0" fillId="0" borderId="1" xfId="0" applyFill="1" applyBorder="1" applyAlignment="1" applyProtection="1">
      <alignment horizontal="center"/>
    </xf>
    <xf numFmtId="0" fontId="9" fillId="0" borderId="0" xfId="0" applyFont="1" applyFill="1" applyBorder="1" applyProtection="1"/>
    <xf numFmtId="0" fontId="0" fillId="0" borderId="0" xfId="0" applyFill="1" applyBorder="1" applyProtection="1"/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Protection="1"/>
    <xf numFmtId="0" fontId="5" fillId="0" borderId="1" xfId="0" applyFont="1" applyFill="1" applyBorder="1" applyAlignment="1" applyProtection="1">
      <alignment horizontal="center"/>
      <protection hidden="1"/>
    </xf>
    <xf numFmtId="0" fontId="3" fillId="0" borderId="1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0" fillId="0" borderId="0" xfId="0" applyProtection="1"/>
    <xf numFmtId="0" fontId="6" fillId="0" borderId="2" xfId="8" applyFont="1" applyFill="1" applyBorder="1" applyAlignment="1" applyProtection="1">
      <alignment horizontal="center" vertical="top"/>
      <protection hidden="1"/>
    </xf>
    <xf numFmtId="0" fontId="2" fillId="2" borderId="0" xfId="8" applyFont="1" applyFill="1" applyBorder="1" applyAlignment="1">
      <alignment horizontal="left" vertical="center" wrapTex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Font="1" applyProtection="1"/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6" fillId="4" borderId="9" xfId="9" applyFont="1" applyFill="1" applyBorder="1" applyAlignment="1">
      <alignment horizontal="center" vertical="center"/>
    </xf>
    <xf numFmtId="4" fontId="6" fillId="4" borderId="9" xfId="9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/>
    </xf>
    <xf numFmtId="0" fontId="0" fillId="0" borderId="0" xfId="0" applyFont="1" applyBorder="1" applyProtection="1"/>
    <xf numFmtId="0" fontId="0" fillId="0" borderId="0" xfId="0" applyFont="1" applyBorder="1" applyProtection="1">
      <protection locked="0"/>
    </xf>
    <xf numFmtId="0" fontId="0" fillId="0" borderId="5" xfId="0" applyFont="1" applyBorder="1" applyProtection="1">
      <protection locked="0"/>
    </xf>
    <xf numFmtId="0" fontId="0" fillId="0" borderId="6" xfId="0" applyFont="1" applyBorder="1" applyAlignment="1" applyProtection="1">
      <alignment horizontal="center"/>
    </xf>
    <xf numFmtId="0" fontId="0" fillId="0" borderId="7" xfId="0" applyFont="1" applyBorder="1" applyProtection="1"/>
    <xf numFmtId="0" fontId="0" fillId="0" borderId="7" xfId="0" applyFont="1" applyBorder="1" applyProtection="1">
      <protection locked="0"/>
    </xf>
    <xf numFmtId="0" fontId="0" fillId="0" borderId="8" xfId="0" applyFont="1" applyBorder="1" applyProtection="1">
      <protection locked="0"/>
    </xf>
    <xf numFmtId="0" fontId="6" fillId="4" borderId="9" xfId="9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left" wrapText="1" indent="1"/>
    </xf>
    <xf numFmtId="0" fontId="0" fillId="0" borderId="1" xfId="0" applyFont="1" applyFill="1" applyBorder="1" applyAlignment="1" applyProtection="1">
      <alignment horizontal="center"/>
    </xf>
    <xf numFmtId="4" fontId="0" fillId="0" borderId="0" xfId="0" applyNumberFormat="1" applyFont="1" applyBorder="1" applyProtection="1">
      <protection locked="0"/>
    </xf>
    <xf numFmtId="4" fontId="0" fillId="0" borderId="5" xfId="0" applyNumberFormat="1" applyFont="1" applyBorder="1" applyProtection="1">
      <protection locked="0"/>
    </xf>
    <xf numFmtId="0" fontId="0" fillId="0" borderId="0" xfId="0" applyFont="1" applyFill="1" applyBorder="1" applyAlignment="1" applyProtection="1">
      <alignment horizontal="left" indent="1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left" indent="1"/>
    </xf>
    <xf numFmtId="4" fontId="0" fillId="0" borderId="7" xfId="0" applyNumberFormat="1" applyFont="1" applyBorder="1" applyProtection="1">
      <protection locked="0"/>
    </xf>
    <xf numFmtId="4" fontId="0" fillId="0" borderId="8" xfId="0" applyNumberFormat="1" applyFont="1" applyBorder="1" applyProtection="1"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horizontal="left" vertical="top" wrapText="1" indent="5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0" fillId="0" borderId="0" xfId="0" applyFont="1" applyFill="1" applyBorder="1" applyAlignment="1">
      <alignment horizontal="left" wrapText="1" indent="1"/>
    </xf>
    <xf numFmtId="0" fontId="0" fillId="0" borderId="7" xfId="0" applyFont="1" applyFill="1" applyBorder="1" applyAlignment="1">
      <alignment horizontal="left" wrapText="1" indent="1"/>
    </xf>
    <xf numFmtId="0" fontId="12" fillId="0" borderId="0" xfId="0" applyFont="1" applyAlignment="1">
      <alignment horizontal="justify" wrapText="1"/>
    </xf>
    <xf numFmtId="0" fontId="3" fillId="0" borderId="0" xfId="9" applyFont="1" applyFill="1" applyBorder="1" applyAlignment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Fill="1" applyAlignment="1" applyProtection="1">
      <alignment wrapText="1"/>
      <protection locked="0"/>
    </xf>
    <xf numFmtId="0" fontId="14" fillId="0" borderId="0" xfId="0" applyFont="1" applyFill="1" applyAlignment="1" applyProtection="1">
      <alignment vertical="top" wrapText="1"/>
      <protection locked="0"/>
    </xf>
    <xf numFmtId="0" fontId="14" fillId="0" borderId="0" xfId="0" applyFont="1" applyFill="1" applyAlignment="1" applyProtection="1">
      <alignment horizontal="left" vertical="top" wrapText="1"/>
      <protection locked="0"/>
    </xf>
    <xf numFmtId="0" fontId="14" fillId="0" borderId="0" xfId="0" applyFont="1" applyFill="1" applyAlignment="1" applyProtection="1">
      <alignment horizontal="left" wrapText="1"/>
      <protection locked="0"/>
    </xf>
    <xf numFmtId="4" fontId="11" fillId="0" borderId="0" xfId="0" applyNumberFormat="1" applyFont="1" applyProtection="1">
      <protection locked="0"/>
    </xf>
    <xf numFmtId="4" fontId="0" fillId="0" borderId="0" xfId="0" applyNumberFormat="1" applyProtection="1">
      <protection locked="0"/>
    </xf>
    <xf numFmtId="0" fontId="6" fillId="4" borderId="10" xfId="9" applyFont="1" applyFill="1" applyBorder="1" applyAlignment="1" applyProtection="1">
      <alignment horizontal="center" vertical="center" wrapText="1"/>
      <protection locked="0"/>
    </xf>
    <xf numFmtId="0" fontId="6" fillId="4" borderId="11" xfId="9" applyFont="1" applyFill="1" applyBorder="1" applyAlignment="1" applyProtection="1">
      <alignment horizontal="center" vertical="center" wrapText="1"/>
      <protection locked="0"/>
    </xf>
    <xf numFmtId="0" fontId="6" fillId="4" borderId="12" xfId="9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3"/>
  <sheetViews>
    <sheetView tabSelected="1" workbookViewId="0">
      <selection activeCell="G17" sqref="G17"/>
    </sheetView>
  </sheetViews>
  <sheetFormatPr baseColWidth="10" defaultRowHeight="11.25" x14ac:dyDescent="0.2"/>
  <cols>
    <col min="1" max="3" width="4.83203125" style="55" customWidth="1"/>
    <col min="4" max="5" width="9.1640625" style="55" customWidth="1"/>
    <col min="6" max="6" width="8.1640625" style="55" bestFit="1" customWidth="1"/>
    <col min="7" max="7" width="72.83203125" style="54" customWidth="1"/>
    <col min="8" max="8" width="18.33203125" style="54" customWidth="1"/>
    <col min="9" max="9" width="16.6640625" style="54" customWidth="1"/>
    <col min="10" max="15" width="18.33203125" style="54" customWidth="1"/>
    <col min="16" max="16384" width="12" style="54"/>
  </cols>
  <sheetData>
    <row r="1" spans="1:15" ht="35.1" customHeight="1" x14ac:dyDescent="0.2">
      <c r="A1" s="86" t="s">
        <v>302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8"/>
    </row>
    <row r="2" spans="1:15" ht="24.95" customHeight="1" x14ac:dyDescent="0.2">
      <c r="A2" s="40" t="s">
        <v>0</v>
      </c>
      <c r="B2" s="50" t="s">
        <v>1</v>
      </c>
      <c r="C2" s="40" t="s">
        <v>13</v>
      </c>
      <c r="D2" s="50" t="s">
        <v>2</v>
      </c>
      <c r="E2" s="40" t="s">
        <v>16</v>
      </c>
      <c r="F2" s="40" t="s">
        <v>3</v>
      </c>
      <c r="G2" s="40" t="s">
        <v>4</v>
      </c>
      <c r="H2" s="41" t="s">
        <v>5</v>
      </c>
      <c r="I2" s="41" t="s">
        <v>143</v>
      </c>
      <c r="J2" s="41" t="s">
        <v>6</v>
      </c>
      <c r="K2" s="41" t="s">
        <v>7</v>
      </c>
      <c r="L2" s="41" t="s">
        <v>8</v>
      </c>
      <c r="M2" s="41" t="s">
        <v>9</v>
      </c>
      <c r="N2" s="41" t="s">
        <v>10</v>
      </c>
      <c r="O2" s="41" t="s">
        <v>11</v>
      </c>
    </row>
    <row r="3" spans="1:15" x14ac:dyDescent="0.2">
      <c r="A3" s="4">
        <v>900001</v>
      </c>
      <c r="B3" s="2"/>
      <c r="C3" s="5"/>
      <c r="D3" s="5"/>
      <c r="E3" s="5"/>
      <c r="F3" s="7"/>
      <c r="G3" s="3" t="s">
        <v>12</v>
      </c>
      <c r="H3" s="6">
        <f t="shared" ref="H3:O3" si="0">SUM(H4:H233)</f>
        <v>52198543.006138161</v>
      </c>
      <c r="I3" s="6">
        <f t="shared" si="0"/>
        <v>7645536.7438618289</v>
      </c>
      <c r="J3" s="6">
        <f t="shared" si="0"/>
        <v>59844079.750000015</v>
      </c>
      <c r="K3" s="6">
        <f t="shared" si="0"/>
        <v>59844079.750000015</v>
      </c>
      <c r="L3" s="6">
        <f t="shared" si="0"/>
        <v>59844079.750000015</v>
      </c>
      <c r="M3" s="6">
        <f t="shared" si="0"/>
        <v>59844079.750000015</v>
      </c>
      <c r="N3" s="6">
        <f t="shared" si="0"/>
        <v>59844079.750000015</v>
      </c>
      <c r="O3" s="6">
        <f t="shared" si="0"/>
        <v>0</v>
      </c>
    </row>
    <row r="4" spans="1:15" ht="12.75" x14ac:dyDescent="0.2">
      <c r="A4" s="78" t="s">
        <v>178</v>
      </c>
      <c r="B4" s="1" t="s">
        <v>179</v>
      </c>
      <c r="C4" s="1" t="s">
        <v>180</v>
      </c>
      <c r="D4" s="1" t="s">
        <v>181</v>
      </c>
      <c r="E4" s="79">
        <v>1</v>
      </c>
      <c r="F4" s="79">
        <v>1131</v>
      </c>
      <c r="G4" s="80" t="s">
        <v>188</v>
      </c>
      <c r="H4" s="84">
        <v>5752551.3014000002</v>
      </c>
      <c r="I4" s="84">
        <f>J4-H4</f>
        <v>-638412.96140000038</v>
      </c>
      <c r="J4" s="84">
        <v>5114138.34</v>
      </c>
      <c r="K4" s="84">
        <v>5114138.34</v>
      </c>
      <c r="L4" s="84">
        <v>5114138.34</v>
      </c>
      <c r="M4" s="84">
        <v>5114138.34</v>
      </c>
      <c r="N4" s="84">
        <v>5114138.34</v>
      </c>
      <c r="O4" s="84">
        <f>J4-L4</f>
        <v>0</v>
      </c>
    </row>
    <row r="5" spans="1:15" ht="12.75" x14ac:dyDescent="0.2">
      <c r="A5" s="78" t="s">
        <v>178</v>
      </c>
      <c r="B5" s="1" t="s">
        <v>179</v>
      </c>
      <c r="C5" s="1" t="s">
        <v>182</v>
      </c>
      <c r="D5" s="1" t="s">
        <v>181</v>
      </c>
      <c r="E5" s="79">
        <v>1</v>
      </c>
      <c r="F5" s="79">
        <v>1221</v>
      </c>
      <c r="G5" s="80" t="s">
        <v>189</v>
      </c>
      <c r="H5" s="84">
        <v>600401.70295399998</v>
      </c>
      <c r="I5" s="84">
        <f t="shared" ref="I5:I70" si="1">J5-H5</f>
        <v>76241.927046000026</v>
      </c>
      <c r="J5" s="84">
        <v>676643.63</v>
      </c>
      <c r="K5" s="84">
        <v>676643.63</v>
      </c>
      <c r="L5" s="84">
        <v>676643.63</v>
      </c>
      <c r="M5" s="84">
        <v>676643.63</v>
      </c>
      <c r="N5" s="84">
        <v>676643.63</v>
      </c>
      <c r="O5" s="84">
        <f t="shared" ref="O5:O68" si="2">J5-L5</f>
        <v>0</v>
      </c>
    </row>
    <row r="6" spans="1:15" ht="12.75" x14ac:dyDescent="0.2">
      <c r="A6" s="78" t="s">
        <v>178</v>
      </c>
      <c r="B6" s="1" t="s">
        <v>179</v>
      </c>
      <c r="C6" s="1" t="s">
        <v>182</v>
      </c>
      <c r="D6" s="1" t="s">
        <v>181</v>
      </c>
      <c r="E6" s="79">
        <v>1</v>
      </c>
      <c r="F6" s="79">
        <v>1322</v>
      </c>
      <c r="G6" s="80" t="s">
        <v>190</v>
      </c>
      <c r="H6" s="84">
        <v>143813.78253500001</v>
      </c>
      <c r="I6" s="84">
        <f t="shared" si="1"/>
        <v>-24335.972535000008</v>
      </c>
      <c r="J6" s="84">
        <v>119477.81</v>
      </c>
      <c r="K6" s="84">
        <v>119477.81</v>
      </c>
      <c r="L6" s="84">
        <v>119477.81</v>
      </c>
      <c r="M6" s="84">
        <v>119477.81</v>
      </c>
      <c r="N6" s="84">
        <v>119477.81</v>
      </c>
      <c r="O6" s="84">
        <f t="shared" si="2"/>
        <v>0</v>
      </c>
    </row>
    <row r="7" spans="1:15" ht="12.75" x14ac:dyDescent="0.2">
      <c r="A7" s="78" t="s">
        <v>178</v>
      </c>
      <c r="B7" s="1" t="s">
        <v>179</v>
      </c>
      <c r="C7" s="1" t="s">
        <v>182</v>
      </c>
      <c r="D7" s="1" t="s">
        <v>181</v>
      </c>
      <c r="E7" s="79">
        <v>1</v>
      </c>
      <c r="F7" s="79">
        <v>1323</v>
      </c>
      <c r="G7" s="80" t="s">
        <v>191</v>
      </c>
      <c r="H7" s="84">
        <v>775510.85372700018</v>
      </c>
      <c r="I7" s="84">
        <f t="shared" si="1"/>
        <v>-106401.01372700022</v>
      </c>
      <c r="J7" s="84">
        <v>669109.84</v>
      </c>
      <c r="K7" s="84">
        <v>669109.84</v>
      </c>
      <c r="L7" s="84">
        <v>669109.84</v>
      </c>
      <c r="M7" s="84">
        <v>669109.84</v>
      </c>
      <c r="N7" s="84">
        <v>669109.84</v>
      </c>
      <c r="O7" s="84">
        <f t="shared" si="2"/>
        <v>0</v>
      </c>
    </row>
    <row r="8" spans="1:15" ht="12.75" x14ac:dyDescent="0.2">
      <c r="A8" s="78" t="s">
        <v>178</v>
      </c>
      <c r="B8" s="1" t="s">
        <v>179</v>
      </c>
      <c r="C8" s="1" t="s">
        <v>182</v>
      </c>
      <c r="D8" s="1" t="s">
        <v>181</v>
      </c>
      <c r="E8" s="79">
        <v>1</v>
      </c>
      <c r="F8" s="79">
        <v>1324</v>
      </c>
      <c r="G8" s="80" t="s">
        <v>192</v>
      </c>
      <c r="H8" s="84">
        <v>5300</v>
      </c>
      <c r="I8" s="84">
        <f t="shared" si="1"/>
        <v>47554.96</v>
      </c>
      <c r="J8" s="84">
        <v>52854.96</v>
      </c>
      <c r="K8" s="84">
        <v>52854.96</v>
      </c>
      <c r="L8" s="84">
        <v>52854.96</v>
      </c>
      <c r="M8" s="84">
        <v>52854.96</v>
      </c>
      <c r="N8" s="84">
        <v>52854.96</v>
      </c>
      <c r="O8" s="84">
        <f t="shared" si="2"/>
        <v>0</v>
      </c>
    </row>
    <row r="9" spans="1:15" ht="12.75" x14ac:dyDescent="0.2">
      <c r="A9" s="78" t="s">
        <v>178</v>
      </c>
      <c r="B9" s="1" t="s">
        <v>179</v>
      </c>
      <c r="C9" s="1" t="s">
        <v>182</v>
      </c>
      <c r="D9" s="1" t="s">
        <v>181</v>
      </c>
      <c r="E9" s="79">
        <v>1</v>
      </c>
      <c r="F9" s="79">
        <v>1325</v>
      </c>
      <c r="G9" s="80" t="s">
        <v>193</v>
      </c>
      <c r="H9" s="84">
        <v>184427.74746000004</v>
      </c>
      <c r="I9" s="84">
        <f t="shared" si="1"/>
        <v>-21091.697460000054</v>
      </c>
      <c r="J9" s="84">
        <v>163336.04999999999</v>
      </c>
      <c r="K9" s="84">
        <v>163336.04999999999</v>
      </c>
      <c r="L9" s="84">
        <v>163336.04999999999</v>
      </c>
      <c r="M9" s="84">
        <v>163336.04999999999</v>
      </c>
      <c r="N9" s="84">
        <v>163336.04999999999</v>
      </c>
      <c r="O9" s="84">
        <f t="shared" si="2"/>
        <v>0</v>
      </c>
    </row>
    <row r="10" spans="1:15" ht="12.75" x14ac:dyDescent="0.2">
      <c r="A10" s="78" t="s">
        <v>178</v>
      </c>
      <c r="B10" s="1" t="s">
        <v>179</v>
      </c>
      <c r="C10" s="1" t="s">
        <v>182</v>
      </c>
      <c r="D10" s="1" t="s">
        <v>181</v>
      </c>
      <c r="E10" s="79">
        <v>1</v>
      </c>
      <c r="F10" s="79">
        <v>1331</v>
      </c>
      <c r="G10" s="80" t="s">
        <v>194</v>
      </c>
      <c r="H10" s="84">
        <v>25440</v>
      </c>
      <c r="I10" s="84">
        <f t="shared" si="1"/>
        <v>143315.73000000001</v>
      </c>
      <c r="J10" s="84">
        <v>168755.73</v>
      </c>
      <c r="K10" s="84">
        <v>168755.73</v>
      </c>
      <c r="L10" s="84">
        <v>168755.73</v>
      </c>
      <c r="M10" s="84">
        <v>168755.73</v>
      </c>
      <c r="N10" s="84">
        <v>168755.73</v>
      </c>
      <c r="O10" s="84">
        <f t="shared" si="2"/>
        <v>0</v>
      </c>
    </row>
    <row r="11" spans="1:15" ht="12.75" x14ac:dyDescent="0.2">
      <c r="A11" s="78" t="s">
        <v>178</v>
      </c>
      <c r="B11" s="1" t="s">
        <v>179</v>
      </c>
      <c r="C11" s="1" t="s">
        <v>182</v>
      </c>
      <c r="D11" s="1" t="s">
        <v>181</v>
      </c>
      <c r="E11" s="79">
        <v>1</v>
      </c>
      <c r="F11" s="79">
        <v>1333</v>
      </c>
      <c r="G11" s="80" t="s">
        <v>195</v>
      </c>
      <c r="H11" s="84">
        <v>239994.46764334629</v>
      </c>
      <c r="I11" s="84">
        <f t="shared" si="1"/>
        <v>-8091.9876433462778</v>
      </c>
      <c r="J11" s="84">
        <v>231902.48</v>
      </c>
      <c r="K11" s="84">
        <v>231902.48</v>
      </c>
      <c r="L11" s="84">
        <v>231902.48</v>
      </c>
      <c r="M11" s="84">
        <v>231902.48</v>
      </c>
      <c r="N11" s="84">
        <v>231902.48</v>
      </c>
      <c r="O11" s="84">
        <f t="shared" si="2"/>
        <v>0</v>
      </c>
    </row>
    <row r="12" spans="1:15" ht="12.75" x14ac:dyDescent="0.2">
      <c r="A12" s="78" t="s">
        <v>178</v>
      </c>
      <c r="B12" s="1" t="s">
        <v>179</v>
      </c>
      <c r="C12" s="1" t="s">
        <v>182</v>
      </c>
      <c r="D12" s="1" t="s">
        <v>181</v>
      </c>
      <c r="E12" s="79">
        <v>1</v>
      </c>
      <c r="F12" s="79">
        <v>1334</v>
      </c>
      <c r="G12" s="80" t="s">
        <v>196</v>
      </c>
      <c r="H12" s="84">
        <v>125262.001947</v>
      </c>
      <c r="I12" s="84">
        <f t="shared" si="1"/>
        <v>-3428.001946999997</v>
      </c>
      <c r="J12" s="84">
        <v>121834</v>
      </c>
      <c r="K12" s="84">
        <v>121834</v>
      </c>
      <c r="L12" s="84">
        <v>121834</v>
      </c>
      <c r="M12" s="84">
        <v>121834</v>
      </c>
      <c r="N12" s="84">
        <v>121834</v>
      </c>
      <c r="O12" s="84">
        <f t="shared" si="2"/>
        <v>0</v>
      </c>
    </row>
    <row r="13" spans="1:15" ht="12.75" x14ac:dyDescent="0.2">
      <c r="A13" s="78" t="s">
        <v>178</v>
      </c>
      <c r="B13" s="1" t="s">
        <v>179</v>
      </c>
      <c r="C13" s="1" t="s">
        <v>182</v>
      </c>
      <c r="D13" s="1" t="s">
        <v>181</v>
      </c>
      <c r="E13" s="79">
        <v>1</v>
      </c>
      <c r="F13" s="79">
        <v>1335</v>
      </c>
      <c r="G13" s="80" t="s">
        <v>197</v>
      </c>
      <c r="H13" s="84">
        <v>12720</v>
      </c>
      <c r="I13" s="84">
        <f t="shared" si="1"/>
        <v>56087.880000000005</v>
      </c>
      <c r="J13" s="84">
        <v>68807.88</v>
      </c>
      <c r="K13" s="84">
        <v>68807.88</v>
      </c>
      <c r="L13" s="84">
        <v>68807.88</v>
      </c>
      <c r="M13" s="84">
        <v>68807.88</v>
      </c>
      <c r="N13" s="84">
        <v>68807.88</v>
      </c>
      <c r="O13" s="84">
        <f t="shared" si="2"/>
        <v>0</v>
      </c>
    </row>
    <row r="14" spans="1:15" ht="12.75" x14ac:dyDescent="0.2">
      <c r="A14" s="78" t="s">
        <v>178</v>
      </c>
      <c r="B14" s="1" t="s">
        <v>179</v>
      </c>
      <c r="C14" s="1" t="s">
        <v>182</v>
      </c>
      <c r="D14" s="1" t="s">
        <v>181</v>
      </c>
      <c r="E14" s="79">
        <v>1</v>
      </c>
      <c r="F14" s="79">
        <v>1411</v>
      </c>
      <c r="G14" s="80" t="s">
        <v>198</v>
      </c>
      <c r="H14" s="84">
        <v>838353.10933499981</v>
      </c>
      <c r="I14" s="84">
        <f t="shared" si="1"/>
        <v>-66833.539334999863</v>
      </c>
      <c r="J14" s="84">
        <v>771519.57</v>
      </c>
      <c r="K14" s="84">
        <v>771519.57</v>
      </c>
      <c r="L14" s="84">
        <v>771519.57</v>
      </c>
      <c r="M14" s="84">
        <v>771519.57</v>
      </c>
      <c r="N14" s="84">
        <v>771519.57</v>
      </c>
      <c r="O14" s="84">
        <f t="shared" si="2"/>
        <v>0</v>
      </c>
    </row>
    <row r="15" spans="1:15" ht="12.75" x14ac:dyDescent="0.2">
      <c r="A15" s="78" t="s">
        <v>178</v>
      </c>
      <c r="B15" s="1" t="s">
        <v>179</v>
      </c>
      <c r="C15" s="1" t="s">
        <v>182</v>
      </c>
      <c r="D15" s="1" t="s">
        <v>181</v>
      </c>
      <c r="E15" s="79">
        <v>1</v>
      </c>
      <c r="F15" s="79">
        <v>1421</v>
      </c>
      <c r="G15" s="80" t="s">
        <v>199</v>
      </c>
      <c r="H15" s="84">
        <v>416686.22917200002</v>
      </c>
      <c r="I15" s="84">
        <f t="shared" si="1"/>
        <v>-50192.729172000021</v>
      </c>
      <c r="J15" s="84">
        <v>366493.5</v>
      </c>
      <c r="K15" s="84">
        <v>366493.5</v>
      </c>
      <c r="L15" s="84">
        <v>366493.5</v>
      </c>
      <c r="M15" s="84">
        <v>366493.5</v>
      </c>
      <c r="N15" s="84">
        <v>366493.5</v>
      </c>
      <c r="O15" s="84">
        <f t="shared" si="2"/>
        <v>0</v>
      </c>
    </row>
    <row r="16" spans="1:15" ht="12.75" x14ac:dyDescent="0.2">
      <c r="A16" s="78" t="s">
        <v>178</v>
      </c>
      <c r="B16" s="1" t="s">
        <v>179</v>
      </c>
      <c r="C16" s="1" t="s">
        <v>182</v>
      </c>
      <c r="D16" s="1" t="s">
        <v>181</v>
      </c>
      <c r="E16" s="79">
        <v>1</v>
      </c>
      <c r="F16" s="79">
        <v>1431</v>
      </c>
      <c r="G16" s="80" t="s">
        <v>200</v>
      </c>
      <c r="H16" s="84">
        <v>427484.04192000005</v>
      </c>
      <c r="I16" s="84">
        <f t="shared" si="1"/>
        <v>-50409.851920000045</v>
      </c>
      <c r="J16" s="84">
        <v>377074.19</v>
      </c>
      <c r="K16" s="84">
        <v>377074.19</v>
      </c>
      <c r="L16" s="84">
        <v>377074.19</v>
      </c>
      <c r="M16" s="84">
        <v>377074.19</v>
      </c>
      <c r="N16" s="84">
        <v>377074.19</v>
      </c>
      <c r="O16" s="84">
        <f t="shared" si="2"/>
        <v>0</v>
      </c>
    </row>
    <row r="17" spans="1:15" ht="12.75" x14ac:dyDescent="0.2">
      <c r="A17" s="78" t="s">
        <v>178</v>
      </c>
      <c r="B17" s="1" t="s">
        <v>179</v>
      </c>
      <c r="C17" s="1" t="s">
        <v>182</v>
      </c>
      <c r="D17" s="1" t="s">
        <v>181</v>
      </c>
      <c r="E17" s="79">
        <v>1</v>
      </c>
      <c r="F17" s="79">
        <v>1543</v>
      </c>
      <c r="G17" s="80" t="s">
        <v>201</v>
      </c>
      <c r="H17" s="84">
        <v>44520</v>
      </c>
      <c r="I17" s="84">
        <f t="shared" si="1"/>
        <v>-12024</v>
      </c>
      <c r="J17" s="84">
        <v>32496</v>
      </c>
      <c r="K17" s="84">
        <v>32496</v>
      </c>
      <c r="L17" s="84">
        <v>32496</v>
      </c>
      <c r="M17" s="84">
        <v>32496</v>
      </c>
      <c r="N17" s="84">
        <v>32496</v>
      </c>
      <c r="O17" s="84">
        <f t="shared" si="2"/>
        <v>0</v>
      </c>
    </row>
    <row r="18" spans="1:15" ht="12.75" x14ac:dyDescent="0.2">
      <c r="A18" s="78" t="s">
        <v>178</v>
      </c>
      <c r="B18" s="1" t="s">
        <v>179</v>
      </c>
      <c r="C18" s="1" t="s">
        <v>182</v>
      </c>
      <c r="D18" s="1" t="s">
        <v>181</v>
      </c>
      <c r="E18" s="79">
        <v>1</v>
      </c>
      <c r="F18" s="79">
        <v>1545</v>
      </c>
      <c r="G18" s="80" t="s">
        <v>202</v>
      </c>
      <c r="H18" s="84">
        <v>611257.99701020995</v>
      </c>
      <c r="I18" s="84">
        <f t="shared" si="1"/>
        <v>-80824.677010209998</v>
      </c>
      <c r="J18" s="84">
        <v>530433.31999999995</v>
      </c>
      <c r="K18" s="84">
        <v>530433.31999999995</v>
      </c>
      <c r="L18" s="84">
        <v>530433.31999999995</v>
      </c>
      <c r="M18" s="84">
        <v>530433.31999999995</v>
      </c>
      <c r="N18" s="84">
        <v>530433.31999999995</v>
      </c>
      <c r="O18" s="84">
        <f t="shared" si="2"/>
        <v>0</v>
      </c>
    </row>
    <row r="19" spans="1:15" ht="12.75" x14ac:dyDescent="0.2">
      <c r="A19" s="78" t="s">
        <v>178</v>
      </c>
      <c r="B19" s="1" t="s">
        <v>179</v>
      </c>
      <c r="C19" s="1" t="s">
        <v>182</v>
      </c>
      <c r="D19" s="1" t="s">
        <v>181</v>
      </c>
      <c r="E19" s="79">
        <v>1</v>
      </c>
      <c r="F19" s="79">
        <v>1547</v>
      </c>
      <c r="G19" s="80" t="s">
        <v>203</v>
      </c>
      <c r="H19" s="84">
        <v>55727.305800000002</v>
      </c>
      <c r="I19" s="84">
        <f t="shared" si="1"/>
        <v>-7004.3257999999987</v>
      </c>
      <c r="J19" s="84">
        <v>48722.98</v>
      </c>
      <c r="K19" s="84">
        <v>48722.98</v>
      </c>
      <c r="L19" s="84">
        <v>48722.98</v>
      </c>
      <c r="M19" s="84">
        <v>48722.98</v>
      </c>
      <c r="N19" s="84">
        <v>48722.98</v>
      </c>
      <c r="O19" s="84">
        <f t="shared" si="2"/>
        <v>0</v>
      </c>
    </row>
    <row r="20" spans="1:15" ht="12.75" x14ac:dyDescent="0.2">
      <c r="A20" s="78" t="s">
        <v>178</v>
      </c>
      <c r="B20" s="1" t="s">
        <v>179</v>
      </c>
      <c r="C20" s="1" t="s">
        <v>182</v>
      </c>
      <c r="D20" s="1" t="s">
        <v>181</v>
      </c>
      <c r="E20" s="79">
        <v>1</v>
      </c>
      <c r="F20" s="79">
        <v>1548</v>
      </c>
      <c r="G20" s="80" t="s">
        <v>204</v>
      </c>
      <c r="H20" s="84">
        <v>55727.304528000008</v>
      </c>
      <c r="I20" s="84">
        <f t="shared" si="1"/>
        <v>-2813.6545280000064</v>
      </c>
      <c r="J20" s="84">
        <v>52913.65</v>
      </c>
      <c r="K20" s="84">
        <v>52913.65</v>
      </c>
      <c r="L20" s="84">
        <v>52913.65</v>
      </c>
      <c r="M20" s="84">
        <v>52913.65</v>
      </c>
      <c r="N20" s="84">
        <v>52913.65</v>
      </c>
      <c r="O20" s="84">
        <f t="shared" si="2"/>
        <v>0</v>
      </c>
    </row>
    <row r="21" spans="1:15" ht="12.75" x14ac:dyDescent="0.2">
      <c r="A21" s="78" t="s">
        <v>178</v>
      </c>
      <c r="B21" s="1" t="s">
        <v>179</v>
      </c>
      <c r="C21" s="1" t="s">
        <v>180</v>
      </c>
      <c r="D21" s="1" t="s">
        <v>181</v>
      </c>
      <c r="E21" s="79">
        <v>1</v>
      </c>
      <c r="F21" s="79">
        <v>1592</v>
      </c>
      <c r="G21" s="80" t="s">
        <v>205</v>
      </c>
      <c r="H21" s="84">
        <v>562279.45071999996</v>
      </c>
      <c r="I21" s="84">
        <f t="shared" si="1"/>
        <v>-54017.880719999957</v>
      </c>
      <c r="J21" s="84">
        <v>508261.57</v>
      </c>
      <c r="K21" s="84">
        <v>508261.57</v>
      </c>
      <c r="L21" s="84">
        <v>508261.57</v>
      </c>
      <c r="M21" s="84">
        <v>508261.57</v>
      </c>
      <c r="N21" s="84">
        <v>508261.57</v>
      </c>
      <c r="O21" s="84">
        <f t="shared" si="2"/>
        <v>0</v>
      </c>
    </row>
    <row r="22" spans="1:15" ht="12.75" x14ac:dyDescent="0.2">
      <c r="A22" s="78" t="s">
        <v>178</v>
      </c>
      <c r="B22" s="1" t="s">
        <v>179</v>
      </c>
      <c r="C22" s="1" t="s">
        <v>180</v>
      </c>
      <c r="D22" s="1" t="s">
        <v>181</v>
      </c>
      <c r="E22" s="79">
        <v>1</v>
      </c>
      <c r="F22" s="79">
        <v>1593</v>
      </c>
      <c r="G22" s="80" t="s">
        <v>206</v>
      </c>
      <c r="H22" s="84">
        <v>562279.45071999996</v>
      </c>
      <c r="I22" s="84">
        <f t="shared" si="1"/>
        <v>-54017.880719999957</v>
      </c>
      <c r="J22" s="84">
        <v>508261.57</v>
      </c>
      <c r="K22" s="84">
        <v>508261.57</v>
      </c>
      <c r="L22" s="84">
        <v>508261.57</v>
      </c>
      <c r="M22" s="84">
        <v>508261.57</v>
      </c>
      <c r="N22" s="84">
        <v>508261.57</v>
      </c>
      <c r="O22" s="84">
        <f t="shared" si="2"/>
        <v>0</v>
      </c>
    </row>
    <row r="23" spans="1:15" ht="12.75" x14ac:dyDescent="0.2">
      <c r="A23" s="78" t="s">
        <v>178</v>
      </c>
      <c r="B23" s="1" t="s">
        <v>179</v>
      </c>
      <c r="C23" s="1" t="s">
        <v>182</v>
      </c>
      <c r="D23" s="1" t="s">
        <v>181</v>
      </c>
      <c r="E23" s="79">
        <v>1</v>
      </c>
      <c r="F23" s="79">
        <v>1612</v>
      </c>
      <c r="G23" s="80" t="s">
        <v>207</v>
      </c>
      <c r="H23" s="84">
        <v>137542.20405679999</v>
      </c>
      <c r="I23" s="84">
        <f t="shared" si="1"/>
        <v>60486.485943200008</v>
      </c>
      <c r="J23" s="84">
        <v>198028.69</v>
      </c>
      <c r="K23" s="84">
        <v>198028.69</v>
      </c>
      <c r="L23" s="84">
        <v>198028.69</v>
      </c>
      <c r="M23" s="84">
        <v>198028.69</v>
      </c>
      <c r="N23" s="84">
        <v>198028.69</v>
      </c>
      <c r="O23" s="84">
        <f t="shared" si="2"/>
        <v>0</v>
      </c>
    </row>
    <row r="24" spans="1:15" ht="12.75" x14ac:dyDescent="0.2">
      <c r="A24" s="78" t="s">
        <v>178</v>
      </c>
      <c r="B24" s="1" t="s">
        <v>179</v>
      </c>
      <c r="C24" s="1" t="s">
        <v>182</v>
      </c>
      <c r="D24" s="1" t="s">
        <v>181</v>
      </c>
      <c r="E24" s="79">
        <v>1</v>
      </c>
      <c r="F24" s="79">
        <v>2111</v>
      </c>
      <c r="G24" s="80" t="s">
        <v>208</v>
      </c>
      <c r="H24" s="84">
        <v>135072.6735</v>
      </c>
      <c r="I24" s="84">
        <f t="shared" si="1"/>
        <v>-31028.303500000009</v>
      </c>
      <c r="J24" s="84">
        <v>104044.37</v>
      </c>
      <c r="K24" s="84">
        <v>104044.37</v>
      </c>
      <c r="L24" s="84">
        <v>104044.37</v>
      </c>
      <c r="M24" s="84">
        <v>104044.37</v>
      </c>
      <c r="N24" s="84">
        <v>104044.37</v>
      </c>
      <c r="O24" s="84">
        <f t="shared" si="2"/>
        <v>0</v>
      </c>
    </row>
    <row r="25" spans="1:15" ht="12.75" x14ac:dyDescent="0.2">
      <c r="A25" s="78" t="s">
        <v>178</v>
      </c>
      <c r="B25" s="1" t="s">
        <v>179</v>
      </c>
      <c r="C25" s="1" t="s">
        <v>182</v>
      </c>
      <c r="D25" s="1" t="s">
        <v>181</v>
      </c>
      <c r="E25" s="79">
        <v>1</v>
      </c>
      <c r="F25" s="79">
        <v>2213</v>
      </c>
      <c r="G25" s="80" t="s">
        <v>209</v>
      </c>
      <c r="H25" s="84">
        <v>192606.71549999999</v>
      </c>
      <c r="I25" s="84">
        <f t="shared" si="1"/>
        <v>94382.394499999995</v>
      </c>
      <c r="J25" s="84">
        <v>286989.11</v>
      </c>
      <c r="K25" s="84">
        <v>286989.11</v>
      </c>
      <c r="L25" s="84">
        <v>286989.11</v>
      </c>
      <c r="M25" s="84">
        <v>286989.11</v>
      </c>
      <c r="N25" s="84">
        <v>286989.11</v>
      </c>
      <c r="O25" s="84">
        <f t="shared" si="2"/>
        <v>0</v>
      </c>
    </row>
    <row r="26" spans="1:15" ht="12.75" x14ac:dyDescent="0.2">
      <c r="A26" s="78" t="s">
        <v>178</v>
      </c>
      <c r="B26" s="1" t="s">
        <v>179</v>
      </c>
      <c r="C26" s="1" t="s">
        <v>182</v>
      </c>
      <c r="D26" s="1" t="s">
        <v>181</v>
      </c>
      <c r="E26" s="79">
        <v>1</v>
      </c>
      <c r="F26" s="79">
        <v>2214</v>
      </c>
      <c r="G26" s="80" t="s">
        <v>210</v>
      </c>
      <c r="H26" s="84">
        <v>43382.702775726561</v>
      </c>
      <c r="I26" s="84">
        <f t="shared" si="1"/>
        <v>5235.2972242734395</v>
      </c>
      <c r="J26" s="84">
        <v>48618</v>
      </c>
      <c r="K26" s="84">
        <v>48618</v>
      </c>
      <c r="L26" s="84">
        <v>48618</v>
      </c>
      <c r="M26" s="84">
        <v>48618</v>
      </c>
      <c r="N26" s="84">
        <v>48618</v>
      </c>
      <c r="O26" s="84">
        <f t="shared" si="2"/>
        <v>0</v>
      </c>
    </row>
    <row r="27" spans="1:15" ht="12.75" x14ac:dyDescent="0.2">
      <c r="A27" s="78" t="s">
        <v>178</v>
      </c>
      <c r="B27" s="1" t="s">
        <v>179</v>
      </c>
      <c r="C27" s="1" t="s">
        <v>182</v>
      </c>
      <c r="D27" s="1" t="s">
        <v>181</v>
      </c>
      <c r="E27" s="79">
        <v>1</v>
      </c>
      <c r="F27" s="79">
        <v>2215</v>
      </c>
      <c r="G27" s="80" t="s">
        <v>211</v>
      </c>
      <c r="H27" s="84">
        <v>36000</v>
      </c>
      <c r="I27" s="84">
        <f t="shared" si="1"/>
        <v>-11954.68</v>
      </c>
      <c r="J27" s="84">
        <v>24045.32</v>
      </c>
      <c r="K27" s="84">
        <v>24045.32</v>
      </c>
      <c r="L27" s="84">
        <v>24045.32</v>
      </c>
      <c r="M27" s="84">
        <v>24045.32</v>
      </c>
      <c r="N27" s="84">
        <v>24045.32</v>
      </c>
      <c r="O27" s="84">
        <f t="shared" si="2"/>
        <v>0</v>
      </c>
    </row>
    <row r="28" spans="1:15" ht="12.75" x14ac:dyDescent="0.2">
      <c r="A28" s="78" t="s">
        <v>178</v>
      </c>
      <c r="B28" s="1" t="s">
        <v>179</v>
      </c>
      <c r="C28" s="1" t="s">
        <v>182</v>
      </c>
      <c r="D28" s="1" t="s">
        <v>181</v>
      </c>
      <c r="E28" s="79">
        <v>1</v>
      </c>
      <c r="F28" s="79">
        <v>2231</v>
      </c>
      <c r="G28" s="80" t="s">
        <v>212</v>
      </c>
      <c r="H28" s="84">
        <v>6000</v>
      </c>
      <c r="I28" s="84">
        <f t="shared" si="1"/>
        <v>-4507.1900000000005</v>
      </c>
      <c r="J28" s="84">
        <v>1492.81</v>
      </c>
      <c r="K28" s="84">
        <v>1492.81</v>
      </c>
      <c r="L28" s="84">
        <v>1492.81</v>
      </c>
      <c r="M28" s="84">
        <v>1492.81</v>
      </c>
      <c r="N28" s="84">
        <v>1492.81</v>
      </c>
      <c r="O28" s="84">
        <f t="shared" si="2"/>
        <v>0</v>
      </c>
    </row>
    <row r="29" spans="1:15" ht="12.75" x14ac:dyDescent="0.2">
      <c r="A29" s="78" t="s">
        <v>178</v>
      </c>
      <c r="B29" s="1" t="s">
        <v>179</v>
      </c>
      <c r="C29" s="1" t="s">
        <v>182</v>
      </c>
      <c r="D29" s="1" t="s">
        <v>181</v>
      </c>
      <c r="E29" s="79">
        <v>1</v>
      </c>
      <c r="F29" s="79">
        <v>2381</v>
      </c>
      <c r="G29" s="80" t="s">
        <v>213</v>
      </c>
      <c r="H29" s="84">
        <v>990171.97399999993</v>
      </c>
      <c r="I29" s="84">
        <f t="shared" si="1"/>
        <v>-62519.103999999934</v>
      </c>
      <c r="J29" s="84">
        <v>927652.87</v>
      </c>
      <c r="K29" s="84">
        <v>927652.87</v>
      </c>
      <c r="L29" s="84">
        <v>927652.87</v>
      </c>
      <c r="M29" s="84">
        <v>927652.87</v>
      </c>
      <c r="N29" s="84">
        <v>927652.87</v>
      </c>
      <c r="O29" s="84">
        <f t="shared" si="2"/>
        <v>0</v>
      </c>
    </row>
    <row r="30" spans="1:15" ht="12.75" x14ac:dyDescent="0.2">
      <c r="A30" s="78" t="s">
        <v>178</v>
      </c>
      <c r="B30" s="1" t="s">
        <v>179</v>
      </c>
      <c r="C30" s="1" t="s">
        <v>182</v>
      </c>
      <c r="D30" s="1" t="s">
        <v>181</v>
      </c>
      <c r="E30" s="79">
        <v>1</v>
      </c>
      <c r="F30" s="79">
        <v>2383</v>
      </c>
      <c r="G30" s="80" t="s">
        <v>214</v>
      </c>
      <c r="H30" s="84">
        <v>1088845.9470000002</v>
      </c>
      <c r="I30" s="84">
        <f t="shared" si="1"/>
        <v>-52481.497000000207</v>
      </c>
      <c r="J30" s="84">
        <v>1036364.45</v>
      </c>
      <c r="K30" s="84">
        <v>1036364.45</v>
      </c>
      <c r="L30" s="84">
        <v>1036364.45</v>
      </c>
      <c r="M30" s="84">
        <v>1036364.45</v>
      </c>
      <c r="N30" s="84">
        <v>1036364.45</v>
      </c>
      <c r="O30" s="84">
        <f t="shared" si="2"/>
        <v>0</v>
      </c>
    </row>
    <row r="31" spans="1:15" ht="12.75" x14ac:dyDescent="0.2">
      <c r="A31" s="78" t="s">
        <v>178</v>
      </c>
      <c r="B31" s="1" t="s">
        <v>179</v>
      </c>
      <c r="C31" s="1" t="s">
        <v>182</v>
      </c>
      <c r="D31" s="1" t="s">
        <v>181</v>
      </c>
      <c r="E31" s="79">
        <v>1</v>
      </c>
      <c r="F31" s="79">
        <v>2384</v>
      </c>
      <c r="G31" s="80" t="s">
        <v>215</v>
      </c>
      <c r="H31" s="84">
        <v>467494.25099999999</v>
      </c>
      <c r="I31" s="84">
        <f t="shared" si="1"/>
        <v>-34794.49099999998</v>
      </c>
      <c r="J31" s="84">
        <v>432699.76</v>
      </c>
      <c r="K31" s="84">
        <v>432699.76</v>
      </c>
      <c r="L31" s="84">
        <v>432699.76</v>
      </c>
      <c r="M31" s="84">
        <v>432699.76</v>
      </c>
      <c r="N31" s="84">
        <v>432699.76</v>
      </c>
      <c r="O31" s="84">
        <f t="shared" si="2"/>
        <v>0</v>
      </c>
    </row>
    <row r="32" spans="1:15" ht="12.75" x14ac:dyDescent="0.2">
      <c r="A32" s="78" t="s">
        <v>178</v>
      </c>
      <c r="B32" s="1" t="s">
        <v>179</v>
      </c>
      <c r="C32" s="1" t="s">
        <v>182</v>
      </c>
      <c r="D32" s="1" t="s">
        <v>181</v>
      </c>
      <c r="E32" s="79">
        <v>1</v>
      </c>
      <c r="F32" s="79">
        <v>2531</v>
      </c>
      <c r="G32" s="80" t="s">
        <v>216</v>
      </c>
      <c r="H32" s="84">
        <v>64384.960000000006</v>
      </c>
      <c r="I32" s="84">
        <f t="shared" si="1"/>
        <v>-4572.5400000000081</v>
      </c>
      <c r="J32" s="84">
        <v>59812.42</v>
      </c>
      <c r="K32" s="84">
        <v>59812.42</v>
      </c>
      <c r="L32" s="84">
        <v>59812.42</v>
      </c>
      <c r="M32" s="84">
        <v>59812.42</v>
      </c>
      <c r="N32" s="84">
        <v>59812.42</v>
      </c>
      <c r="O32" s="84">
        <f t="shared" si="2"/>
        <v>0</v>
      </c>
    </row>
    <row r="33" spans="1:15" ht="12.75" x14ac:dyDescent="0.2">
      <c r="A33" s="78" t="s">
        <v>178</v>
      </c>
      <c r="B33" s="1" t="s">
        <v>179</v>
      </c>
      <c r="C33" s="1" t="s">
        <v>182</v>
      </c>
      <c r="D33" s="1" t="s">
        <v>181</v>
      </c>
      <c r="E33" s="79">
        <v>1</v>
      </c>
      <c r="F33" s="79">
        <v>2911</v>
      </c>
      <c r="G33" s="80" t="s">
        <v>242</v>
      </c>
      <c r="H33" s="84">
        <v>0</v>
      </c>
      <c r="I33" s="84">
        <f t="shared" si="1"/>
        <v>9196</v>
      </c>
      <c r="J33" s="84">
        <v>9196</v>
      </c>
      <c r="K33" s="84">
        <v>9196</v>
      </c>
      <c r="L33" s="84">
        <v>9196</v>
      </c>
      <c r="M33" s="84">
        <v>9196</v>
      </c>
      <c r="N33" s="84">
        <v>9196</v>
      </c>
      <c r="O33" s="84">
        <f t="shared" si="2"/>
        <v>0</v>
      </c>
    </row>
    <row r="34" spans="1:15" ht="12.75" x14ac:dyDescent="0.2">
      <c r="A34" s="78" t="s">
        <v>178</v>
      </c>
      <c r="B34" s="1" t="s">
        <v>179</v>
      </c>
      <c r="C34" s="1" t="s">
        <v>182</v>
      </c>
      <c r="D34" s="1" t="s">
        <v>181</v>
      </c>
      <c r="E34" s="79">
        <v>1</v>
      </c>
      <c r="F34" s="79">
        <v>3142</v>
      </c>
      <c r="G34" s="80" t="s">
        <v>217</v>
      </c>
      <c r="H34" s="84">
        <v>84000</v>
      </c>
      <c r="I34" s="84">
        <f t="shared" si="1"/>
        <v>3286</v>
      </c>
      <c r="J34" s="84">
        <v>87286</v>
      </c>
      <c r="K34" s="84">
        <v>87286</v>
      </c>
      <c r="L34" s="84">
        <v>87286</v>
      </c>
      <c r="M34" s="84">
        <v>87286</v>
      </c>
      <c r="N34" s="84">
        <v>87286</v>
      </c>
      <c r="O34" s="84">
        <f t="shared" si="2"/>
        <v>0</v>
      </c>
    </row>
    <row r="35" spans="1:15" ht="12.75" x14ac:dyDescent="0.2">
      <c r="A35" s="78" t="s">
        <v>178</v>
      </c>
      <c r="B35" s="1" t="s">
        <v>179</v>
      </c>
      <c r="C35" s="1" t="s">
        <v>182</v>
      </c>
      <c r="D35" s="1" t="s">
        <v>181</v>
      </c>
      <c r="E35" s="79">
        <v>1</v>
      </c>
      <c r="F35" s="79">
        <v>3153</v>
      </c>
      <c r="G35" s="80" t="s">
        <v>218</v>
      </c>
      <c r="H35" s="84">
        <v>66000</v>
      </c>
      <c r="I35" s="84">
        <f t="shared" si="1"/>
        <v>-2952.6500000000015</v>
      </c>
      <c r="J35" s="84">
        <v>63047.35</v>
      </c>
      <c r="K35" s="84">
        <v>63047.35</v>
      </c>
      <c r="L35" s="84">
        <v>63047.35</v>
      </c>
      <c r="M35" s="84">
        <v>63047.35</v>
      </c>
      <c r="N35" s="84">
        <v>63047.35</v>
      </c>
      <c r="O35" s="84">
        <f t="shared" si="2"/>
        <v>0</v>
      </c>
    </row>
    <row r="36" spans="1:15" ht="12.75" x14ac:dyDescent="0.2">
      <c r="A36" s="78" t="s">
        <v>178</v>
      </c>
      <c r="B36" s="1" t="s">
        <v>179</v>
      </c>
      <c r="C36" s="1" t="s">
        <v>182</v>
      </c>
      <c r="D36" s="1" t="s">
        <v>181</v>
      </c>
      <c r="E36" s="79">
        <v>1</v>
      </c>
      <c r="F36" s="79">
        <v>3272</v>
      </c>
      <c r="G36" s="80" t="s">
        <v>219</v>
      </c>
      <c r="H36" s="84">
        <v>150548.9105</v>
      </c>
      <c r="I36" s="84">
        <f t="shared" si="1"/>
        <v>-35240.880499999999</v>
      </c>
      <c r="J36" s="84">
        <v>115308.03</v>
      </c>
      <c r="K36" s="84">
        <v>115308.03</v>
      </c>
      <c r="L36" s="84">
        <v>115308.03</v>
      </c>
      <c r="M36" s="84">
        <v>115308.03</v>
      </c>
      <c r="N36" s="84">
        <v>115308.03</v>
      </c>
      <c r="O36" s="84">
        <f t="shared" si="2"/>
        <v>0</v>
      </c>
    </row>
    <row r="37" spans="1:15" ht="12.75" x14ac:dyDescent="0.2">
      <c r="A37" s="78" t="s">
        <v>178</v>
      </c>
      <c r="B37" s="1" t="s">
        <v>179</v>
      </c>
      <c r="C37" s="1" t="s">
        <v>182</v>
      </c>
      <c r="D37" s="1" t="s">
        <v>181</v>
      </c>
      <c r="E37" s="79">
        <v>1</v>
      </c>
      <c r="F37" s="79">
        <v>3341</v>
      </c>
      <c r="G37" s="80" t="s">
        <v>220</v>
      </c>
      <c r="H37" s="84">
        <v>30000</v>
      </c>
      <c r="I37" s="84">
        <f t="shared" si="1"/>
        <v>-27680</v>
      </c>
      <c r="J37" s="84">
        <v>2320</v>
      </c>
      <c r="K37" s="84">
        <v>2320</v>
      </c>
      <c r="L37" s="84">
        <v>2320</v>
      </c>
      <c r="M37" s="84">
        <v>2320</v>
      </c>
      <c r="N37" s="84">
        <v>2320</v>
      </c>
      <c r="O37" s="84">
        <f t="shared" si="2"/>
        <v>0</v>
      </c>
    </row>
    <row r="38" spans="1:15" ht="12.75" x14ac:dyDescent="0.2">
      <c r="A38" s="78" t="s">
        <v>178</v>
      </c>
      <c r="B38" s="1" t="s">
        <v>179</v>
      </c>
      <c r="C38" s="1" t="s">
        <v>182</v>
      </c>
      <c r="D38" s="1" t="s">
        <v>181</v>
      </c>
      <c r="E38" s="79">
        <v>1</v>
      </c>
      <c r="F38" s="79">
        <v>3411</v>
      </c>
      <c r="G38" s="80" t="s">
        <v>221</v>
      </c>
      <c r="H38" s="84">
        <v>64012.201597312502</v>
      </c>
      <c r="I38" s="84">
        <f t="shared" si="1"/>
        <v>-8152.4315973125049</v>
      </c>
      <c r="J38" s="84">
        <v>55859.77</v>
      </c>
      <c r="K38" s="84">
        <v>55859.77</v>
      </c>
      <c r="L38" s="84">
        <v>55859.77</v>
      </c>
      <c r="M38" s="84">
        <v>55859.77</v>
      </c>
      <c r="N38" s="84">
        <v>55859.77</v>
      </c>
      <c r="O38" s="84">
        <f t="shared" si="2"/>
        <v>0</v>
      </c>
    </row>
    <row r="39" spans="1:15" ht="12.75" x14ac:dyDescent="0.2">
      <c r="A39" s="78" t="s">
        <v>178</v>
      </c>
      <c r="B39" s="1" t="s">
        <v>179</v>
      </c>
      <c r="C39" s="1" t="s">
        <v>182</v>
      </c>
      <c r="D39" s="1" t="s">
        <v>181</v>
      </c>
      <c r="E39" s="79">
        <v>1</v>
      </c>
      <c r="F39" s="79">
        <v>3431</v>
      </c>
      <c r="G39" s="80" t="s">
        <v>222</v>
      </c>
      <c r="H39" s="84">
        <v>90850</v>
      </c>
      <c r="I39" s="84">
        <f t="shared" si="1"/>
        <v>-14148.660000000003</v>
      </c>
      <c r="J39" s="84">
        <v>76701.34</v>
      </c>
      <c r="K39" s="84">
        <v>76701.34</v>
      </c>
      <c r="L39" s="84">
        <v>76701.34</v>
      </c>
      <c r="M39" s="84">
        <v>76701.34</v>
      </c>
      <c r="N39" s="84">
        <v>76701.34</v>
      </c>
      <c r="O39" s="84">
        <f t="shared" si="2"/>
        <v>0</v>
      </c>
    </row>
    <row r="40" spans="1:15" ht="12.75" x14ac:dyDescent="0.2">
      <c r="A40" s="78" t="s">
        <v>178</v>
      </c>
      <c r="B40" s="1" t="s">
        <v>179</v>
      </c>
      <c r="C40" s="1" t="s">
        <v>182</v>
      </c>
      <c r="D40" s="1" t="s">
        <v>181</v>
      </c>
      <c r="E40" s="79">
        <v>1</v>
      </c>
      <c r="F40" s="79">
        <v>3471</v>
      </c>
      <c r="G40" s="80" t="s">
        <v>223</v>
      </c>
      <c r="H40" s="84">
        <v>14400</v>
      </c>
      <c r="I40" s="84">
        <f t="shared" si="1"/>
        <v>-4053.6000000000004</v>
      </c>
      <c r="J40" s="84">
        <v>10346.4</v>
      </c>
      <c r="K40" s="84">
        <v>10346.4</v>
      </c>
      <c r="L40" s="84">
        <v>10346.4</v>
      </c>
      <c r="M40" s="84">
        <v>10346.4</v>
      </c>
      <c r="N40" s="84">
        <v>10346.4</v>
      </c>
      <c r="O40" s="84">
        <f t="shared" si="2"/>
        <v>0</v>
      </c>
    </row>
    <row r="41" spans="1:15" ht="12.75" x14ac:dyDescent="0.2">
      <c r="A41" s="78" t="s">
        <v>178</v>
      </c>
      <c r="B41" s="1" t="s">
        <v>179</v>
      </c>
      <c r="C41" s="1" t="s">
        <v>182</v>
      </c>
      <c r="D41" s="1" t="s">
        <v>181</v>
      </c>
      <c r="E41" s="79">
        <v>1</v>
      </c>
      <c r="F41" s="79">
        <v>3511</v>
      </c>
      <c r="G41" s="81" t="s">
        <v>224</v>
      </c>
      <c r="H41" s="84">
        <v>18000</v>
      </c>
      <c r="I41" s="84">
        <f t="shared" si="1"/>
        <v>-16221.51</v>
      </c>
      <c r="J41" s="84">
        <v>1778.49</v>
      </c>
      <c r="K41" s="84">
        <v>1778.49</v>
      </c>
      <c r="L41" s="84">
        <v>1778.49</v>
      </c>
      <c r="M41" s="84">
        <v>1778.49</v>
      </c>
      <c r="N41" s="84">
        <v>1778.49</v>
      </c>
      <c r="O41" s="84">
        <f t="shared" si="2"/>
        <v>0</v>
      </c>
    </row>
    <row r="42" spans="1:15" ht="12.75" x14ac:dyDescent="0.2">
      <c r="A42" s="78" t="s">
        <v>178</v>
      </c>
      <c r="B42" s="1" t="s">
        <v>179</v>
      </c>
      <c r="C42" s="1" t="s">
        <v>182</v>
      </c>
      <c r="D42" s="1" t="s">
        <v>181</v>
      </c>
      <c r="E42" s="79">
        <v>1</v>
      </c>
      <c r="F42" s="79">
        <v>3532</v>
      </c>
      <c r="G42" s="80" t="s">
        <v>225</v>
      </c>
      <c r="H42" s="84">
        <v>18000</v>
      </c>
      <c r="I42" s="84">
        <f t="shared" si="1"/>
        <v>8269.36</v>
      </c>
      <c r="J42" s="84">
        <v>26269.360000000001</v>
      </c>
      <c r="K42" s="84">
        <v>26269.360000000001</v>
      </c>
      <c r="L42" s="84">
        <v>26269.360000000001</v>
      </c>
      <c r="M42" s="84">
        <v>26269.360000000001</v>
      </c>
      <c r="N42" s="84">
        <v>26269.360000000001</v>
      </c>
      <c r="O42" s="84">
        <f t="shared" si="2"/>
        <v>0</v>
      </c>
    </row>
    <row r="43" spans="1:15" ht="12.75" x14ac:dyDescent="0.2">
      <c r="A43" s="78" t="s">
        <v>178</v>
      </c>
      <c r="B43" s="1" t="s">
        <v>179</v>
      </c>
      <c r="C43" s="1" t="s">
        <v>182</v>
      </c>
      <c r="D43" s="1" t="s">
        <v>181</v>
      </c>
      <c r="E43" s="79">
        <v>1</v>
      </c>
      <c r="F43" s="79">
        <v>3533</v>
      </c>
      <c r="G43" s="80" t="s">
        <v>226</v>
      </c>
      <c r="H43" s="84">
        <v>98049.123500000002</v>
      </c>
      <c r="I43" s="84">
        <f t="shared" si="1"/>
        <v>-8825.6634999999951</v>
      </c>
      <c r="J43" s="84">
        <v>89223.46</v>
      </c>
      <c r="K43" s="84">
        <v>89223.46</v>
      </c>
      <c r="L43" s="84">
        <v>89223.46</v>
      </c>
      <c r="M43" s="84">
        <v>89223.46</v>
      </c>
      <c r="N43" s="84">
        <v>89223.46</v>
      </c>
      <c r="O43" s="84">
        <f t="shared" si="2"/>
        <v>0</v>
      </c>
    </row>
    <row r="44" spans="1:15" ht="12.75" x14ac:dyDescent="0.2">
      <c r="A44" s="78" t="s">
        <v>178</v>
      </c>
      <c r="B44" s="1" t="s">
        <v>179</v>
      </c>
      <c r="C44" s="1" t="s">
        <v>182</v>
      </c>
      <c r="D44" s="1" t="s">
        <v>181</v>
      </c>
      <c r="E44" s="79">
        <v>1</v>
      </c>
      <c r="F44" s="79">
        <v>3534</v>
      </c>
      <c r="G44" s="80" t="s">
        <v>227</v>
      </c>
      <c r="H44" s="84">
        <v>8000</v>
      </c>
      <c r="I44" s="84">
        <f t="shared" si="1"/>
        <v>-4027</v>
      </c>
      <c r="J44" s="84">
        <v>3973</v>
      </c>
      <c r="K44" s="84">
        <v>3973</v>
      </c>
      <c r="L44" s="84">
        <v>3973</v>
      </c>
      <c r="M44" s="84">
        <v>3973</v>
      </c>
      <c r="N44" s="84">
        <v>3973</v>
      </c>
      <c r="O44" s="84">
        <f t="shared" si="2"/>
        <v>0</v>
      </c>
    </row>
    <row r="45" spans="1:15" ht="12.75" x14ac:dyDescent="0.2">
      <c r="A45" s="78" t="s">
        <v>178</v>
      </c>
      <c r="B45" s="1" t="s">
        <v>179</v>
      </c>
      <c r="C45" s="1" t="s">
        <v>182</v>
      </c>
      <c r="D45" s="1" t="s">
        <v>181</v>
      </c>
      <c r="E45" s="79">
        <v>1</v>
      </c>
      <c r="F45" s="79">
        <v>3582</v>
      </c>
      <c r="G45" s="80" t="s">
        <v>228</v>
      </c>
      <c r="H45" s="84">
        <v>1800</v>
      </c>
      <c r="I45" s="84">
        <f t="shared" si="1"/>
        <v>-1103</v>
      </c>
      <c r="J45" s="84">
        <v>697</v>
      </c>
      <c r="K45" s="84">
        <v>697</v>
      </c>
      <c r="L45" s="84">
        <v>697</v>
      </c>
      <c r="M45" s="84">
        <v>697</v>
      </c>
      <c r="N45" s="84">
        <v>697</v>
      </c>
      <c r="O45" s="84">
        <f t="shared" si="2"/>
        <v>0</v>
      </c>
    </row>
    <row r="46" spans="1:15" ht="12.75" x14ac:dyDescent="0.2">
      <c r="A46" s="78" t="s">
        <v>178</v>
      </c>
      <c r="B46" s="1" t="s">
        <v>179</v>
      </c>
      <c r="C46" s="1" t="s">
        <v>182</v>
      </c>
      <c r="D46" s="1" t="s">
        <v>181</v>
      </c>
      <c r="E46" s="79">
        <v>1</v>
      </c>
      <c r="F46" s="79">
        <v>3625</v>
      </c>
      <c r="G46" s="80" t="s">
        <v>229</v>
      </c>
      <c r="H46" s="84">
        <v>113975.398</v>
      </c>
      <c r="I46" s="84">
        <f t="shared" si="1"/>
        <v>1643.7419999999984</v>
      </c>
      <c r="J46" s="84">
        <v>115619.14</v>
      </c>
      <c r="K46" s="84">
        <v>115619.14</v>
      </c>
      <c r="L46" s="84">
        <v>115619.14</v>
      </c>
      <c r="M46" s="84">
        <v>115619.14</v>
      </c>
      <c r="N46" s="84">
        <v>115619.14</v>
      </c>
      <c r="O46" s="84">
        <f t="shared" si="2"/>
        <v>0</v>
      </c>
    </row>
    <row r="47" spans="1:15" ht="12.75" x14ac:dyDescent="0.2">
      <c r="A47" s="78" t="s">
        <v>178</v>
      </c>
      <c r="B47" s="1" t="s">
        <v>179</v>
      </c>
      <c r="C47" s="1" t="s">
        <v>182</v>
      </c>
      <c r="D47" s="1" t="s">
        <v>181</v>
      </c>
      <c r="E47" s="79">
        <v>1</v>
      </c>
      <c r="F47" s="79">
        <v>3791</v>
      </c>
      <c r="G47" s="80" t="s">
        <v>230</v>
      </c>
      <c r="H47" s="84">
        <v>346923.6715</v>
      </c>
      <c r="I47" s="84">
        <f t="shared" si="1"/>
        <v>-206889.01149999999</v>
      </c>
      <c r="J47" s="84">
        <v>140034.66</v>
      </c>
      <c r="K47" s="84">
        <v>140034.66</v>
      </c>
      <c r="L47" s="84">
        <v>140034.66</v>
      </c>
      <c r="M47" s="84">
        <v>140034.66</v>
      </c>
      <c r="N47" s="84">
        <v>140034.66</v>
      </c>
      <c r="O47" s="84">
        <f t="shared" si="2"/>
        <v>0</v>
      </c>
    </row>
    <row r="48" spans="1:15" ht="12.75" x14ac:dyDescent="0.2">
      <c r="A48" s="78" t="s">
        <v>178</v>
      </c>
      <c r="B48" s="1" t="s">
        <v>179</v>
      </c>
      <c r="C48" s="1" t="s">
        <v>182</v>
      </c>
      <c r="D48" s="1" t="s">
        <v>181</v>
      </c>
      <c r="E48" s="79">
        <v>1</v>
      </c>
      <c r="F48" s="79">
        <v>3856</v>
      </c>
      <c r="G48" s="80" t="s">
        <v>231</v>
      </c>
      <c r="H48" s="84">
        <v>1200</v>
      </c>
      <c r="I48" s="84">
        <f t="shared" si="1"/>
        <v>2229.5100000000002</v>
      </c>
      <c r="J48" s="84">
        <v>3429.51</v>
      </c>
      <c r="K48" s="84">
        <v>3429.51</v>
      </c>
      <c r="L48" s="84">
        <v>3429.51</v>
      </c>
      <c r="M48" s="84">
        <v>3429.51</v>
      </c>
      <c r="N48" s="84">
        <v>3429.51</v>
      </c>
      <c r="O48" s="84">
        <f t="shared" si="2"/>
        <v>0</v>
      </c>
    </row>
    <row r="49" spans="1:15" ht="12.75" x14ac:dyDescent="0.2">
      <c r="A49" s="78" t="s">
        <v>178</v>
      </c>
      <c r="B49" s="1" t="s">
        <v>179</v>
      </c>
      <c r="C49" s="1" t="s">
        <v>182</v>
      </c>
      <c r="D49" s="1" t="s">
        <v>181</v>
      </c>
      <c r="E49" s="79">
        <v>1</v>
      </c>
      <c r="F49" s="79">
        <v>3857</v>
      </c>
      <c r="G49" s="80" t="s">
        <v>232</v>
      </c>
      <c r="H49" s="84">
        <v>6000</v>
      </c>
      <c r="I49" s="84">
        <f t="shared" si="1"/>
        <v>2393.58</v>
      </c>
      <c r="J49" s="84">
        <v>8393.58</v>
      </c>
      <c r="K49" s="84">
        <v>8393.58</v>
      </c>
      <c r="L49" s="84">
        <v>8393.58</v>
      </c>
      <c r="M49" s="84">
        <v>8393.58</v>
      </c>
      <c r="N49" s="84">
        <v>8393.58</v>
      </c>
      <c r="O49" s="84">
        <f t="shared" si="2"/>
        <v>0</v>
      </c>
    </row>
    <row r="50" spans="1:15" ht="12.75" x14ac:dyDescent="0.2">
      <c r="A50" s="78" t="s">
        <v>178</v>
      </c>
      <c r="B50" s="1" t="s">
        <v>179</v>
      </c>
      <c r="C50" s="1" t="s">
        <v>182</v>
      </c>
      <c r="D50" s="1" t="s">
        <v>181</v>
      </c>
      <c r="E50" s="79">
        <v>1</v>
      </c>
      <c r="F50" s="79">
        <v>3858</v>
      </c>
      <c r="G50" s="80" t="s">
        <v>233</v>
      </c>
      <c r="H50" s="84">
        <v>6000</v>
      </c>
      <c r="I50" s="84">
        <f t="shared" si="1"/>
        <v>-2794</v>
      </c>
      <c r="J50" s="84">
        <v>3206</v>
      </c>
      <c r="K50" s="84">
        <v>3206</v>
      </c>
      <c r="L50" s="84">
        <v>3206</v>
      </c>
      <c r="M50" s="84">
        <v>3206</v>
      </c>
      <c r="N50" s="84">
        <v>3206</v>
      </c>
      <c r="O50" s="84">
        <f t="shared" si="2"/>
        <v>0</v>
      </c>
    </row>
    <row r="51" spans="1:15" ht="12.75" x14ac:dyDescent="0.2">
      <c r="A51" s="78" t="s">
        <v>178</v>
      </c>
      <c r="B51" s="1" t="s">
        <v>179</v>
      </c>
      <c r="C51" s="1" t="s">
        <v>182</v>
      </c>
      <c r="D51" s="1" t="s">
        <v>181</v>
      </c>
      <c r="E51" s="79">
        <v>1</v>
      </c>
      <c r="F51" s="79">
        <v>3921</v>
      </c>
      <c r="G51" s="80" t="s">
        <v>234</v>
      </c>
      <c r="H51" s="84">
        <v>3307.5</v>
      </c>
      <c r="I51" s="84">
        <f t="shared" si="1"/>
        <v>68010.460000000006</v>
      </c>
      <c r="J51" s="84">
        <v>71317.960000000006</v>
      </c>
      <c r="K51" s="84">
        <v>71317.960000000006</v>
      </c>
      <c r="L51" s="84">
        <v>71317.960000000006</v>
      </c>
      <c r="M51" s="84">
        <v>71317.960000000006</v>
      </c>
      <c r="N51" s="84">
        <v>71317.960000000006</v>
      </c>
      <c r="O51" s="84">
        <f t="shared" si="2"/>
        <v>0</v>
      </c>
    </row>
    <row r="52" spans="1:15" ht="12.75" x14ac:dyDescent="0.2">
      <c r="A52" s="78" t="s">
        <v>178</v>
      </c>
      <c r="B52" s="1" t="s">
        <v>179</v>
      </c>
      <c r="C52" s="1" t="s">
        <v>182</v>
      </c>
      <c r="D52" s="1" t="s">
        <v>181</v>
      </c>
      <c r="E52" s="79">
        <v>2</v>
      </c>
      <c r="F52" s="79">
        <v>5110</v>
      </c>
      <c r="G52" s="80" t="s">
        <v>235</v>
      </c>
      <c r="H52" s="84">
        <v>49900</v>
      </c>
      <c r="I52" s="84">
        <f t="shared" si="1"/>
        <v>8031.0299999999988</v>
      </c>
      <c r="J52" s="84">
        <v>57931.03</v>
      </c>
      <c r="K52" s="84">
        <v>57931.03</v>
      </c>
      <c r="L52" s="84">
        <v>57931.03</v>
      </c>
      <c r="M52" s="84">
        <v>57931.03</v>
      </c>
      <c r="N52" s="84">
        <v>57931.03</v>
      </c>
      <c r="O52" s="84">
        <f t="shared" si="2"/>
        <v>0</v>
      </c>
    </row>
    <row r="53" spans="1:15" ht="12.75" x14ac:dyDescent="0.2">
      <c r="A53" s="78" t="s">
        <v>178</v>
      </c>
      <c r="B53" s="1" t="s">
        <v>179</v>
      </c>
      <c r="C53" s="1" t="s">
        <v>182</v>
      </c>
      <c r="D53" s="1" t="s">
        <v>181</v>
      </c>
      <c r="E53" s="79">
        <v>2</v>
      </c>
      <c r="F53" s="79">
        <v>5152</v>
      </c>
      <c r="G53" s="80" t="s">
        <v>236</v>
      </c>
      <c r="H53" s="84">
        <v>35000</v>
      </c>
      <c r="I53" s="84">
        <f t="shared" si="1"/>
        <v>54898.899999999994</v>
      </c>
      <c r="J53" s="84">
        <v>89898.9</v>
      </c>
      <c r="K53" s="84">
        <v>89898.9</v>
      </c>
      <c r="L53" s="84">
        <v>89898.9</v>
      </c>
      <c r="M53" s="84">
        <v>89898.9</v>
      </c>
      <c r="N53" s="84">
        <v>89898.9</v>
      </c>
      <c r="O53" s="84">
        <f t="shared" si="2"/>
        <v>0</v>
      </c>
    </row>
    <row r="54" spans="1:15" ht="12.75" x14ac:dyDescent="0.2">
      <c r="A54" s="78" t="s">
        <v>178</v>
      </c>
      <c r="B54" s="1" t="s">
        <v>179</v>
      </c>
      <c r="C54" s="1" t="s">
        <v>182</v>
      </c>
      <c r="D54" s="1" t="s">
        <v>181</v>
      </c>
      <c r="E54" s="79">
        <v>2</v>
      </c>
      <c r="F54" s="79">
        <v>5651</v>
      </c>
      <c r="G54" s="82" t="s">
        <v>237</v>
      </c>
      <c r="H54" s="84">
        <v>17835.3</v>
      </c>
      <c r="I54" s="84">
        <f t="shared" si="1"/>
        <v>608.70000000000073</v>
      </c>
      <c r="J54" s="84">
        <v>18444</v>
      </c>
      <c r="K54" s="84">
        <v>18444</v>
      </c>
      <c r="L54" s="84">
        <v>18444</v>
      </c>
      <c r="M54" s="84">
        <v>18444</v>
      </c>
      <c r="N54" s="84">
        <v>18444</v>
      </c>
      <c r="O54" s="84">
        <f t="shared" si="2"/>
        <v>0</v>
      </c>
    </row>
    <row r="55" spans="1:15" ht="12.75" x14ac:dyDescent="0.2">
      <c r="A55" s="78" t="s">
        <v>178</v>
      </c>
      <c r="B55" s="1" t="s">
        <v>179</v>
      </c>
      <c r="C55" s="1" t="s">
        <v>180</v>
      </c>
      <c r="D55" s="1" t="s">
        <v>181</v>
      </c>
      <c r="E55" s="79">
        <v>2</v>
      </c>
      <c r="F55" s="79">
        <v>5690</v>
      </c>
      <c r="G55" s="83" t="s">
        <v>238</v>
      </c>
      <c r="H55" s="84">
        <v>12000</v>
      </c>
      <c r="I55" s="84">
        <f t="shared" si="1"/>
        <v>-6</v>
      </c>
      <c r="J55" s="84">
        <v>11994</v>
      </c>
      <c r="K55" s="84">
        <v>11994</v>
      </c>
      <c r="L55" s="84">
        <v>11994</v>
      </c>
      <c r="M55" s="84">
        <v>11994</v>
      </c>
      <c r="N55" s="84">
        <v>11994</v>
      </c>
      <c r="O55" s="84">
        <f t="shared" si="2"/>
        <v>0</v>
      </c>
    </row>
    <row r="56" spans="1:15" ht="12.75" x14ac:dyDescent="0.2">
      <c r="A56" s="78" t="s">
        <v>178</v>
      </c>
      <c r="B56" s="1" t="s">
        <v>179</v>
      </c>
      <c r="C56" s="1" t="s">
        <v>182</v>
      </c>
      <c r="D56" s="1" t="s">
        <v>183</v>
      </c>
      <c r="E56" s="79">
        <v>1</v>
      </c>
      <c r="F56" s="79">
        <v>1131</v>
      </c>
      <c r="G56" s="80" t="s">
        <v>188</v>
      </c>
      <c r="H56" s="84">
        <v>4099219.6571999998</v>
      </c>
      <c r="I56" s="84">
        <f t="shared" si="1"/>
        <v>-145598.49719999963</v>
      </c>
      <c r="J56" s="84">
        <v>3953621.16</v>
      </c>
      <c r="K56" s="84">
        <v>3953621.16</v>
      </c>
      <c r="L56" s="84">
        <v>3953621.16</v>
      </c>
      <c r="M56" s="84">
        <v>3953621.16</v>
      </c>
      <c r="N56" s="84">
        <v>3953621.16</v>
      </c>
      <c r="O56" s="84">
        <f t="shared" si="2"/>
        <v>0</v>
      </c>
    </row>
    <row r="57" spans="1:15" ht="12.75" x14ac:dyDescent="0.2">
      <c r="A57" s="78" t="s">
        <v>178</v>
      </c>
      <c r="B57" s="1" t="s">
        <v>179</v>
      </c>
      <c r="C57" s="1" t="s">
        <v>182</v>
      </c>
      <c r="D57" s="1" t="s">
        <v>183</v>
      </c>
      <c r="E57" s="79">
        <v>1</v>
      </c>
      <c r="F57" s="79">
        <v>1212</v>
      </c>
      <c r="G57" s="80" t="s">
        <v>303</v>
      </c>
      <c r="H57" s="84">
        <v>0</v>
      </c>
      <c r="I57" s="84">
        <f t="shared" si="1"/>
        <v>17706.240000000002</v>
      </c>
      <c r="J57" s="84">
        <v>17706.240000000002</v>
      </c>
      <c r="K57" s="84">
        <v>17706.240000000002</v>
      </c>
      <c r="L57" s="84">
        <v>17706.240000000002</v>
      </c>
      <c r="M57" s="84">
        <v>17706.240000000002</v>
      </c>
      <c r="N57" s="84">
        <v>17706.240000000002</v>
      </c>
      <c r="O57" s="84">
        <f t="shared" si="2"/>
        <v>0</v>
      </c>
    </row>
    <row r="58" spans="1:15" ht="12.75" x14ac:dyDescent="0.2">
      <c r="A58" s="78" t="s">
        <v>178</v>
      </c>
      <c r="B58" s="1" t="s">
        <v>179</v>
      </c>
      <c r="C58" s="1" t="s">
        <v>182</v>
      </c>
      <c r="D58" s="1" t="s">
        <v>183</v>
      </c>
      <c r="E58" s="79">
        <v>1</v>
      </c>
      <c r="F58" s="79">
        <v>1322</v>
      </c>
      <c r="G58" s="80" t="s">
        <v>190</v>
      </c>
      <c r="H58" s="84">
        <v>102480.49142999998</v>
      </c>
      <c r="I58" s="84">
        <f t="shared" si="1"/>
        <v>-23193.371429999985</v>
      </c>
      <c r="J58" s="84">
        <v>79287.12</v>
      </c>
      <c r="K58" s="84">
        <v>79287.12</v>
      </c>
      <c r="L58" s="84">
        <v>79287.12</v>
      </c>
      <c r="M58" s="84">
        <v>79287.12</v>
      </c>
      <c r="N58" s="84">
        <v>79287.12</v>
      </c>
      <c r="O58" s="84">
        <f t="shared" si="2"/>
        <v>0</v>
      </c>
    </row>
    <row r="59" spans="1:15" ht="12.75" x14ac:dyDescent="0.2">
      <c r="A59" s="78" t="s">
        <v>178</v>
      </c>
      <c r="B59" s="1" t="s">
        <v>179</v>
      </c>
      <c r="C59" s="1" t="s">
        <v>182</v>
      </c>
      <c r="D59" s="1" t="s">
        <v>183</v>
      </c>
      <c r="E59" s="79">
        <v>1</v>
      </c>
      <c r="F59" s="79">
        <v>1323</v>
      </c>
      <c r="G59" s="80" t="s">
        <v>191</v>
      </c>
      <c r="H59" s="84">
        <v>525299.67865330609</v>
      </c>
      <c r="I59" s="84">
        <f t="shared" si="1"/>
        <v>33909.091346693924</v>
      </c>
      <c r="J59" s="84">
        <v>559208.77</v>
      </c>
      <c r="K59" s="84">
        <v>559208.77</v>
      </c>
      <c r="L59" s="84">
        <v>559208.77</v>
      </c>
      <c r="M59" s="84">
        <v>559208.77</v>
      </c>
      <c r="N59" s="84">
        <v>559208.77</v>
      </c>
      <c r="O59" s="84">
        <f t="shared" si="2"/>
        <v>0</v>
      </c>
    </row>
    <row r="60" spans="1:15" ht="12.75" x14ac:dyDescent="0.2">
      <c r="A60" s="78" t="s">
        <v>178</v>
      </c>
      <c r="B60" s="1" t="s">
        <v>179</v>
      </c>
      <c r="C60" s="1" t="s">
        <v>182</v>
      </c>
      <c r="D60" s="1" t="s">
        <v>183</v>
      </c>
      <c r="E60" s="79">
        <v>1</v>
      </c>
      <c r="F60" s="79">
        <v>1324</v>
      </c>
      <c r="G60" s="80" t="s">
        <v>192</v>
      </c>
      <c r="H60" s="84">
        <v>10000</v>
      </c>
      <c r="I60" s="84">
        <f t="shared" si="1"/>
        <v>40614.239999999998</v>
      </c>
      <c r="J60" s="84">
        <v>50614.239999999998</v>
      </c>
      <c r="K60" s="84">
        <v>50614.239999999998</v>
      </c>
      <c r="L60" s="84">
        <v>50614.239999999998</v>
      </c>
      <c r="M60" s="84">
        <v>50614.239999999998</v>
      </c>
      <c r="N60" s="84">
        <v>50614.239999999998</v>
      </c>
      <c r="O60" s="84">
        <f t="shared" si="2"/>
        <v>0</v>
      </c>
    </row>
    <row r="61" spans="1:15" ht="12.75" x14ac:dyDescent="0.2">
      <c r="A61" s="78" t="s">
        <v>178</v>
      </c>
      <c r="B61" s="1" t="s">
        <v>179</v>
      </c>
      <c r="C61" s="1" t="s">
        <v>182</v>
      </c>
      <c r="D61" s="1" t="s">
        <v>183</v>
      </c>
      <c r="E61" s="79">
        <v>1</v>
      </c>
      <c r="F61" s="79">
        <v>1325</v>
      </c>
      <c r="G61" s="80" t="s">
        <v>193</v>
      </c>
      <c r="H61" s="84">
        <v>134509.38600000003</v>
      </c>
      <c r="I61" s="84">
        <f t="shared" si="1"/>
        <v>-12184.07600000003</v>
      </c>
      <c r="J61" s="84">
        <v>122325.31</v>
      </c>
      <c r="K61" s="84">
        <v>122325.31</v>
      </c>
      <c r="L61" s="84">
        <v>122325.31</v>
      </c>
      <c r="M61" s="84">
        <v>122325.31</v>
      </c>
      <c r="N61" s="84">
        <v>122325.31</v>
      </c>
      <c r="O61" s="84">
        <f t="shared" si="2"/>
        <v>0</v>
      </c>
    </row>
    <row r="62" spans="1:15" ht="12.75" x14ac:dyDescent="0.2">
      <c r="A62" s="78" t="s">
        <v>178</v>
      </c>
      <c r="B62" s="1" t="s">
        <v>179</v>
      </c>
      <c r="C62" s="1" t="s">
        <v>182</v>
      </c>
      <c r="D62" s="1" t="s">
        <v>183</v>
      </c>
      <c r="E62" s="79">
        <v>1</v>
      </c>
      <c r="F62" s="79">
        <v>1332</v>
      </c>
      <c r="G62" s="80" t="s">
        <v>194</v>
      </c>
      <c r="H62" s="84">
        <v>15600</v>
      </c>
      <c r="I62" s="84">
        <f t="shared" si="1"/>
        <v>32911.620000000003</v>
      </c>
      <c r="J62" s="84">
        <v>48511.62</v>
      </c>
      <c r="K62" s="84">
        <v>48511.62</v>
      </c>
      <c r="L62" s="84">
        <v>48511.62</v>
      </c>
      <c r="M62" s="84">
        <v>48511.62</v>
      </c>
      <c r="N62" s="84">
        <v>48511.62</v>
      </c>
      <c r="O62" s="84">
        <f t="shared" si="2"/>
        <v>0</v>
      </c>
    </row>
    <row r="63" spans="1:15" ht="12.75" x14ac:dyDescent="0.2">
      <c r="A63" s="78" t="s">
        <v>178</v>
      </c>
      <c r="B63" s="1" t="s">
        <v>179</v>
      </c>
      <c r="C63" s="1" t="s">
        <v>182</v>
      </c>
      <c r="D63" s="1" t="s">
        <v>183</v>
      </c>
      <c r="E63" s="79">
        <v>1</v>
      </c>
      <c r="F63" s="79">
        <v>1336</v>
      </c>
      <c r="G63" s="80" t="s">
        <v>195</v>
      </c>
      <c r="H63" s="84">
        <v>192314.11607426612</v>
      </c>
      <c r="I63" s="84">
        <f t="shared" si="1"/>
        <v>-6782.5760742661078</v>
      </c>
      <c r="J63" s="84">
        <v>185531.54</v>
      </c>
      <c r="K63" s="84">
        <v>185531.54</v>
      </c>
      <c r="L63" s="84">
        <v>185531.54</v>
      </c>
      <c r="M63" s="84">
        <v>185531.54</v>
      </c>
      <c r="N63" s="84">
        <v>185531.54</v>
      </c>
      <c r="O63" s="84">
        <f t="shared" si="2"/>
        <v>0</v>
      </c>
    </row>
    <row r="64" spans="1:15" ht="12.75" x14ac:dyDescent="0.2">
      <c r="A64" s="78" t="s">
        <v>178</v>
      </c>
      <c r="B64" s="1" t="s">
        <v>179</v>
      </c>
      <c r="C64" s="1" t="s">
        <v>182</v>
      </c>
      <c r="D64" s="1" t="s">
        <v>183</v>
      </c>
      <c r="E64" s="79">
        <v>1</v>
      </c>
      <c r="F64" s="79">
        <v>1337</v>
      </c>
      <c r="G64" s="80" t="s">
        <v>239</v>
      </c>
      <c r="H64" s="84">
        <v>89472.682649999988</v>
      </c>
      <c r="I64" s="84">
        <f t="shared" si="1"/>
        <v>3319.1573500000086</v>
      </c>
      <c r="J64" s="84">
        <v>92791.84</v>
      </c>
      <c r="K64" s="84">
        <v>92791.84</v>
      </c>
      <c r="L64" s="84">
        <v>92791.84</v>
      </c>
      <c r="M64" s="84">
        <v>92791.84</v>
      </c>
      <c r="N64" s="84">
        <v>92791.84</v>
      </c>
      <c r="O64" s="84">
        <f t="shared" si="2"/>
        <v>0</v>
      </c>
    </row>
    <row r="65" spans="1:15" ht="12.75" x14ac:dyDescent="0.2">
      <c r="A65" s="78" t="s">
        <v>178</v>
      </c>
      <c r="B65" s="1" t="s">
        <v>179</v>
      </c>
      <c r="C65" s="1" t="s">
        <v>182</v>
      </c>
      <c r="D65" s="1" t="s">
        <v>183</v>
      </c>
      <c r="E65" s="79">
        <v>1</v>
      </c>
      <c r="F65" s="79">
        <v>1338</v>
      </c>
      <c r="G65" s="80" t="s">
        <v>197</v>
      </c>
      <c r="H65" s="84">
        <v>18000</v>
      </c>
      <c r="I65" s="84">
        <f t="shared" si="1"/>
        <v>6095.4399999999987</v>
      </c>
      <c r="J65" s="84">
        <v>24095.439999999999</v>
      </c>
      <c r="K65" s="84">
        <v>24095.439999999999</v>
      </c>
      <c r="L65" s="84">
        <v>24095.439999999999</v>
      </c>
      <c r="M65" s="84">
        <v>24095.439999999999</v>
      </c>
      <c r="N65" s="84">
        <v>24095.439999999999</v>
      </c>
      <c r="O65" s="84">
        <f t="shared" si="2"/>
        <v>0</v>
      </c>
    </row>
    <row r="66" spans="1:15" ht="12.75" x14ac:dyDescent="0.2">
      <c r="A66" s="78" t="s">
        <v>178</v>
      </c>
      <c r="B66" s="1" t="s">
        <v>179</v>
      </c>
      <c r="C66" s="1" t="s">
        <v>182</v>
      </c>
      <c r="D66" s="1" t="s">
        <v>183</v>
      </c>
      <c r="E66" s="79">
        <v>1</v>
      </c>
      <c r="F66" s="79">
        <v>1411</v>
      </c>
      <c r="G66" s="80" t="s">
        <v>198</v>
      </c>
      <c r="H66" s="84">
        <v>524412.70074999996</v>
      </c>
      <c r="I66" s="84">
        <f t="shared" si="1"/>
        <v>27101.669250000035</v>
      </c>
      <c r="J66" s="84">
        <v>551514.37</v>
      </c>
      <c r="K66" s="84">
        <v>551514.37</v>
      </c>
      <c r="L66" s="84">
        <v>551514.37</v>
      </c>
      <c r="M66" s="84">
        <v>551514.37</v>
      </c>
      <c r="N66" s="84">
        <v>551514.37</v>
      </c>
      <c r="O66" s="84">
        <f t="shared" si="2"/>
        <v>0</v>
      </c>
    </row>
    <row r="67" spans="1:15" ht="12.75" x14ac:dyDescent="0.2">
      <c r="A67" s="78" t="s">
        <v>178</v>
      </c>
      <c r="B67" s="1" t="s">
        <v>179</v>
      </c>
      <c r="C67" s="1" t="s">
        <v>182</v>
      </c>
      <c r="D67" s="1" t="s">
        <v>183</v>
      </c>
      <c r="E67" s="79">
        <v>1</v>
      </c>
      <c r="F67" s="79">
        <v>1421</v>
      </c>
      <c r="G67" s="80" t="s">
        <v>199</v>
      </c>
      <c r="H67" s="84">
        <v>273156.36945</v>
      </c>
      <c r="I67" s="84">
        <f t="shared" si="1"/>
        <v>-18386.779450000002</v>
      </c>
      <c r="J67" s="84">
        <v>254769.59</v>
      </c>
      <c r="K67" s="84">
        <v>254769.59</v>
      </c>
      <c r="L67" s="84">
        <v>254769.59</v>
      </c>
      <c r="M67" s="84">
        <v>254769.59</v>
      </c>
      <c r="N67" s="84">
        <v>254769.59</v>
      </c>
      <c r="O67" s="84">
        <f t="shared" si="2"/>
        <v>0</v>
      </c>
    </row>
    <row r="68" spans="1:15" ht="12.75" x14ac:dyDescent="0.2">
      <c r="A68" s="78" t="s">
        <v>178</v>
      </c>
      <c r="B68" s="1" t="s">
        <v>179</v>
      </c>
      <c r="C68" s="1" t="s">
        <v>182</v>
      </c>
      <c r="D68" s="1" t="s">
        <v>183</v>
      </c>
      <c r="E68" s="79">
        <v>1</v>
      </c>
      <c r="F68" s="79">
        <v>1431</v>
      </c>
      <c r="G68" s="80" t="s">
        <v>200</v>
      </c>
      <c r="H68" s="84">
        <v>278509.70319999999</v>
      </c>
      <c r="I68" s="84">
        <f t="shared" si="1"/>
        <v>-14724.013199999987</v>
      </c>
      <c r="J68" s="84">
        <v>263785.69</v>
      </c>
      <c r="K68" s="84">
        <v>263785.69</v>
      </c>
      <c r="L68" s="84">
        <v>263785.69</v>
      </c>
      <c r="M68" s="84">
        <v>263785.69</v>
      </c>
      <c r="N68" s="84">
        <v>263785.69</v>
      </c>
      <c r="O68" s="84">
        <f t="shared" si="2"/>
        <v>0</v>
      </c>
    </row>
    <row r="69" spans="1:15" ht="12.75" x14ac:dyDescent="0.2">
      <c r="A69" s="78" t="s">
        <v>178</v>
      </c>
      <c r="B69" s="1" t="s">
        <v>179</v>
      </c>
      <c r="C69" s="1" t="s">
        <v>182</v>
      </c>
      <c r="D69" s="1" t="s">
        <v>183</v>
      </c>
      <c r="E69" s="79">
        <v>1</v>
      </c>
      <c r="F69" s="79">
        <v>1543</v>
      </c>
      <c r="G69" s="80" t="s">
        <v>201</v>
      </c>
      <c r="H69" s="84">
        <v>48000</v>
      </c>
      <c r="I69" s="84">
        <f t="shared" si="1"/>
        <v>-6560.6299999999974</v>
      </c>
      <c r="J69" s="84">
        <v>41439.370000000003</v>
      </c>
      <c r="K69" s="84">
        <v>41439.370000000003</v>
      </c>
      <c r="L69" s="84">
        <v>41439.370000000003</v>
      </c>
      <c r="M69" s="84">
        <v>41439.370000000003</v>
      </c>
      <c r="N69" s="84">
        <v>41439.370000000003</v>
      </c>
      <c r="O69" s="84">
        <f t="shared" ref="O69:O132" si="3">J69-L69</f>
        <v>0</v>
      </c>
    </row>
    <row r="70" spans="1:15" ht="12.75" x14ac:dyDescent="0.2">
      <c r="A70" s="78" t="s">
        <v>178</v>
      </c>
      <c r="B70" s="1" t="s">
        <v>179</v>
      </c>
      <c r="C70" s="1" t="s">
        <v>182</v>
      </c>
      <c r="D70" s="1" t="s">
        <v>183</v>
      </c>
      <c r="E70" s="79">
        <v>1</v>
      </c>
      <c r="F70" s="79">
        <v>1545</v>
      </c>
      <c r="G70" s="80" t="s">
        <v>202</v>
      </c>
      <c r="H70" s="84">
        <v>571472.41138775949</v>
      </c>
      <c r="I70" s="84">
        <f t="shared" si="1"/>
        <v>-102713.7313877595</v>
      </c>
      <c r="J70" s="84">
        <v>468758.68</v>
      </c>
      <c r="K70" s="84">
        <v>468758.68</v>
      </c>
      <c r="L70" s="84">
        <v>468758.68</v>
      </c>
      <c r="M70" s="84">
        <v>468758.68</v>
      </c>
      <c r="N70" s="84">
        <v>468758.68</v>
      </c>
      <c r="O70" s="84">
        <f t="shared" si="3"/>
        <v>0</v>
      </c>
    </row>
    <row r="71" spans="1:15" ht="12.75" x14ac:dyDescent="0.2">
      <c r="A71" s="78" t="s">
        <v>178</v>
      </c>
      <c r="B71" s="1" t="s">
        <v>179</v>
      </c>
      <c r="C71" s="1" t="s">
        <v>182</v>
      </c>
      <c r="D71" s="1" t="s">
        <v>183</v>
      </c>
      <c r="E71" s="79">
        <v>1</v>
      </c>
      <c r="F71" s="79">
        <v>1547</v>
      </c>
      <c r="G71" s="80" t="s">
        <v>203</v>
      </c>
      <c r="H71" s="84">
        <v>39627.26</v>
      </c>
      <c r="I71" s="84">
        <f t="shared" ref="I71:I136" si="4">J71-H71</f>
        <v>-2065.8800000000047</v>
      </c>
      <c r="J71" s="84">
        <v>37561.379999999997</v>
      </c>
      <c r="K71" s="84">
        <v>37561.379999999997</v>
      </c>
      <c r="L71" s="84">
        <v>37561.379999999997</v>
      </c>
      <c r="M71" s="84">
        <v>37561.379999999997</v>
      </c>
      <c r="N71" s="84">
        <v>37561.379999999997</v>
      </c>
      <c r="O71" s="84">
        <f t="shared" si="3"/>
        <v>0</v>
      </c>
    </row>
    <row r="72" spans="1:15" ht="12.75" x14ac:dyDescent="0.2">
      <c r="A72" s="78" t="s">
        <v>178</v>
      </c>
      <c r="B72" s="1" t="s">
        <v>179</v>
      </c>
      <c r="C72" s="1" t="s">
        <v>180</v>
      </c>
      <c r="D72" s="1" t="s">
        <v>183</v>
      </c>
      <c r="E72" s="79">
        <v>1</v>
      </c>
      <c r="F72" s="79">
        <v>1548</v>
      </c>
      <c r="G72" s="80" t="s">
        <v>204</v>
      </c>
      <c r="H72" s="84">
        <v>39627.260899999994</v>
      </c>
      <c r="I72" s="84">
        <f t="shared" si="4"/>
        <v>140.67910000000848</v>
      </c>
      <c r="J72" s="84">
        <v>39767.94</v>
      </c>
      <c r="K72" s="84">
        <v>39767.94</v>
      </c>
      <c r="L72" s="84">
        <v>39767.94</v>
      </c>
      <c r="M72" s="84">
        <v>39767.94</v>
      </c>
      <c r="N72" s="84">
        <v>39767.94</v>
      </c>
      <c r="O72" s="84">
        <f t="shared" si="3"/>
        <v>0</v>
      </c>
    </row>
    <row r="73" spans="1:15" ht="12.75" x14ac:dyDescent="0.2">
      <c r="A73" s="78" t="s">
        <v>178</v>
      </c>
      <c r="B73" s="1" t="s">
        <v>179</v>
      </c>
      <c r="C73" s="1" t="s">
        <v>180</v>
      </c>
      <c r="D73" s="1" t="s">
        <v>183</v>
      </c>
      <c r="E73" s="79">
        <v>1</v>
      </c>
      <c r="F73" s="79">
        <v>1592</v>
      </c>
      <c r="G73" s="80" t="s">
        <v>205</v>
      </c>
      <c r="H73" s="84">
        <v>400675.60571999993</v>
      </c>
      <c r="I73" s="84">
        <f t="shared" si="4"/>
        <v>-8834.0557199999457</v>
      </c>
      <c r="J73" s="84">
        <v>391841.55</v>
      </c>
      <c r="K73" s="84">
        <v>391841.55</v>
      </c>
      <c r="L73" s="84">
        <v>391841.55</v>
      </c>
      <c r="M73" s="84">
        <v>391841.55</v>
      </c>
      <c r="N73" s="84">
        <v>391841.55</v>
      </c>
      <c r="O73" s="84">
        <f t="shared" si="3"/>
        <v>0</v>
      </c>
    </row>
    <row r="74" spans="1:15" ht="12.75" x14ac:dyDescent="0.2">
      <c r="A74" s="78" t="s">
        <v>178</v>
      </c>
      <c r="B74" s="1" t="s">
        <v>179</v>
      </c>
      <c r="C74" s="1" t="s">
        <v>182</v>
      </c>
      <c r="D74" s="1" t="s">
        <v>183</v>
      </c>
      <c r="E74" s="79">
        <v>1</v>
      </c>
      <c r="F74" s="79">
        <v>1593</v>
      </c>
      <c r="G74" s="80" t="s">
        <v>206</v>
      </c>
      <c r="H74" s="84">
        <v>400675.60571999993</v>
      </c>
      <c r="I74" s="84">
        <f t="shared" si="4"/>
        <v>-8834.0557199999457</v>
      </c>
      <c r="J74" s="84">
        <v>391841.55</v>
      </c>
      <c r="K74" s="84">
        <v>391841.55</v>
      </c>
      <c r="L74" s="84">
        <v>391841.55</v>
      </c>
      <c r="M74" s="84">
        <v>391841.55</v>
      </c>
      <c r="N74" s="84">
        <v>391841.55</v>
      </c>
      <c r="O74" s="84">
        <f t="shared" si="3"/>
        <v>0</v>
      </c>
    </row>
    <row r="75" spans="1:15" ht="12.75" x14ac:dyDescent="0.2">
      <c r="A75" s="78" t="s">
        <v>178</v>
      </c>
      <c r="B75" s="1" t="s">
        <v>179</v>
      </c>
      <c r="C75" s="1" t="s">
        <v>182</v>
      </c>
      <c r="D75" s="1" t="s">
        <v>183</v>
      </c>
      <c r="E75" s="79">
        <v>1</v>
      </c>
      <c r="F75" s="79">
        <v>1612</v>
      </c>
      <c r="G75" s="80" t="s">
        <v>207</v>
      </c>
      <c r="H75" s="84">
        <v>98011.417372799973</v>
      </c>
      <c r="I75" s="84">
        <f t="shared" si="4"/>
        <v>54960.232627200021</v>
      </c>
      <c r="J75" s="84">
        <v>152971.65</v>
      </c>
      <c r="K75" s="84">
        <v>152971.65</v>
      </c>
      <c r="L75" s="84">
        <v>152971.65</v>
      </c>
      <c r="M75" s="84">
        <v>152971.65</v>
      </c>
      <c r="N75" s="84">
        <v>152971.65</v>
      </c>
      <c r="O75" s="84">
        <f t="shared" si="3"/>
        <v>0</v>
      </c>
    </row>
    <row r="76" spans="1:15" ht="12.75" x14ac:dyDescent="0.2">
      <c r="A76" s="78" t="s">
        <v>178</v>
      </c>
      <c r="B76" s="1" t="s">
        <v>179</v>
      </c>
      <c r="C76" s="1" t="s">
        <v>182</v>
      </c>
      <c r="D76" s="1" t="s">
        <v>183</v>
      </c>
      <c r="E76" s="79">
        <v>1</v>
      </c>
      <c r="F76" s="79">
        <v>2111</v>
      </c>
      <c r="G76" s="80" t="s">
        <v>208</v>
      </c>
      <c r="H76" s="84">
        <v>8500</v>
      </c>
      <c r="I76" s="84">
        <f t="shared" si="4"/>
        <v>-281.64999999999964</v>
      </c>
      <c r="J76" s="84">
        <v>8218.35</v>
      </c>
      <c r="K76" s="84">
        <v>8218.35</v>
      </c>
      <c r="L76" s="84">
        <v>8218.35</v>
      </c>
      <c r="M76" s="84">
        <v>8218.35</v>
      </c>
      <c r="N76" s="84">
        <v>8218.35</v>
      </c>
      <c r="O76" s="84">
        <f t="shared" si="3"/>
        <v>0</v>
      </c>
    </row>
    <row r="77" spans="1:15" ht="12.75" x14ac:dyDescent="0.2">
      <c r="A77" s="78" t="s">
        <v>178</v>
      </c>
      <c r="B77" s="1" t="s">
        <v>179</v>
      </c>
      <c r="C77" s="1" t="s">
        <v>182</v>
      </c>
      <c r="D77" s="1" t="s">
        <v>183</v>
      </c>
      <c r="E77" s="79">
        <v>1</v>
      </c>
      <c r="F77" s="79">
        <v>2172</v>
      </c>
      <c r="G77" s="80" t="s">
        <v>240</v>
      </c>
      <c r="H77" s="84">
        <v>5000</v>
      </c>
      <c r="I77" s="84">
        <f t="shared" si="4"/>
        <v>-5000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f t="shared" si="3"/>
        <v>0</v>
      </c>
    </row>
    <row r="78" spans="1:15" ht="12.75" x14ac:dyDescent="0.2">
      <c r="A78" s="78" t="s">
        <v>178</v>
      </c>
      <c r="B78" s="1" t="s">
        <v>179</v>
      </c>
      <c r="C78" s="1" t="s">
        <v>182</v>
      </c>
      <c r="D78" s="1" t="s">
        <v>183</v>
      </c>
      <c r="E78" s="79">
        <v>1</v>
      </c>
      <c r="F78" s="79">
        <v>2215</v>
      </c>
      <c r="G78" s="80" t="s">
        <v>241</v>
      </c>
      <c r="H78" s="84">
        <v>4200</v>
      </c>
      <c r="I78" s="84">
        <f t="shared" si="4"/>
        <v>-2897.3</v>
      </c>
      <c r="J78" s="84">
        <v>1302.7</v>
      </c>
      <c r="K78" s="84">
        <v>1302.7</v>
      </c>
      <c r="L78" s="84">
        <v>1302.7</v>
      </c>
      <c r="M78" s="84">
        <v>1302.7</v>
      </c>
      <c r="N78" s="84">
        <v>1302.7</v>
      </c>
      <c r="O78" s="84">
        <f t="shared" si="3"/>
        <v>0</v>
      </c>
    </row>
    <row r="79" spans="1:15" ht="12.75" x14ac:dyDescent="0.2">
      <c r="A79" s="78" t="s">
        <v>178</v>
      </c>
      <c r="B79" s="1" t="s">
        <v>179</v>
      </c>
      <c r="C79" s="1" t="s">
        <v>182</v>
      </c>
      <c r="D79" s="1" t="s">
        <v>183</v>
      </c>
      <c r="E79" s="79">
        <v>1</v>
      </c>
      <c r="F79" s="79">
        <v>2531</v>
      </c>
      <c r="G79" s="80" t="s">
        <v>216</v>
      </c>
      <c r="H79" s="84">
        <v>165000</v>
      </c>
      <c r="I79" s="84">
        <f t="shared" si="4"/>
        <v>-32862.19</v>
      </c>
      <c r="J79" s="84">
        <v>132137.81</v>
      </c>
      <c r="K79" s="84">
        <v>132137.81</v>
      </c>
      <c r="L79" s="84">
        <v>132137.81</v>
      </c>
      <c r="M79" s="84">
        <v>132137.81</v>
      </c>
      <c r="N79" s="84">
        <v>132137.81</v>
      </c>
      <c r="O79" s="84">
        <f t="shared" si="3"/>
        <v>0</v>
      </c>
    </row>
    <row r="80" spans="1:15" ht="12.75" x14ac:dyDescent="0.2">
      <c r="A80" s="78" t="s">
        <v>178</v>
      </c>
      <c r="B80" s="1" t="s">
        <v>179</v>
      </c>
      <c r="C80" s="1" t="s">
        <v>182</v>
      </c>
      <c r="D80" s="1" t="s">
        <v>183</v>
      </c>
      <c r="E80" s="79">
        <v>1</v>
      </c>
      <c r="F80" s="79">
        <v>2911</v>
      </c>
      <c r="G80" s="80" t="s">
        <v>242</v>
      </c>
      <c r="H80" s="84">
        <v>184000</v>
      </c>
      <c r="I80" s="84">
        <f t="shared" si="4"/>
        <v>-66872.62</v>
      </c>
      <c r="J80" s="84">
        <v>117127.38</v>
      </c>
      <c r="K80" s="84">
        <v>117127.38</v>
      </c>
      <c r="L80" s="84">
        <v>117127.38</v>
      </c>
      <c r="M80" s="84">
        <v>117127.38</v>
      </c>
      <c r="N80" s="84">
        <v>117127.38</v>
      </c>
      <c r="O80" s="84">
        <f t="shared" si="3"/>
        <v>0</v>
      </c>
    </row>
    <row r="81" spans="1:15" ht="12.75" x14ac:dyDescent="0.2">
      <c r="A81" s="78" t="s">
        <v>178</v>
      </c>
      <c r="B81" s="1" t="s">
        <v>179</v>
      </c>
      <c r="C81" s="1" t="s">
        <v>182</v>
      </c>
      <c r="D81" s="1" t="s">
        <v>183</v>
      </c>
      <c r="E81" s="79">
        <v>1</v>
      </c>
      <c r="F81" s="79">
        <v>3121</v>
      </c>
      <c r="G81" s="80" t="s">
        <v>243</v>
      </c>
      <c r="H81" s="84">
        <v>12000</v>
      </c>
      <c r="I81" s="84">
        <f t="shared" si="4"/>
        <v>-4367.87</v>
      </c>
      <c r="J81" s="84">
        <v>7632.13</v>
      </c>
      <c r="K81" s="84">
        <v>7632.13</v>
      </c>
      <c r="L81" s="84">
        <v>7632.13</v>
      </c>
      <c r="M81" s="84">
        <v>7632.13</v>
      </c>
      <c r="N81" s="84">
        <v>7632.13</v>
      </c>
      <c r="O81" s="84">
        <f t="shared" si="3"/>
        <v>0</v>
      </c>
    </row>
    <row r="82" spans="1:15" ht="12.75" x14ac:dyDescent="0.2">
      <c r="A82" s="78" t="s">
        <v>178</v>
      </c>
      <c r="B82" s="1" t="s">
        <v>179</v>
      </c>
      <c r="C82" s="1" t="s">
        <v>182</v>
      </c>
      <c r="D82" s="1" t="s">
        <v>183</v>
      </c>
      <c r="E82" s="79">
        <v>1</v>
      </c>
      <c r="F82" s="79">
        <v>3142</v>
      </c>
      <c r="G82" s="80" t="s">
        <v>217</v>
      </c>
      <c r="H82" s="84">
        <v>12000</v>
      </c>
      <c r="I82" s="84">
        <f t="shared" si="4"/>
        <v>-2412</v>
      </c>
      <c r="J82" s="84">
        <v>9588</v>
      </c>
      <c r="K82" s="84">
        <v>9588</v>
      </c>
      <c r="L82" s="84">
        <v>9588</v>
      </c>
      <c r="M82" s="84">
        <v>9588</v>
      </c>
      <c r="N82" s="84">
        <v>9588</v>
      </c>
      <c r="O82" s="84">
        <f t="shared" si="3"/>
        <v>0</v>
      </c>
    </row>
    <row r="83" spans="1:15" ht="12.75" x14ac:dyDescent="0.2">
      <c r="A83" s="78" t="s">
        <v>178</v>
      </c>
      <c r="B83" s="1" t="s">
        <v>179</v>
      </c>
      <c r="C83" s="1" t="s">
        <v>182</v>
      </c>
      <c r="D83" s="1" t="s">
        <v>183</v>
      </c>
      <c r="E83" s="79">
        <v>1</v>
      </c>
      <c r="F83" s="79">
        <v>3183</v>
      </c>
      <c r="G83" s="80" t="s">
        <v>244</v>
      </c>
      <c r="H83" s="84">
        <v>5000</v>
      </c>
      <c r="I83" s="84">
        <f t="shared" si="4"/>
        <v>311.5</v>
      </c>
      <c r="J83" s="84">
        <v>5311.5</v>
      </c>
      <c r="K83" s="84">
        <v>5311.5</v>
      </c>
      <c r="L83" s="84">
        <v>5311.5</v>
      </c>
      <c r="M83" s="84">
        <v>5311.5</v>
      </c>
      <c r="N83" s="84">
        <v>5311.5</v>
      </c>
      <c r="O83" s="84">
        <f t="shared" si="3"/>
        <v>0</v>
      </c>
    </row>
    <row r="84" spans="1:15" ht="12.75" x14ac:dyDescent="0.2">
      <c r="A84" s="78" t="s">
        <v>178</v>
      </c>
      <c r="B84" s="1" t="s">
        <v>179</v>
      </c>
      <c r="C84" s="1" t="s">
        <v>182</v>
      </c>
      <c r="D84" s="1" t="s">
        <v>183</v>
      </c>
      <c r="E84" s="79">
        <v>1</v>
      </c>
      <c r="F84" s="79">
        <v>3272</v>
      </c>
      <c r="G84" s="80" t="s">
        <v>219</v>
      </c>
      <c r="H84" s="84">
        <v>30000</v>
      </c>
      <c r="I84" s="84">
        <f t="shared" si="4"/>
        <v>-9400</v>
      </c>
      <c r="J84" s="84">
        <v>20600</v>
      </c>
      <c r="K84" s="84">
        <v>20600</v>
      </c>
      <c r="L84" s="84">
        <v>20600</v>
      </c>
      <c r="M84" s="84">
        <v>20600</v>
      </c>
      <c r="N84" s="84">
        <v>20600</v>
      </c>
      <c r="O84" s="84">
        <f t="shared" si="3"/>
        <v>0</v>
      </c>
    </row>
    <row r="85" spans="1:15" ht="12.75" x14ac:dyDescent="0.2">
      <c r="A85" s="78" t="s">
        <v>178</v>
      </c>
      <c r="B85" s="1" t="s">
        <v>179</v>
      </c>
      <c r="C85" s="1" t="s">
        <v>182</v>
      </c>
      <c r="D85" s="1" t="s">
        <v>183</v>
      </c>
      <c r="E85" s="79">
        <v>1</v>
      </c>
      <c r="F85" s="79">
        <v>3314</v>
      </c>
      <c r="G85" s="80" t="s">
        <v>245</v>
      </c>
      <c r="H85" s="84">
        <v>180000</v>
      </c>
      <c r="I85" s="84">
        <f t="shared" si="4"/>
        <v>-60000</v>
      </c>
      <c r="J85" s="84">
        <v>120000</v>
      </c>
      <c r="K85" s="84">
        <v>120000</v>
      </c>
      <c r="L85" s="84">
        <v>120000</v>
      </c>
      <c r="M85" s="84">
        <v>120000</v>
      </c>
      <c r="N85" s="84">
        <v>120000</v>
      </c>
      <c r="O85" s="84">
        <f t="shared" si="3"/>
        <v>0</v>
      </c>
    </row>
    <row r="86" spans="1:15" ht="12.75" x14ac:dyDescent="0.2">
      <c r="A86" s="78" t="s">
        <v>178</v>
      </c>
      <c r="B86" s="1" t="s">
        <v>179</v>
      </c>
      <c r="C86" s="1" t="s">
        <v>182</v>
      </c>
      <c r="D86" s="1" t="s">
        <v>183</v>
      </c>
      <c r="E86" s="79">
        <v>1</v>
      </c>
      <c r="F86" s="79">
        <v>3341</v>
      </c>
      <c r="G86" s="80" t="s">
        <v>220</v>
      </c>
      <c r="H86" s="84">
        <v>24000</v>
      </c>
      <c r="I86" s="84">
        <f t="shared" si="4"/>
        <v>-8850.01</v>
      </c>
      <c r="J86" s="84">
        <v>15149.99</v>
      </c>
      <c r="K86" s="84">
        <v>15149.99</v>
      </c>
      <c r="L86" s="84">
        <v>15149.99</v>
      </c>
      <c r="M86" s="84">
        <v>15149.99</v>
      </c>
      <c r="N86" s="84">
        <v>15149.99</v>
      </c>
      <c r="O86" s="84">
        <f t="shared" si="3"/>
        <v>0</v>
      </c>
    </row>
    <row r="87" spans="1:15" ht="12.75" x14ac:dyDescent="0.2">
      <c r="A87" s="78" t="s">
        <v>178</v>
      </c>
      <c r="B87" s="1" t="s">
        <v>179</v>
      </c>
      <c r="C87" s="1" t="s">
        <v>182</v>
      </c>
      <c r="D87" s="1" t="s">
        <v>183</v>
      </c>
      <c r="E87" s="79">
        <v>1</v>
      </c>
      <c r="F87" s="79">
        <v>3392</v>
      </c>
      <c r="G87" s="80" t="s">
        <v>246</v>
      </c>
      <c r="H87" s="84">
        <v>53000</v>
      </c>
      <c r="I87" s="84">
        <f t="shared" si="4"/>
        <v>-9258.7200000000012</v>
      </c>
      <c r="J87" s="84">
        <v>43741.279999999999</v>
      </c>
      <c r="K87" s="84">
        <v>43741.279999999999</v>
      </c>
      <c r="L87" s="84">
        <v>43741.279999999999</v>
      </c>
      <c r="M87" s="84">
        <v>43741.279999999999</v>
      </c>
      <c r="N87" s="84">
        <v>43741.279999999999</v>
      </c>
      <c r="O87" s="84">
        <f t="shared" si="3"/>
        <v>0</v>
      </c>
    </row>
    <row r="88" spans="1:15" ht="12.75" x14ac:dyDescent="0.2">
      <c r="A88" s="78" t="s">
        <v>178</v>
      </c>
      <c r="B88" s="1" t="s">
        <v>179</v>
      </c>
      <c r="C88" s="1" t="s">
        <v>182</v>
      </c>
      <c r="D88" s="1" t="s">
        <v>183</v>
      </c>
      <c r="E88" s="79">
        <v>1</v>
      </c>
      <c r="F88" s="79">
        <v>3472</v>
      </c>
      <c r="G88" s="80" t="s">
        <v>247</v>
      </c>
      <c r="H88" s="84">
        <v>96000</v>
      </c>
      <c r="I88" s="84">
        <f t="shared" si="4"/>
        <v>21344.179999999993</v>
      </c>
      <c r="J88" s="84">
        <v>117344.18</v>
      </c>
      <c r="K88" s="84">
        <v>117344.18</v>
      </c>
      <c r="L88" s="84">
        <v>117344.18</v>
      </c>
      <c r="M88" s="84">
        <v>117344.18</v>
      </c>
      <c r="N88" s="84">
        <v>117344.18</v>
      </c>
      <c r="O88" s="84">
        <f t="shared" si="3"/>
        <v>0</v>
      </c>
    </row>
    <row r="89" spans="1:15" ht="12.75" x14ac:dyDescent="0.2">
      <c r="A89" s="78" t="s">
        <v>178</v>
      </c>
      <c r="B89" s="1" t="s">
        <v>179</v>
      </c>
      <c r="C89" s="1" t="s">
        <v>182</v>
      </c>
      <c r="D89" s="1" t="s">
        <v>183</v>
      </c>
      <c r="E89" s="79">
        <v>1</v>
      </c>
      <c r="F89" s="79">
        <v>3473</v>
      </c>
      <c r="G89" s="80" t="s">
        <v>248</v>
      </c>
      <c r="H89" s="84">
        <v>110000</v>
      </c>
      <c r="I89" s="84">
        <f t="shared" si="4"/>
        <v>-98182.05</v>
      </c>
      <c r="J89" s="84">
        <v>11817.95</v>
      </c>
      <c r="K89" s="84">
        <v>11817.95</v>
      </c>
      <c r="L89" s="84">
        <v>11817.95</v>
      </c>
      <c r="M89" s="84">
        <v>11817.95</v>
      </c>
      <c r="N89" s="84">
        <v>11817.95</v>
      </c>
      <c r="O89" s="84">
        <f t="shared" si="3"/>
        <v>0</v>
      </c>
    </row>
    <row r="90" spans="1:15" ht="12.75" x14ac:dyDescent="0.2">
      <c r="A90" s="78" t="s">
        <v>178</v>
      </c>
      <c r="B90" s="1" t="s">
        <v>179</v>
      </c>
      <c r="C90" s="1" t="s">
        <v>182</v>
      </c>
      <c r="D90" s="1" t="s">
        <v>183</v>
      </c>
      <c r="E90" s="79">
        <v>1</v>
      </c>
      <c r="F90" s="79">
        <v>3511</v>
      </c>
      <c r="G90" s="81" t="s">
        <v>224</v>
      </c>
      <c r="H90" s="84">
        <v>12000</v>
      </c>
      <c r="I90" s="84">
        <f t="shared" si="4"/>
        <v>-10157.08</v>
      </c>
      <c r="J90" s="84">
        <v>1842.92</v>
      </c>
      <c r="K90" s="84">
        <v>1842.92</v>
      </c>
      <c r="L90" s="84">
        <v>1842.92</v>
      </c>
      <c r="M90" s="84">
        <v>1842.92</v>
      </c>
      <c r="N90" s="84">
        <v>1842.92</v>
      </c>
      <c r="O90" s="84">
        <f t="shared" si="3"/>
        <v>0</v>
      </c>
    </row>
    <row r="91" spans="1:15" ht="12.75" x14ac:dyDescent="0.2">
      <c r="A91" s="78" t="s">
        <v>178</v>
      </c>
      <c r="B91" s="1" t="s">
        <v>179</v>
      </c>
      <c r="C91" s="1" t="s">
        <v>182</v>
      </c>
      <c r="D91" s="1" t="s">
        <v>183</v>
      </c>
      <c r="E91" s="79">
        <v>1</v>
      </c>
      <c r="F91" s="79">
        <v>3532</v>
      </c>
      <c r="G91" s="80" t="s">
        <v>225</v>
      </c>
      <c r="H91" s="84">
        <v>10800</v>
      </c>
      <c r="I91" s="84">
        <f t="shared" si="4"/>
        <v>138.3799999999992</v>
      </c>
      <c r="J91" s="84">
        <v>10938.38</v>
      </c>
      <c r="K91" s="84">
        <v>10938.38</v>
      </c>
      <c r="L91" s="84">
        <v>10938.38</v>
      </c>
      <c r="M91" s="84">
        <v>10938.38</v>
      </c>
      <c r="N91" s="84">
        <v>10938.38</v>
      </c>
      <c r="O91" s="84">
        <f t="shared" si="3"/>
        <v>0</v>
      </c>
    </row>
    <row r="92" spans="1:15" ht="12.75" x14ac:dyDescent="0.2">
      <c r="A92" s="78" t="s">
        <v>178</v>
      </c>
      <c r="B92" s="1" t="s">
        <v>179</v>
      </c>
      <c r="C92" s="1" t="s">
        <v>182</v>
      </c>
      <c r="D92" s="1" t="s">
        <v>183</v>
      </c>
      <c r="E92" s="79">
        <v>1</v>
      </c>
      <c r="F92" s="79">
        <v>3533</v>
      </c>
      <c r="G92" s="80" t="s">
        <v>249</v>
      </c>
      <c r="H92" s="84">
        <v>5000</v>
      </c>
      <c r="I92" s="84">
        <f t="shared" si="4"/>
        <v>-3467.6400000000003</v>
      </c>
      <c r="J92" s="84">
        <v>1532.36</v>
      </c>
      <c r="K92" s="84">
        <v>1532.36</v>
      </c>
      <c r="L92" s="84">
        <v>1532.36</v>
      </c>
      <c r="M92" s="84">
        <v>1532.36</v>
      </c>
      <c r="N92" s="84">
        <v>1532.36</v>
      </c>
      <c r="O92" s="84">
        <f t="shared" si="3"/>
        <v>0</v>
      </c>
    </row>
    <row r="93" spans="1:15" ht="12.75" x14ac:dyDescent="0.2">
      <c r="A93" s="78" t="s">
        <v>178</v>
      </c>
      <c r="B93" s="1" t="s">
        <v>179</v>
      </c>
      <c r="C93" s="1" t="s">
        <v>182</v>
      </c>
      <c r="D93" s="1" t="s">
        <v>183</v>
      </c>
      <c r="E93" s="79">
        <v>1</v>
      </c>
      <c r="F93" s="79">
        <v>3534</v>
      </c>
      <c r="G93" s="80" t="s">
        <v>250</v>
      </c>
      <c r="H93" s="84">
        <v>9000</v>
      </c>
      <c r="I93" s="84">
        <f t="shared" si="4"/>
        <v>-3258</v>
      </c>
      <c r="J93" s="84">
        <v>5742</v>
      </c>
      <c r="K93" s="84">
        <v>5742</v>
      </c>
      <c r="L93" s="84">
        <v>5742</v>
      </c>
      <c r="M93" s="84">
        <v>5742</v>
      </c>
      <c r="N93" s="84">
        <v>5742</v>
      </c>
      <c r="O93" s="84">
        <f t="shared" si="3"/>
        <v>0</v>
      </c>
    </row>
    <row r="94" spans="1:15" ht="12.75" x14ac:dyDescent="0.2">
      <c r="A94" s="78" t="s">
        <v>178</v>
      </c>
      <c r="B94" s="1" t="s">
        <v>179</v>
      </c>
      <c r="C94" s="1" t="s">
        <v>182</v>
      </c>
      <c r="D94" s="1" t="s">
        <v>183</v>
      </c>
      <c r="E94" s="79">
        <v>1</v>
      </c>
      <c r="F94" s="79">
        <v>3571</v>
      </c>
      <c r="G94" s="80" t="s">
        <v>251</v>
      </c>
      <c r="H94" s="84">
        <v>6000</v>
      </c>
      <c r="I94" s="84">
        <f t="shared" si="4"/>
        <v>-5289</v>
      </c>
      <c r="J94" s="84">
        <v>711</v>
      </c>
      <c r="K94" s="84">
        <v>711</v>
      </c>
      <c r="L94" s="84">
        <v>711</v>
      </c>
      <c r="M94" s="84">
        <v>711</v>
      </c>
      <c r="N94" s="84">
        <v>711</v>
      </c>
      <c r="O94" s="84">
        <f t="shared" si="3"/>
        <v>0</v>
      </c>
    </row>
    <row r="95" spans="1:15" ht="12.75" x14ac:dyDescent="0.2">
      <c r="A95" s="78" t="s">
        <v>178</v>
      </c>
      <c r="B95" s="1" t="s">
        <v>179</v>
      </c>
      <c r="C95" s="1" t="s">
        <v>182</v>
      </c>
      <c r="D95" s="1" t="s">
        <v>183</v>
      </c>
      <c r="E95" s="79">
        <v>1</v>
      </c>
      <c r="F95" s="79">
        <v>3583</v>
      </c>
      <c r="G95" s="80" t="s">
        <v>252</v>
      </c>
      <c r="H95" s="84">
        <v>10320</v>
      </c>
      <c r="I95" s="84">
        <f t="shared" si="4"/>
        <v>-1224.8999999999996</v>
      </c>
      <c r="J95" s="84">
        <v>9095.1</v>
      </c>
      <c r="K95" s="84">
        <v>9095.1</v>
      </c>
      <c r="L95" s="84">
        <v>9095.1</v>
      </c>
      <c r="M95" s="84">
        <v>9095.1</v>
      </c>
      <c r="N95" s="84">
        <v>9095.1</v>
      </c>
      <c r="O95" s="84">
        <f t="shared" si="3"/>
        <v>0</v>
      </c>
    </row>
    <row r="96" spans="1:15" ht="12.75" x14ac:dyDescent="0.2">
      <c r="A96" s="78" t="s">
        <v>178</v>
      </c>
      <c r="B96" s="1" t="s">
        <v>179</v>
      </c>
      <c r="C96" s="1" t="s">
        <v>182</v>
      </c>
      <c r="D96" s="1" t="s">
        <v>183</v>
      </c>
      <c r="E96" s="79">
        <v>1</v>
      </c>
      <c r="F96" s="79">
        <v>3791</v>
      </c>
      <c r="G96" s="80" t="s">
        <v>230</v>
      </c>
      <c r="H96" s="84">
        <v>70000</v>
      </c>
      <c r="I96" s="84">
        <f t="shared" si="4"/>
        <v>-11869.599999999999</v>
      </c>
      <c r="J96" s="84">
        <v>58130.400000000001</v>
      </c>
      <c r="K96" s="84">
        <v>58130.400000000001</v>
      </c>
      <c r="L96" s="84">
        <v>58130.400000000001</v>
      </c>
      <c r="M96" s="84">
        <v>58130.400000000001</v>
      </c>
      <c r="N96" s="84">
        <v>58130.400000000001</v>
      </c>
      <c r="O96" s="84">
        <f t="shared" si="3"/>
        <v>0</v>
      </c>
    </row>
    <row r="97" spans="1:15" ht="12.75" x14ac:dyDescent="0.2">
      <c r="A97" s="78" t="s">
        <v>178</v>
      </c>
      <c r="B97" s="1" t="s">
        <v>179</v>
      </c>
      <c r="C97" s="1" t="s">
        <v>182</v>
      </c>
      <c r="D97" s="1" t="s">
        <v>183</v>
      </c>
      <c r="E97" s="79">
        <v>1</v>
      </c>
      <c r="F97" s="79">
        <v>3856</v>
      </c>
      <c r="G97" s="80" t="s">
        <v>231</v>
      </c>
      <c r="H97" s="84">
        <v>600</v>
      </c>
      <c r="I97" s="84">
        <f t="shared" si="4"/>
        <v>-306</v>
      </c>
      <c r="J97" s="84">
        <v>294</v>
      </c>
      <c r="K97" s="84">
        <v>294</v>
      </c>
      <c r="L97" s="84">
        <v>294</v>
      </c>
      <c r="M97" s="84">
        <v>294</v>
      </c>
      <c r="N97" s="84">
        <v>294</v>
      </c>
      <c r="O97" s="84">
        <f t="shared" si="3"/>
        <v>0</v>
      </c>
    </row>
    <row r="98" spans="1:15" ht="12.75" x14ac:dyDescent="0.2">
      <c r="A98" s="78" t="s">
        <v>178</v>
      </c>
      <c r="B98" s="1" t="s">
        <v>179</v>
      </c>
      <c r="C98" s="1" t="s">
        <v>182</v>
      </c>
      <c r="D98" s="1" t="s">
        <v>183</v>
      </c>
      <c r="E98" s="79">
        <v>1</v>
      </c>
      <c r="F98" s="79">
        <v>3857</v>
      </c>
      <c r="G98" s="80" t="s">
        <v>232</v>
      </c>
      <c r="H98" s="84">
        <v>6000</v>
      </c>
      <c r="I98" s="84">
        <f t="shared" si="4"/>
        <v>-3742.36</v>
      </c>
      <c r="J98" s="84">
        <v>2257.64</v>
      </c>
      <c r="K98" s="84">
        <v>2257.64</v>
      </c>
      <c r="L98" s="84">
        <v>2257.64</v>
      </c>
      <c r="M98" s="84">
        <v>2257.64</v>
      </c>
      <c r="N98" s="84">
        <v>2257.64</v>
      </c>
      <c r="O98" s="84">
        <f t="shared" si="3"/>
        <v>0</v>
      </c>
    </row>
    <row r="99" spans="1:15" ht="12.75" x14ac:dyDescent="0.2">
      <c r="A99" s="78" t="s">
        <v>178</v>
      </c>
      <c r="B99" s="1" t="s">
        <v>179</v>
      </c>
      <c r="C99" s="1" t="s">
        <v>182</v>
      </c>
      <c r="D99" s="1" t="s">
        <v>183</v>
      </c>
      <c r="E99" s="79">
        <v>1</v>
      </c>
      <c r="F99" s="79">
        <v>3858</v>
      </c>
      <c r="G99" s="80" t="s">
        <v>233</v>
      </c>
      <c r="H99" s="84">
        <v>600</v>
      </c>
      <c r="I99" s="84">
        <f t="shared" si="4"/>
        <v>-589</v>
      </c>
      <c r="J99" s="84">
        <v>11</v>
      </c>
      <c r="K99" s="84">
        <v>11</v>
      </c>
      <c r="L99" s="84">
        <v>11</v>
      </c>
      <c r="M99" s="84">
        <v>11</v>
      </c>
      <c r="N99" s="84">
        <v>11</v>
      </c>
      <c r="O99" s="84">
        <f t="shared" si="3"/>
        <v>0</v>
      </c>
    </row>
    <row r="100" spans="1:15" ht="12.75" x14ac:dyDescent="0.2">
      <c r="A100" s="78" t="s">
        <v>178</v>
      </c>
      <c r="B100" s="1" t="s">
        <v>179</v>
      </c>
      <c r="C100" s="1" t="s">
        <v>182</v>
      </c>
      <c r="D100" s="1" t="s">
        <v>183</v>
      </c>
      <c r="E100" s="79">
        <v>1</v>
      </c>
      <c r="F100" s="79">
        <v>3921</v>
      </c>
      <c r="G100" s="80" t="s">
        <v>234</v>
      </c>
      <c r="H100" s="84">
        <v>1800</v>
      </c>
      <c r="I100" s="84">
        <f t="shared" si="4"/>
        <v>-1800</v>
      </c>
      <c r="J100" s="84">
        <v>0</v>
      </c>
      <c r="K100" s="84">
        <v>0</v>
      </c>
      <c r="L100" s="84">
        <v>0</v>
      </c>
      <c r="M100" s="84">
        <v>0</v>
      </c>
      <c r="N100" s="84">
        <v>0</v>
      </c>
      <c r="O100" s="84">
        <f t="shared" si="3"/>
        <v>0</v>
      </c>
    </row>
    <row r="101" spans="1:15" ht="12.75" x14ac:dyDescent="0.2">
      <c r="A101" s="78" t="s">
        <v>178</v>
      </c>
      <c r="B101" s="1" t="s">
        <v>179</v>
      </c>
      <c r="C101" s="1" t="s">
        <v>182</v>
      </c>
      <c r="D101" s="1" t="s">
        <v>183</v>
      </c>
      <c r="E101" s="79">
        <v>1</v>
      </c>
      <c r="F101" s="79">
        <v>3992</v>
      </c>
      <c r="G101" s="80" t="s">
        <v>253</v>
      </c>
      <c r="H101" s="84">
        <v>4800</v>
      </c>
      <c r="I101" s="84">
        <f t="shared" si="4"/>
        <v>-4100</v>
      </c>
      <c r="J101" s="84">
        <v>700</v>
      </c>
      <c r="K101" s="84">
        <v>700</v>
      </c>
      <c r="L101" s="84">
        <v>700</v>
      </c>
      <c r="M101" s="84">
        <v>700</v>
      </c>
      <c r="N101" s="84">
        <v>700</v>
      </c>
      <c r="O101" s="84">
        <f t="shared" si="3"/>
        <v>0</v>
      </c>
    </row>
    <row r="102" spans="1:15" ht="12.75" x14ac:dyDescent="0.2">
      <c r="A102" s="78" t="s">
        <v>178</v>
      </c>
      <c r="B102" s="1" t="s">
        <v>179</v>
      </c>
      <c r="C102" s="1" t="s">
        <v>182</v>
      </c>
      <c r="D102" s="1" t="s">
        <v>183</v>
      </c>
      <c r="E102" s="79">
        <v>2</v>
      </c>
      <c r="F102" s="79">
        <v>5110</v>
      </c>
      <c r="G102" s="80" t="s">
        <v>235</v>
      </c>
      <c r="H102" s="84">
        <v>25000</v>
      </c>
      <c r="I102" s="84">
        <f t="shared" si="4"/>
        <v>-25000</v>
      </c>
      <c r="J102" s="84">
        <v>0</v>
      </c>
      <c r="K102" s="84">
        <v>0</v>
      </c>
      <c r="L102" s="84">
        <v>0</v>
      </c>
      <c r="M102" s="84">
        <v>0</v>
      </c>
      <c r="N102" s="84">
        <v>0</v>
      </c>
      <c r="O102" s="84">
        <f t="shared" si="3"/>
        <v>0</v>
      </c>
    </row>
    <row r="103" spans="1:15" ht="12.75" x14ac:dyDescent="0.2">
      <c r="A103" s="78" t="s">
        <v>178</v>
      </c>
      <c r="B103" s="1" t="s">
        <v>179</v>
      </c>
      <c r="C103" s="1" t="s">
        <v>182</v>
      </c>
      <c r="D103" s="1" t="s">
        <v>183</v>
      </c>
      <c r="E103" s="79">
        <v>2</v>
      </c>
      <c r="F103" s="79">
        <v>5152</v>
      </c>
      <c r="G103" s="80" t="s">
        <v>236</v>
      </c>
      <c r="H103" s="84">
        <v>15000</v>
      </c>
      <c r="I103" s="84">
        <f t="shared" si="4"/>
        <v>-2460.2900000000009</v>
      </c>
      <c r="J103" s="84">
        <v>12539.71</v>
      </c>
      <c r="K103" s="84">
        <v>12539.71</v>
      </c>
      <c r="L103" s="84">
        <v>12539.71</v>
      </c>
      <c r="M103" s="84">
        <v>12539.71</v>
      </c>
      <c r="N103" s="84">
        <v>12539.71</v>
      </c>
      <c r="O103" s="84">
        <f t="shared" si="3"/>
        <v>0</v>
      </c>
    </row>
    <row r="104" spans="1:15" ht="12.75" x14ac:dyDescent="0.2">
      <c r="A104" s="78" t="s">
        <v>178</v>
      </c>
      <c r="B104" s="1" t="s">
        <v>179</v>
      </c>
      <c r="C104" s="1" t="s">
        <v>182</v>
      </c>
      <c r="D104" s="1" t="s">
        <v>183</v>
      </c>
      <c r="E104" s="79">
        <v>2</v>
      </c>
      <c r="F104" s="79">
        <v>5321</v>
      </c>
      <c r="G104" s="80" t="s">
        <v>254</v>
      </c>
      <c r="H104" s="84">
        <v>170000</v>
      </c>
      <c r="I104" s="84">
        <f t="shared" si="4"/>
        <v>189862.45</v>
      </c>
      <c r="J104" s="84">
        <v>359862.45</v>
      </c>
      <c r="K104" s="84">
        <v>359862.45</v>
      </c>
      <c r="L104" s="84">
        <v>359862.45</v>
      </c>
      <c r="M104" s="84">
        <v>359862.45</v>
      </c>
      <c r="N104" s="84">
        <v>359862.45</v>
      </c>
      <c r="O104" s="84">
        <f t="shared" si="3"/>
        <v>0</v>
      </c>
    </row>
    <row r="105" spans="1:15" ht="12.75" x14ac:dyDescent="0.2">
      <c r="A105" s="78" t="s">
        <v>178</v>
      </c>
      <c r="B105" s="1" t="s">
        <v>179</v>
      </c>
      <c r="C105" s="1" t="s">
        <v>182</v>
      </c>
      <c r="D105" s="1" t="s">
        <v>183</v>
      </c>
      <c r="E105" s="79">
        <v>2</v>
      </c>
      <c r="F105" s="79">
        <v>5651</v>
      </c>
      <c r="G105" s="81" t="s">
        <v>237</v>
      </c>
      <c r="H105" s="84">
        <v>30000</v>
      </c>
      <c r="I105" s="84">
        <f t="shared" si="4"/>
        <v>-17704</v>
      </c>
      <c r="J105" s="84">
        <v>12296</v>
      </c>
      <c r="K105" s="84">
        <v>12296</v>
      </c>
      <c r="L105" s="84">
        <v>12296</v>
      </c>
      <c r="M105" s="84">
        <v>12296</v>
      </c>
      <c r="N105" s="84">
        <v>12296</v>
      </c>
      <c r="O105" s="84">
        <f t="shared" si="3"/>
        <v>0</v>
      </c>
    </row>
    <row r="106" spans="1:15" ht="12.75" x14ac:dyDescent="0.2">
      <c r="A106" s="78" t="s">
        <v>178</v>
      </c>
      <c r="B106" s="1" t="s">
        <v>179</v>
      </c>
      <c r="C106" s="1" t="s">
        <v>182</v>
      </c>
      <c r="D106" s="1" t="s">
        <v>183</v>
      </c>
      <c r="E106" s="79">
        <v>2</v>
      </c>
      <c r="F106" s="79">
        <v>5671</v>
      </c>
      <c r="G106" s="80" t="s">
        <v>255</v>
      </c>
      <c r="H106" s="84">
        <v>50000</v>
      </c>
      <c r="I106" s="84">
        <f t="shared" si="4"/>
        <v>-22131</v>
      </c>
      <c r="J106" s="84">
        <v>27869</v>
      </c>
      <c r="K106" s="84">
        <v>27869</v>
      </c>
      <c r="L106" s="84">
        <v>27869</v>
      </c>
      <c r="M106" s="84">
        <v>27869</v>
      </c>
      <c r="N106" s="84">
        <v>27869</v>
      </c>
      <c r="O106" s="84">
        <f t="shared" si="3"/>
        <v>0</v>
      </c>
    </row>
    <row r="107" spans="1:15" ht="12.75" x14ac:dyDescent="0.2">
      <c r="A107" s="78" t="s">
        <v>178</v>
      </c>
      <c r="B107" s="1" t="s">
        <v>179</v>
      </c>
      <c r="C107" s="1" t="s">
        <v>180</v>
      </c>
      <c r="D107" s="1" t="s">
        <v>183</v>
      </c>
      <c r="E107" s="79">
        <v>2</v>
      </c>
      <c r="F107" s="79">
        <v>5771</v>
      </c>
      <c r="G107" s="82" t="s">
        <v>256</v>
      </c>
      <c r="H107" s="84">
        <v>100000</v>
      </c>
      <c r="I107" s="84">
        <f t="shared" si="4"/>
        <v>-39039.019999999997</v>
      </c>
      <c r="J107" s="84">
        <v>60960.98</v>
      </c>
      <c r="K107" s="84">
        <v>60960.98</v>
      </c>
      <c r="L107" s="84">
        <v>60960.98</v>
      </c>
      <c r="M107" s="84">
        <v>60960.98</v>
      </c>
      <c r="N107" s="84">
        <v>60960.98</v>
      </c>
      <c r="O107" s="84">
        <f t="shared" si="3"/>
        <v>0</v>
      </c>
    </row>
    <row r="108" spans="1:15" ht="12.75" x14ac:dyDescent="0.2">
      <c r="A108" s="78" t="s">
        <v>178</v>
      </c>
      <c r="B108" s="1" t="s">
        <v>179</v>
      </c>
      <c r="C108" s="1" t="s">
        <v>182</v>
      </c>
      <c r="D108" s="1" t="s">
        <v>184</v>
      </c>
      <c r="E108" s="79">
        <v>1</v>
      </c>
      <c r="F108" s="79">
        <v>1131</v>
      </c>
      <c r="G108" s="80" t="s">
        <v>188</v>
      </c>
      <c r="H108" s="84">
        <v>739512.12219999998</v>
      </c>
      <c r="I108" s="84">
        <f t="shared" si="4"/>
        <v>-35710.892200000002</v>
      </c>
      <c r="J108" s="84">
        <v>703801.23</v>
      </c>
      <c r="K108" s="84">
        <v>703801.23</v>
      </c>
      <c r="L108" s="84">
        <v>703801.23</v>
      </c>
      <c r="M108" s="84">
        <v>703801.23</v>
      </c>
      <c r="N108" s="84">
        <v>703801.23</v>
      </c>
      <c r="O108" s="84">
        <f t="shared" si="3"/>
        <v>0</v>
      </c>
    </row>
    <row r="109" spans="1:15" ht="12.75" x14ac:dyDescent="0.2">
      <c r="A109" s="78" t="s">
        <v>178</v>
      </c>
      <c r="B109" s="1" t="s">
        <v>179</v>
      </c>
      <c r="C109" s="1" t="s">
        <v>182</v>
      </c>
      <c r="D109" s="1" t="s">
        <v>184</v>
      </c>
      <c r="E109" s="79">
        <v>1</v>
      </c>
      <c r="F109" s="79">
        <v>1322</v>
      </c>
      <c r="G109" s="80" t="s">
        <v>190</v>
      </c>
      <c r="H109" s="84">
        <v>18487.803055</v>
      </c>
      <c r="I109" s="84">
        <f t="shared" si="4"/>
        <v>-343.00305500000104</v>
      </c>
      <c r="J109" s="84">
        <v>18144.8</v>
      </c>
      <c r="K109" s="84">
        <v>18144.8</v>
      </c>
      <c r="L109" s="84">
        <v>18144.8</v>
      </c>
      <c r="M109" s="84">
        <v>18144.8</v>
      </c>
      <c r="N109" s="84">
        <v>18144.8</v>
      </c>
      <c r="O109" s="84">
        <f t="shared" si="3"/>
        <v>0</v>
      </c>
    </row>
    <row r="110" spans="1:15" ht="12.75" x14ac:dyDescent="0.2">
      <c r="A110" s="78" t="s">
        <v>178</v>
      </c>
      <c r="B110" s="1" t="s">
        <v>179</v>
      </c>
      <c r="C110" s="1" t="s">
        <v>182</v>
      </c>
      <c r="D110" s="1" t="s">
        <v>184</v>
      </c>
      <c r="E110" s="79">
        <v>1</v>
      </c>
      <c r="F110" s="79">
        <v>1323</v>
      </c>
      <c r="G110" s="80" t="s">
        <v>191</v>
      </c>
      <c r="H110" s="84">
        <v>91026.873749999999</v>
      </c>
      <c r="I110" s="84">
        <f t="shared" si="4"/>
        <v>-5124.9837499999994</v>
      </c>
      <c r="J110" s="84">
        <v>85901.89</v>
      </c>
      <c r="K110" s="84">
        <v>85901.89</v>
      </c>
      <c r="L110" s="84">
        <v>85901.89</v>
      </c>
      <c r="M110" s="84">
        <v>85901.89</v>
      </c>
      <c r="N110" s="84">
        <v>85901.89</v>
      </c>
      <c r="O110" s="84">
        <f t="shared" si="3"/>
        <v>0</v>
      </c>
    </row>
    <row r="111" spans="1:15" ht="12.75" x14ac:dyDescent="0.2">
      <c r="A111" s="78" t="s">
        <v>178</v>
      </c>
      <c r="B111" s="1" t="s">
        <v>179</v>
      </c>
      <c r="C111" s="1" t="s">
        <v>182</v>
      </c>
      <c r="D111" s="1" t="s">
        <v>184</v>
      </c>
      <c r="E111" s="79">
        <v>1</v>
      </c>
      <c r="F111" s="79">
        <v>1324</v>
      </c>
      <c r="G111" s="80" t="s">
        <v>192</v>
      </c>
      <c r="H111" s="84">
        <v>2000</v>
      </c>
      <c r="I111" s="84">
        <f t="shared" si="4"/>
        <v>-2000</v>
      </c>
      <c r="J111" s="84">
        <v>0</v>
      </c>
      <c r="K111" s="84">
        <v>0</v>
      </c>
      <c r="L111" s="84">
        <v>0</v>
      </c>
      <c r="M111" s="84">
        <v>0</v>
      </c>
      <c r="N111" s="84">
        <v>0</v>
      </c>
      <c r="O111" s="84">
        <f t="shared" si="3"/>
        <v>0</v>
      </c>
    </row>
    <row r="112" spans="1:15" ht="12.75" x14ac:dyDescent="0.2">
      <c r="A112" s="78" t="s">
        <v>178</v>
      </c>
      <c r="B112" s="1" t="s">
        <v>179</v>
      </c>
      <c r="C112" s="1" t="s">
        <v>182</v>
      </c>
      <c r="D112" s="1" t="s">
        <v>184</v>
      </c>
      <c r="E112" s="79">
        <v>1</v>
      </c>
      <c r="F112" s="79">
        <v>1325</v>
      </c>
      <c r="G112" s="80" t="s">
        <v>193</v>
      </c>
      <c r="H112" s="84">
        <v>22644.878400000001</v>
      </c>
      <c r="I112" s="84">
        <f t="shared" si="4"/>
        <v>-2125.5584000000017</v>
      </c>
      <c r="J112" s="84">
        <v>20519.32</v>
      </c>
      <c r="K112" s="84">
        <v>20519.32</v>
      </c>
      <c r="L112" s="84">
        <v>20519.32</v>
      </c>
      <c r="M112" s="84">
        <v>20519.32</v>
      </c>
      <c r="N112" s="84">
        <v>20519.32</v>
      </c>
      <c r="O112" s="84">
        <f t="shared" si="3"/>
        <v>0</v>
      </c>
    </row>
    <row r="113" spans="1:15" ht="12.75" x14ac:dyDescent="0.2">
      <c r="A113" s="78" t="s">
        <v>178</v>
      </c>
      <c r="B113" s="1" t="s">
        <v>179</v>
      </c>
      <c r="C113" s="1" t="s">
        <v>182</v>
      </c>
      <c r="D113" s="1" t="s">
        <v>184</v>
      </c>
      <c r="E113" s="79">
        <v>1</v>
      </c>
      <c r="F113" s="79">
        <v>1332</v>
      </c>
      <c r="G113" s="80" t="s">
        <v>194</v>
      </c>
      <c r="H113" s="84">
        <v>0</v>
      </c>
      <c r="I113" s="84">
        <f t="shared" si="4"/>
        <v>19482.990000000002</v>
      </c>
      <c r="J113" s="84">
        <v>19482.990000000002</v>
      </c>
      <c r="K113" s="84">
        <v>19482.990000000002</v>
      </c>
      <c r="L113" s="84">
        <v>19482.990000000002</v>
      </c>
      <c r="M113" s="84">
        <v>19482.990000000002</v>
      </c>
      <c r="N113" s="84">
        <v>19482.990000000002</v>
      </c>
      <c r="O113" s="84">
        <f t="shared" si="3"/>
        <v>0</v>
      </c>
    </row>
    <row r="114" spans="1:15" ht="12.75" x14ac:dyDescent="0.2">
      <c r="A114" s="78" t="s">
        <v>178</v>
      </c>
      <c r="B114" s="1" t="s">
        <v>179</v>
      </c>
      <c r="C114" s="1" t="s">
        <v>182</v>
      </c>
      <c r="D114" s="1" t="s">
        <v>184</v>
      </c>
      <c r="E114" s="79">
        <v>1</v>
      </c>
      <c r="F114" s="79">
        <v>1335</v>
      </c>
      <c r="G114" s="80" t="s">
        <v>197</v>
      </c>
      <c r="H114" s="84">
        <v>0</v>
      </c>
      <c r="I114" s="84">
        <f t="shared" si="4"/>
        <v>5201.25</v>
      </c>
      <c r="J114" s="84">
        <v>5201.25</v>
      </c>
      <c r="K114" s="84">
        <v>5201.25</v>
      </c>
      <c r="L114" s="84">
        <v>5201.25</v>
      </c>
      <c r="M114" s="84">
        <v>5201.25</v>
      </c>
      <c r="N114" s="84">
        <v>5201.25</v>
      </c>
      <c r="O114" s="84">
        <f t="shared" si="3"/>
        <v>0</v>
      </c>
    </row>
    <row r="115" spans="1:15" ht="12.75" x14ac:dyDescent="0.2">
      <c r="A115" s="78" t="s">
        <v>178</v>
      </c>
      <c r="B115" s="1" t="s">
        <v>179</v>
      </c>
      <c r="C115" s="1" t="s">
        <v>182</v>
      </c>
      <c r="D115" s="1" t="s">
        <v>184</v>
      </c>
      <c r="E115" s="79">
        <v>1</v>
      </c>
      <c r="F115" s="79">
        <v>1336</v>
      </c>
      <c r="G115" s="80" t="s">
        <v>195</v>
      </c>
      <c r="H115" s="84">
        <v>36679.029332881</v>
      </c>
      <c r="I115" s="84">
        <f t="shared" si="4"/>
        <v>-9529.7993328810007</v>
      </c>
      <c r="J115" s="84">
        <v>27149.23</v>
      </c>
      <c r="K115" s="84">
        <v>27149.23</v>
      </c>
      <c r="L115" s="84">
        <v>27149.23</v>
      </c>
      <c r="M115" s="84">
        <v>27149.23</v>
      </c>
      <c r="N115" s="84">
        <v>27149.23</v>
      </c>
      <c r="O115" s="84">
        <f t="shared" si="3"/>
        <v>0</v>
      </c>
    </row>
    <row r="116" spans="1:15" ht="12.75" x14ac:dyDescent="0.2">
      <c r="A116" s="78" t="s">
        <v>178</v>
      </c>
      <c r="B116" s="1" t="s">
        <v>179</v>
      </c>
      <c r="C116" s="1" t="s">
        <v>182</v>
      </c>
      <c r="D116" s="1" t="s">
        <v>184</v>
      </c>
      <c r="E116" s="79">
        <v>1</v>
      </c>
      <c r="F116" s="79">
        <v>1337</v>
      </c>
      <c r="G116" s="80" t="s">
        <v>196</v>
      </c>
      <c r="H116" s="84">
        <v>16648.269250000001</v>
      </c>
      <c r="I116" s="84">
        <f t="shared" si="4"/>
        <v>-147.13925000000017</v>
      </c>
      <c r="J116" s="84">
        <v>16501.13</v>
      </c>
      <c r="K116" s="84">
        <v>16501.13</v>
      </c>
      <c r="L116" s="84">
        <v>16501.13</v>
      </c>
      <c r="M116" s="84">
        <v>16501.13</v>
      </c>
      <c r="N116" s="84">
        <v>16501.13</v>
      </c>
      <c r="O116" s="84">
        <f t="shared" si="3"/>
        <v>0</v>
      </c>
    </row>
    <row r="117" spans="1:15" ht="12.75" x14ac:dyDescent="0.2">
      <c r="A117" s="78" t="s">
        <v>178</v>
      </c>
      <c r="B117" s="1" t="s">
        <v>179</v>
      </c>
      <c r="C117" s="1" t="s">
        <v>182</v>
      </c>
      <c r="D117" s="1" t="s">
        <v>184</v>
      </c>
      <c r="E117" s="79">
        <v>1</v>
      </c>
      <c r="F117" s="79">
        <v>1411</v>
      </c>
      <c r="G117" s="80" t="s">
        <v>198</v>
      </c>
      <c r="H117" s="84">
        <v>89877.425300000003</v>
      </c>
      <c r="I117" s="84">
        <f t="shared" si="4"/>
        <v>2500.5746999999974</v>
      </c>
      <c r="J117" s="84">
        <v>92378</v>
      </c>
      <c r="K117" s="84">
        <v>92378</v>
      </c>
      <c r="L117" s="84">
        <v>92378</v>
      </c>
      <c r="M117" s="84">
        <v>92378</v>
      </c>
      <c r="N117" s="84">
        <v>92378</v>
      </c>
      <c r="O117" s="84">
        <f t="shared" si="3"/>
        <v>0</v>
      </c>
    </row>
    <row r="118" spans="1:15" ht="12.75" x14ac:dyDescent="0.2">
      <c r="A118" s="78" t="s">
        <v>178</v>
      </c>
      <c r="B118" s="1" t="s">
        <v>179</v>
      </c>
      <c r="C118" s="1" t="s">
        <v>182</v>
      </c>
      <c r="D118" s="1" t="s">
        <v>184</v>
      </c>
      <c r="E118" s="79">
        <v>1</v>
      </c>
      <c r="F118" s="79">
        <v>1421</v>
      </c>
      <c r="G118" s="80" t="s">
        <v>199</v>
      </c>
      <c r="H118" s="84">
        <v>50796.667500000003</v>
      </c>
      <c r="I118" s="84">
        <f t="shared" si="4"/>
        <v>-5965.8375000000015</v>
      </c>
      <c r="J118" s="84">
        <v>44830.83</v>
      </c>
      <c r="K118" s="84">
        <v>44830.83</v>
      </c>
      <c r="L118" s="84">
        <v>44830.83</v>
      </c>
      <c r="M118" s="84">
        <v>44830.83</v>
      </c>
      <c r="N118" s="84">
        <v>44830.83</v>
      </c>
      <c r="O118" s="84">
        <f t="shared" si="3"/>
        <v>0</v>
      </c>
    </row>
    <row r="119" spans="1:15" ht="12.75" x14ac:dyDescent="0.2">
      <c r="A119" s="78" t="s">
        <v>178</v>
      </c>
      <c r="B119" s="1" t="s">
        <v>179</v>
      </c>
      <c r="C119" s="1" t="s">
        <v>182</v>
      </c>
      <c r="D119" s="1" t="s">
        <v>184</v>
      </c>
      <c r="E119" s="79">
        <v>1</v>
      </c>
      <c r="F119" s="79">
        <v>1431</v>
      </c>
      <c r="G119" s="80" t="s">
        <v>200</v>
      </c>
      <c r="H119" s="84">
        <v>52320.551700000004</v>
      </c>
      <c r="I119" s="84">
        <f t="shared" si="4"/>
        <v>-5941.9617000000071</v>
      </c>
      <c r="J119" s="84">
        <v>46378.59</v>
      </c>
      <c r="K119" s="84">
        <v>46378.59</v>
      </c>
      <c r="L119" s="84">
        <v>46378.59</v>
      </c>
      <c r="M119" s="84">
        <v>46378.59</v>
      </c>
      <c r="N119" s="84">
        <v>46378.59</v>
      </c>
      <c r="O119" s="84">
        <f t="shared" si="3"/>
        <v>0</v>
      </c>
    </row>
    <row r="120" spans="1:15" ht="12.75" x14ac:dyDescent="0.2">
      <c r="A120" s="78" t="s">
        <v>178</v>
      </c>
      <c r="B120" s="1" t="s">
        <v>179</v>
      </c>
      <c r="C120" s="1" t="s">
        <v>182</v>
      </c>
      <c r="D120" s="1" t="s">
        <v>184</v>
      </c>
      <c r="E120" s="79">
        <v>1</v>
      </c>
      <c r="F120" s="79">
        <v>1543</v>
      </c>
      <c r="G120" s="80" t="s">
        <v>201</v>
      </c>
      <c r="H120" s="84">
        <v>6000</v>
      </c>
      <c r="I120" s="84">
        <f t="shared" si="4"/>
        <v>-4781.3999999999996</v>
      </c>
      <c r="J120" s="84">
        <v>1218.5999999999999</v>
      </c>
      <c r="K120" s="84">
        <v>1218.5999999999999</v>
      </c>
      <c r="L120" s="84">
        <v>1218.5999999999999</v>
      </c>
      <c r="M120" s="84">
        <v>1218.5999999999999</v>
      </c>
      <c r="N120" s="84">
        <v>1218.5999999999999</v>
      </c>
      <c r="O120" s="84">
        <f t="shared" si="3"/>
        <v>0</v>
      </c>
    </row>
    <row r="121" spans="1:15" ht="12.75" x14ac:dyDescent="0.2">
      <c r="A121" s="78" t="s">
        <v>178</v>
      </c>
      <c r="B121" s="1" t="s">
        <v>179</v>
      </c>
      <c r="C121" s="1" t="s">
        <v>182</v>
      </c>
      <c r="D121" s="1" t="s">
        <v>184</v>
      </c>
      <c r="E121" s="79">
        <v>1</v>
      </c>
      <c r="F121" s="79">
        <v>1545</v>
      </c>
      <c r="G121" s="80" t="s">
        <v>202</v>
      </c>
      <c r="H121" s="84">
        <v>86471.600278375001</v>
      </c>
      <c r="I121" s="84">
        <f t="shared" si="4"/>
        <v>-18299.240278375</v>
      </c>
      <c r="J121" s="84">
        <v>68172.36</v>
      </c>
      <c r="K121" s="84">
        <v>68172.36</v>
      </c>
      <c r="L121" s="84">
        <v>68172.36</v>
      </c>
      <c r="M121" s="84">
        <v>68172.36</v>
      </c>
      <c r="N121" s="84">
        <v>68172.36</v>
      </c>
      <c r="O121" s="84">
        <f t="shared" si="3"/>
        <v>0</v>
      </c>
    </row>
    <row r="122" spans="1:15" ht="12.75" x14ac:dyDescent="0.2">
      <c r="A122" s="78" t="s">
        <v>178</v>
      </c>
      <c r="B122" s="1" t="s">
        <v>179</v>
      </c>
      <c r="C122" s="1" t="s">
        <v>182</v>
      </c>
      <c r="D122" s="1" t="s">
        <v>184</v>
      </c>
      <c r="E122" s="79">
        <v>1</v>
      </c>
      <c r="F122" s="79">
        <v>1547</v>
      </c>
      <c r="G122" s="80" t="s">
        <v>203</v>
      </c>
      <c r="H122" s="84">
        <v>7134.98</v>
      </c>
      <c r="I122" s="84">
        <f t="shared" si="4"/>
        <v>-956.96999999999935</v>
      </c>
      <c r="J122" s="84">
        <v>6178.01</v>
      </c>
      <c r="K122" s="84">
        <v>6178.01</v>
      </c>
      <c r="L122" s="84">
        <v>6178.01</v>
      </c>
      <c r="M122" s="84">
        <v>6178.01</v>
      </c>
      <c r="N122" s="84">
        <v>6178.01</v>
      </c>
      <c r="O122" s="84">
        <f t="shared" si="3"/>
        <v>0</v>
      </c>
    </row>
    <row r="123" spans="1:15" ht="12.75" x14ac:dyDescent="0.2">
      <c r="A123" s="78" t="s">
        <v>178</v>
      </c>
      <c r="B123" s="1" t="s">
        <v>179</v>
      </c>
      <c r="C123" s="1" t="s">
        <v>180</v>
      </c>
      <c r="D123" s="1" t="s">
        <v>184</v>
      </c>
      <c r="E123" s="79">
        <v>1</v>
      </c>
      <c r="F123" s="79">
        <v>1548</v>
      </c>
      <c r="G123" s="80" t="s">
        <v>204</v>
      </c>
      <c r="H123" s="84">
        <v>7134.9755500000001</v>
      </c>
      <c r="I123" s="84">
        <f t="shared" si="4"/>
        <v>-33.805550000000039</v>
      </c>
      <c r="J123" s="84">
        <v>7101.17</v>
      </c>
      <c r="K123" s="84">
        <v>7101.17</v>
      </c>
      <c r="L123" s="84">
        <v>7101.17</v>
      </c>
      <c r="M123" s="84">
        <v>7101.17</v>
      </c>
      <c r="N123" s="84">
        <v>7101.17</v>
      </c>
      <c r="O123" s="84">
        <f t="shared" si="3"/>
        <v>0</v>
      </c>
    </row>
    <row r="124" spans="1:15" ht="12.75" x14ac:dyDescent="0.2">
      <c r="A124" s="78" t="s">
        <v>178</v>
      </c>
      <c r="B124" s="1" t="s">
        <v>179</v>
      </c>
      <c r="C124" s="1" t="s">
        <v>180</v>
      </c>
      <c r="D124" s="1" t="s">
        <v>184</v>
      </c>
      <c r="E124" s="79">
        <v>1</v>
      </c>
      <c r="F124" s="79">
        <v>1592</v>
      </c>
      <c r="G124" s="80" t="s">
        <v>205</v>
      </c>
      <c r="H124" s="84">
        <v>72142.381219999996</v>
      </c>
      <c r="I124" s="84">
        <f t="shared" si="4"/>
        <v>-2283.501219999991</v>
      </c>
      <c r="J124" s="84">
        <v>69858.880000000005</v>
      </c>
      <c r="K124" s="84">
        <v>69858.880000000005</v>
      </c>
      <c r="L124" s="84">
        <v>69858.880000000005</v>
      </c>
      <c r="M124" s="84">
        <v>69858.880000000005</v>
      </c>
      <c r="N124" s="84">
        <v>69858.880000000005</v>
      </c>
      <c r="O124" s="84">
        <f t="shared" si="3"/>
        <v>0</v>
      </c>
    </row>
    <row r="125" spans="1:15" ht="12.75" x14ac:dyDescent="0.2">
      <c r="A125" s="78" t="s">
        <v>178</v>
      </c>
      <c r="B125" s="1" t="s">
        <v>179</v>
      </c>
      <c r="C125" s="1" t="s">
        <v>182</v>
      </c>
      <c r="D125" s="1" t="s">
        <v>184</v>
      </c>
      <c r="E125" s="79">
        <v>1</v>
      </c>
      <c r="F125" s="79">
        <v>1593</v>
      </c>
      <c r="G125" s="80" t="s">
        <v>206</v>
      </c>
      <c r="H125" s="84">
        <v>72142.381219999996</v>
      </c>
      <c r="I125" s="84">
        <f t="shared" si="4"/>
        <v>-2283.501219999991</v>
      </c>
      <c r="J125" s="84">
        <v>69858.880000000005</v>
      </c>
      <c r="K125" s="84">
        <v>69858.880000000005</v>
      </c>
      <c r="L125" s="84">
        <v>69858.880000000005</v>
      </c>
      <c r="M125" s="84">
        <v>69858.880000000005</v>
      </c>
      <c r="N125" s="84">
        <v>69858.880000000005</v>
      </c>
      <c r="O125" s="84">
        <f t="shared" si="3"/>
        <v>0</v>
      </c>
    </row>
    <row r="126" spans="1:15" ht="12.75" x14ac:dyDescent="0.2">
      <c r="A126" s="78" t="s">
        <v>178</v>
      </c>
      <c r="B126" s="1" t="s">
        <v>179</v>
      </c>
      <c r="C126" s="1" t="s">
        <v>182</v>
      </c>
      <c r="D126" s="1" t="s">
        <v>184</v>
      </c>
      <c r="E126" s="79">
        <v>1</v>
      </c>
      <c r="F126" s="79">
        <v>1612</v>
      </c>
      <c r="G126" s="80" t="s">
        <v>207</v>
      </c>
      <c r="H126" s="84">
        <v>17675.937692799998</v>
      </c>
      <c r="I126" s="84">
        <f t="shared" si="4"/>
        <v>9418.5423072000012</v>
      </c>
      <c r="J126" s="84">
        <v>27094.48</v>
      </c>
      <c r="K126" s="84">
        <v>27094.48</v>
      </c>
      <c r="L126" s="84">
        <v>27094.48</v>
      </c>
      <c r="M126" s="84">
        <v>27094.48</v>
      </c>
      <c r="N126" s="84">
        <v>27094.48</v>
      </c>
      <c r="O126" s="84">
        <f t="shared" si="3"/>
        <v>0</v>
      </c>
    </row>
    <row r="127" spans="1:15" ht="12.75" x14ac:dyDescent="0.2">
      <c r="A127" s="78" t="s">
        <v>178</v>
      </c>
      <c r="B127" s="1" t="s">
        <v>179</v>
      </c>
      <c r="C127" s="1" t="s">
        <v>182</v>
      </c>
      <c r="D127" s="1" t="s">
        <v>184</v>
      </c>
      <c r="E127" s="79">
        <v>1</v>
      </c>
      <c r="F127" s="79">
        <v>2111</v>
      </c>
      <c r="G127" s="80" t="s">
        <v>208</v>
      </c>
      <c r="H127" s="84">
        <v>12705.93</v>
      </c>
      <c r="I127" s="84">
        <f t="shared" si="4"/>
        <v>6617.1399999999994</v>
      </c>
      <c r="J127" s="84">
        <v>19323.07</v>
      </c>
      <c r="K127" s="84">
        <v>19323.07</v>
      </c>
      <c r="L127" s="84">
        <v>19323.07</v>
      </c>
      <c r="M127" s="84">
        <v>19323.07</v>
      </c>
      <c r="N127" s="84">
        <v>19323.07</v>
      </c>
      <c r="O127" s="84">
        <f t="shared" si="3"/>
        <v>0</v>
      </c>
    </row>
    <row r="128" spans="1:15" ht="12.75" x14ac:dyDescent="0.2">
      <c r="A128" s="78" t="s">
        <v>178</v>
      </c>
      <c r="B128" s="1" t="s">
        <v>179</v>
      </c>
      <c r="C128" s="1" t="s">
        <v>182</v>
      </c>
      <c r="D128" s="1" t="s">
        <v>184</v>
      </c>
      <c r="E128" s="79">
        <v>1</v>
      </c>
      <c r="F128" s="79">
        <v>2215</v>
      </c>
      <c r="G128" s="80" t="s">
        <v>211</v>
      </c>
      <c r="H128" s="84">
        <v>1260</v>
      </c>
      <c r="I128" s="84">
        <f t="shared" si="4"/>
        <v>-714</v>
      </c>
      <c r="J128" s="84">
        <v>546</v>
      </c>
      <c r="K128" s="84">
        <v>546</v>
      </c>
      <c r="L128" s="84">
        <v>546</v>
      </c>
      <c r="M128" s="84">
        <v>546</v>
      </c>
      <c r="N128" s="84">
        <v>546</v>
      </c>
      <c r="O128" s="84">
        <f t="shared" si="3"/>
        <v>0</v>
      </c>
    </row>
    <row r="129" spans="1:15" ht="12.75" x14ac:dyDescent="0.2">
      <c r="A129" s="78" t="s">
        <v>178</v>
      </c>
      <c r="B129" s="1" t="s">
        <v>179</v>
      </c>
      <c r="C129" s="1" t="s">
        <v>182</v>
      </c>
      <c r="D129" s="1" t="s">
        <v>184</v>
      </c>
      <c r="E129" s="79">
        <v>1</v>
      </c>
      <c r="F129" s="79">
        <v>2911</v>
      </c>
      <c r="G129" s="80" t="s">
        <v>242</v>
      </c>
      <c r="H129" s="84">
        <v>9000</v>
      </c>
      <c r="I129" s="84">
        <f t="shared" si="4"/>
        <v>-4592.0200000000004</v>
      </c>
      <c r="J129" s="84">
        <v>4407.9799999999996</v>
      </c>
      <c r="K129" s="84">
        <v>4407.9799999999996</v>
      </c>
      <c r="L129" s="84">
        <v>4407.9799999999996</v>
      </c>
      <c r="M129" s="84">
        <v>4407.9799999999996</v>
      </c>
      <c r="N129" s="84">
        <v>4407.9799999999996</v>
      </c>
      <c r="O129" s="84">
        <f t="shared" si="3"/>
        <v>0</v>
      </c>
    </row>
    <row r="130" spans="1:15" ht="12.75" x14ac:dyDescent="0.2">
      <c r="A130" s="78" t="s">
        <v>178</v>
      </c>
      <c r="B130" s="1" t="s">
        <v>179</v>
      </c>
      <c r="C130" s="1" t="s">
        <v>182</v>
      </c>
      <c r="D130" s="1" t="s">
        <v>184</v>
      </c>
      <c r="E130" s="79">
        <v>1</v>
      </c>
      <c r="F130" s="79">
        <v>3142</v>
      </c>
      <c r="G130" s="80" t="s">
        <v>217</v>
      </c>
      <c r="H130" s="84">
        <v>12000</v>
      </c>
      <c r="I130" s="84">
        <f t="shared" si="4"/>
        <v>-1212</v>
      </c>
      <c r="J130" s="84">
        <v>10788</v>
      </c>
      <c r="K130" s="84">
        <v>10788</v>
      </c>
      <c r="L130" s="84">
        <v>10788</v>
      </c>
      <c r="M130" s="84">
        <v>10788</v>
      </c>
      <c r="N130" s="84">
        <v>10788</v>
      </c>
      <c r="O130" s="84">
        <f t="shared" si="3"/>
        <v>0</v>
      </c>
    </row>
    <row r="131" spans="1:15" ht="12.75" x14ac:dyDescent="0.2">
      <c r="A131" s="78" t="s">
        <v>178</v>
      </c>
      <c r="B131" s="1" t="s">
        <v>179</v>
      </c>
      <c r="C131" s="1" t="s">
        <v>182</v>
      </c>
      <c r="D131" s="1" t="s">
        <v>184</v>
      </c>
      <c r="E131" s="79">
        <v>1</v>
      </c>
      <c r="F131" s="79">
        <v>3272</v>
      </c>
      <c r="G131" s="80" t="s">
        <v>257</v>
      </c>
      <c r="H131" s="84">
        <v>2590</v>
      </c>
      <c r="I131" s="84">
        <f t="shared" si="4"/>
        <v>532.2199999999998</v>
      </c>
      <c r="J131" s="84">
        <v>3122.22</v>
      </c>
      <c r="K131" s="84">
        <v>3122.22</v>
      </c>
      <c r="L131" s="84">
        <v>3122.22</v>
      </c>
      <c r="M131" s="84">
        <v>3122.22</v>
      </c>
      <c r="N131" s="84">
        <v>3122.22</v>
      </c>
      <c r="O131" s="84">
        <f t="shared" si="3"/>
        <v>0</v>
      </c>
    </row>
    <row r="132" spans="1:15" ht="12.75" x14ac:dyDescent="0.2">
      <c r="A132" s="78" t="s">
        <v>178</v>
      </c>
      <c r="B132" s="1" t="s">
        <v>179</v>
      </c>
      <c r="C132" s="1" t="s">
        <v>182</v>
      </c>
      <c r="D132" s="1" t="s">
        <v>184</v>
      </c>
      <c r="E132" s="79">
        <v>1</v>
      </c>
      <c r="F132" s="79">
        <v>3341</v>
      </c>
      <c r="G132" s="80" t="s">
        <v>220</v>
      </c>
      <c r="H132" s="84">
        <v>7000</v>
      </c>
      <c r="I132" s="84">
        <f t="shared" si="4"/>
        <v>31280</v>
      </c>
      <c r="J132" s="84">
        <v>38280</v>
      </c>
      <c r="K132" s="84">
        <v>38280</v>
      </c>
      <c r="L132" s="84">
        <v>38280</v>
      </c>
      <c r="M132" s="84">
        <v>38280</v>
      </c>
      <c r="N132" s="84">
        <v>38280</v>
      </c>
      <c r="O132" s="84">
        <f t="shared" si="3"/>
        <v>0</v>
      </c>
    </row>
    <row r="133" spans="1:15" ht="12.75" x14ac:dyDescent="0.2">
      <c r="A133" s="78" t="s">
        <v>178</v>
      </c>
      <c r="B133" s="1" t="s">
        <v>179</v>
      </c>
      <c r="C133" s="1" t="s">
        <v>182</v>
      </c>
      <c r="D133" s="1" t="s">
        <v>184</v>
      </c>
      <c r="E133" s="79">
        <v>1</v>
      </c>
      <c r="F133" s="79">
        <v>3511</v>
      </c>
      <c r="G133" s="80" t="s">
        <v>304</v>
      </c>
      <c r="H133" s="84">
        <v>0</v>
      </c>
      <c r="I133" s="84">
        <f t="shared" si="4"/>
        <v>45460.1</v>
      </c>
      <c r="J133" s="84">
        <v>45460.1</v>
      </c>
      <c r="K133" s="84">
        <v>45460.1</v>
      </c>
      <c r="L133" s="84">
        <v>45460.1</v>
      </c>
      <c r="M133" s="84">
        <v>45460.1</v>
      </c>
      <c r="N133" s="84">
        <v>45460.1</v>
      </c>
      <c r="O133" s="84">
        <f t="shared" ref="O133:O196" si="5">J133-L133</f>
        <v>0</v>
      </c>
    </row>
    <row r="134" spans="1:15" ht="12.75" x14ac:dyDescent="0.2">
      <c r="A134" s="78" t="s">
        <v>178</v>
      </c>
      <c r="B134" s="1" t="s">
        <v>179</v>
      </c>
      <c r="C134" s="1" t="s">
        <v>182</v>
      </c>
      <c r="D134" s="1" t="s">
        <v>184</v>
      </c>
      <c r="E134" s="79">
        <v>1</v>
      </c>
      <c r="F134" s="79">
        <v>3534</v>
      </c>
      <c r="G134" s="80" t="s">
        <v>227</v>
      </c>
      <c r="H134" s="84">
        <v>1200</v>
      </c>
      <c r="I134" s="84">
        <f t="shared" si="4"/>
        <v>-1200</v>
      </c>
      <c r="J134" s="84">
        <v>0</v>
      </c>
      <c r="K134" s="84">
        <v>0</v>
      </c>
      <c r="L134" s="84">
        <v>0</v>
      </c>
      <c r="M134" s="84">
        <v>0</v>
      </c>
      <c r="N134" s="84">
        <v>0</v>
      </c>
      <c r="O134" s="84">
        <f t="shared" si="5"/>
        <v>0</v>
      </c>
    </row>
    <row r="135" spans="1:15" ht="12.75" x14ac:dyDescent="0.2">
      <c r="A135" s="78" t="s">
        <v>178</v>
      </c>
      <c r="B135" s="1" t="s">
        <v>179</v>
      </c>
      <c r="C135" s="1" t="s">
        <v>182</v>
      </c>
      <c r="D135" s="1" t="s">
        <v>184</v>
      </c>
      <c r="E135" s="79">
        <v>1</v>
      </c>
      <c r="F135" s="79">
        <v>3582</v>
      </c>
      <c r="G135" s="80" t="s">
        <v>228</v>
      </c>
      <c r="H135" s="84">
        <v>3600</v>
      </c>
      <c r="I135" s="84">
        <f t="shared" si="4"/>
        <v>-3600</v>
      </c>
      <c r="J135" s="84">
        <v>0</v>
      </c>
      <c r="K135" s="84">
        <v>0</v>
      </c>
      <c r="L135" s="84">
        <v>0</v>
      </c>
      <c r="M135" s="84">
        <v>0</v>
      </c>
      <c r="N135" s="84">
        <v>0</v>
      </c>
      <c r="O135" s="84">
        <f t="shared" si="5"/>
        <v>0</v>
      </c>
    </row>
    <row r="136" spans="1:15" ht="12.75" x14ac:dyDescent="0.2">
      <c r="A136" s="78" t="s">
        <v>178</v>
      </c>
      <c r="B136" s="1" t="s">
        <v>179</v>
      </c>
      <c r="C136" s="1" t="s">
        <v>182</v>
      </c>
      <c r="D136" s="1" t="s">
        <v>184</v>
      </c>
      <c r="E136" s="79">
        <v>1</v>
      </c>
      <c r="F136" s="79">
        <v>3791</v>
      </c>
      <c r="G136" s="80" t="s">
        <v>230</v>
      </c>
      <c r="H136" s="84">
        <v>6000</v>
      </c>
      <c r="I136" s="84">
        <f t="shared" si="4"/>
        <v>58</v>
      </c>
      <c r="J136" s="84">
        <v>6058</v>
      </c>
      <c r="K136" s="84">
        <v>6058</v>
      </c>
      <c r="L136" s="84">
        <v>6058</v>
      </c>
      <c r="M136" s="84">
        <v>6058</v>
      </c>
      <c r="N136" s="84">
        <v>6058</v>
      </c>
      <c r="O136" s="84">
        <f t="shared" si="5"/>
        <v>0</v>
      </c>
    </row>
    <row r="137" spans="1:15" ht="12.75" x14ac:dyDescent="0.2">
      <c r="A137" s="78" t="s">
        <v>178</v>
      </c>
      <c r="B137" s="1" t="s">
        <v>179</v>
      </c>
      <c r="C137" s="1" t="s">
        <v>182</v>
      </c>
      <c r="D137" s="1" t="s">
        <v>184</v>
      </c>
      <c r="E137" s="79">
        <v>1</v>
      </c>
      <c r="F137" s="79">
        <v>3841</v>
      </c>
      <c r="G137" s="80" t="s">
        <v>258</v>
      </c>
      <c r="H137" s="84">
        <v>48613.33</v>
      </c>
      <c r="I137" s="84">
        <f t="shared" ref="I137:I203" si="6">J137-H137</f>
        <v>33830.759999999995</v>
      </c>
      <c r="J137" s="84">
        <v>82444.09</v>
      </c>
      <c r="K137" s="84">
        <v>82444.09</v>
      </c>
      <c r="L137" s="84">
        <v>82444.09</v>
      </c>
      <c r="M137" s="84">
        <v>82444.09</v>
      </c>
      <c r="N137" s="84">
        <v>82444.09</v>
      </c>
      <c r="O137" s="84">
        <f t="shared" si="5"/>
        <v>0</v>
      </c>
    </row>
    <row r="138" spans="1:15" ht="12.75" x14ac:dyDescent="0.2">
      <c r="A138" s="78" t="s">
        <v>178</v>
      </c>
      <c r="B138" s="1" t="s">
        <v>179</v>
      </c>
      <c r="C138" s="1" t="s">
        <v>182</v>
      </c>
      <c r="D138" s="1" t="s">
        <v>184</v>
      </c>
      <c r="E138" s="79">
        <v>1</v>
      </c>
      <c r="F138" s="79">
        <v>3856</v>
      </c>
      <c r="G138" s="80" t="s">
        <v>231</v>
      </c>
      <c r="H138" s="84">
        <v>2500</v>
      </c>
      <c r="I138" s="84">
        <f t="shared" si="6"/>
        <v>-2470</v>
      </c>
      <c r="J138" s="84">
        <v>30</v>
      </c>
      <c r="K138" s="84">
        <v>30</v>
      </c>
      <c r="L138" s="84">
        <v>30</v>
      </c>
      <c r="M138" s="84">
        <v>30</v>
      </c>
      <c r="N138" s="84">
        <v>30</v>
      </c>
      <c r="O138" s="84">
        <f t="shared" si="5"/>
        <v>0</v>
      </c>
    </row>
    <row r="139" spans="1:15" ht="12.75" x14ac:dyDescent="0.2">
      <c r="A139" s="78" t="s">
        <v>178</v>
      </c>
      <c r="B139" s="1" t="s">
        <v>179</v>
      </c>
      <c r="C139" s="1" t="s">
        <v>182</v>
      </c>
      <c r="D139" s="1" t="s">
        <v>184</v>
      </c>
      <c r="E139" s="79">
        <v>1</v>
      </c>
      <c r="F139" s="79">
        <v>3857</v>
      </c>
      <c r="G139" s="80" t="s">
        <v>232</v>
      </c>
      <c r="H139" s="84">
        <v>6000</v>
      </c>
      <c r="I139" s="84">
        <f t="shared" si="6"/>
        <v>-3856.6</v>
      </c>
      <c r="J139" s="84">
        <v>2143.4</v>
      </c>
      <c r="K139" s="84">
        <v>2143.4</v>
      </c>
      <c r="L139" s="84">
        <v>2143.4</v>
      </c>
      <c r="M139" s="84">
        <v>2143.4</v>
      </c>
      <c r="N139" s="84">
        <v>2143.4</v>
      </c>
      <c r="O139" s="84">
        <f t="shared" si="5"/>
        <v>0</v>
      </c>
    </row>
    <row r="140" spans="1:15" ht="12.75" x14ac:dyDescent="0.2">
      <c r="A140" s="78" t="s">
        <v>178</v>
      </c>
      <c r="B140" s="1" t="s">
        <v>179</v>
      </c>
      <c r="C140" s="1" t="s">
        <v>182</v>
      </c>
      <c r="D140" s="1" t="s">
        <v>184</v>
      </c>
      <c r="E140" s="79">
        <v>1</v>
      </c>
      <c r="F140" s="79">
        <v>3858</v>
      </c>
      <c r="G140" s="80" t="s">
        <v>233</v>
      </c>
      <c r="H140" s="84">
        <v>600</v>
      </c>
      <c r="I140" s="84">
        <f t="shared" si="6"/>
        <v>-289</v>
      </c>
      <c r="J140" s="84">
        <v>311</v>
      </c>
      <c r="K140" s="84">
        <v>311</v>
      </c>
      <c r="L140" s="84">
        <v>311</v>
      </c>
      <c r="M140" s="84">
        <v>311</v>
      </c>
      <c r="N140" s="84">
        <v>311</v>
      </c>
      <c r="O140" s="84">
        <f t="shared" si="5"/>
        <v>0</v>
      </c>
    </row>
    <row r="141" spans="1:15" ht="12.75" x14ac:dyDescent="0.2">
      <c r="A141" s="78" t="s">
        <v>178</v>
      </c>
      <c r="B141" s="1" t="s">
        <v>179</v>
      </c>
      <c r="C141" s="1" t="s">
        <v>182</v>
      </c>
      <c r="D141" s="1" t="s">
        <v>184</v>
      </c>
      <c r="E141" s="79">
        <v>2</v>
      </c>
      <c r="F141" s="79">
        <v>5152</v>
      </c>
      <c r="G141" s="80" t="s">
        <v>236</v>
      </c>
      <c r="H141" s="84">
        <v>17000</v>
      </c>
      <c r="I141" s="84">
        <f t="shared" si="6"/>
        <v>-6412.57</v>
      </c>
      <c r="J141" s="84">
        <v>10587.43</v>
      </c>
      <c r="K141" s="84">
        <v>10587.43</v>
      </c>
      <c r="L141" s="84">
        <v>10587.43</v>
      </c>
      <c r="M141" s="84">
        <v>10587.43</v>
      </c>
      <c r="N141" s="84">
        <v>10587.43</v>
      </c>
      <c r="O141" s="84">
        <f t="shared" si="5"/>
        <v>0</v>
      </c>
    </row>
    <row r="142" spans="1:15" ht="12.75" x14ac:dyDescent="0.2">
      <c r="A142" s="78" t="s">
        <v>178</v>
      </c>
      <c r="B142" s="1" t="s">
        <v>179</v>
      </c>
      <c r="C142" s="1" t="s">
        <v>182</v>
      </c>
      <c r="D142" s="1" t="s">
        <v>184</v>
      </c>
      <c r="E142" s="79">
        <v>2</v>
      </c>
      <c r="F142" s="79">
        <v>5671</v>
      </c>
      <c r="G142" s="80" t="s">
        <v>255</v>
      </c>
      <c r="H142" s="84">
        <v>3000</v>
      </c>
      <c r="I142" s="84">
        <f t="shared" si="6"/>
        <v>44569.43</v>
      </c>
      <c r="J142" s="84">
        <v>47569.43</v>
      </c>
      <c r="K142" s="84">
        <v>47569.43</v>
      </c>
      <c r="L142" s="84">
        <v>47569.43</v>
      </c>
      <c r="M142" s="84">
        <v>47569.43</v>
      </c>
      <c r="N142" s="84">
        <v>47569.43</v>
      </c>
      <c r="O142" s="84">
        <f t="shared" si="5"/>
        <v>0</v>
      </c>
    </row>
    <row r="143" spans="1:15" ht="12.75" x14ac:dyDescent="0.2">
      <c r="A143" s="78" t="s">
        <v>178</v>
      </c>
      <c r="B143" s="1" t="s">
        <v>179</v>
      </c>
      <c r="C143" s="1" t="s">
        <v>182</v>
      </c>
      <c r="D143" s="1" t="s">
        <v>185</v>
      </c>
      <c r="E143" s="79">
        <v>1</v>
      </c>
      <c r="F143" s="79">
        <v>1564</v>
      </c>
      <c r="G143" s="80" t="s">
        <v>259</v>
      </c>
      <c r="H143" s="84">
        <v>16000</v>
      </c>
      <c r="I143" s="84">
        <f t="shared" si="6"/>
        <v>14524.880000000001</v>
      </c>
      <c r="J143" s="84">
        <v>30524.880000000001</v>
      </c>
      <c r="K143" s="84">
        <v>30524.880000000001</v>
      </c>
      <c r="L143" s="84">
        <v>30524.880000000001</v>
      </c>
      <c r="M143" s="84">
        <v>30524.880000000001</v>
      </c>
      <c r="N143" s="84">
        <v>30524.880000000001</v>
      </c>
      <c r="O143" s="84">
        <f t="shared" si="5"/>
        <v>0</v>
      </c>
    </row>
    <row r="144" spans="1:15" ht="12.75" x14ac:dyDescent="0.2">
      <c r="A144" s="78" t="s">
        <v>178</v>
      </c>
      <c r="B144" s="1" t="s">
        <v>179</v>
      </c>
      <c r="C144" s="1" t="s">
        <v>182</v>
      </c>
      <c r="D144" s="1" t="s">
        <v>185</v>
      </c>
      <c r="E144" s="79">
        <v>1</v>
      </c>
      <c r="F144" s="79">
        <v>2161</v>
      </c>
      <c r="G144" s="80" t="s">
        <v>260</v>
      </c>
      <c r="H144" s="84">
        <v>321642.82104890194</v>
      </c>
      <c r="I144" s="84">
        <f t="shared" si="6"/>
        <v>-24045.121048901929</v>
      </c>
      <c r="J144" s="84">
        <v>297597.7</v>
      </c>
      <c r="K144" s="84">
        <v>297597.7</v>
      </c>
      <c r="L144" s="84">
        <v>297597.7</v>
      </c>
      <c r="M144" s="84">
        <v>297597.7</v>
      </c>
      <c r="N144" s="84">
        <v>297597.7</v>
      </c>
      <c r="O144" s="84">
        <f t="shared" si="5"/>
        <v>0</v>
      </c>
    </row>
    <row r="145" spans="1:15" ht="12.75" x14ac:dyDescent="0.2">
      <c r="A145" s="78" t="s">
        <v>178</v>
      </c>
      <c r="B145" s="1" t="s">
        <v>179</v>
      </c>
      <c r="C145" s="1" t="s">
        <v>182</v>
      </c>
      <c r="D145" s="1" t="s">
        <v>185</v>
      </c>
      <c r="E145" s="79">
        <v>1</v>
      </c>
      <c r="F145" s="79">
        <v>2213</v>
      </c>
      <c r="G145" s="80" t="s">
        <v>209</v>
      </c>
      <c r="H145" s="84">
        <v>35000</v>
      </c>
      <c r="I145" s="84">
        <f t="shared" si="6"/>
        <v>-7224.3899999999994</v>
      </c>
      <c r="J145" s="84">
        <v>27775.61</v>
      </c>
      <c r="K145" s="84">
        <v>27775.61</v>
      </c>
      <c r="L145" s="84">
        <v>27775.61</v>
      </c>
      <c r="M145" s="84">
        <v>27775.61</v>
      </c>
      <c r="N145" s="84">
        <v>27775.61</v>
      </c>
      <c r="O145" s="84">
        <f t="shared" si="5"/>
        <v>0</v>
      </c>
    </row>
    <row r="146" spans="1:15" ht="12.75" x14ac:dyDescent="0.2">
      <c r="A146" s="78" t="s">
        <v>178</v>
      </c>
      <c r="B146" s="1" t="s">
        <v>179</v>
      </c>
      <c r="C146" s="1" t="s">
        <v>182</v>
      </c>
      <c r="D146" s="1" t="s">
        <v>185</v>
      </c>
      <c r="E146" s="79">
        <v>1</v>
      </c>
      <c r="F146" s="79">
        <v>2222</v>
      </c>
      <c r="G146" s="80" t="s">
        <v>261</v>
      </c>
      <c r="H146" s="84">
        <v>1980000</v>
      </c>
      <c r="I146" s="84">
        <f t="shared" si="6"/>
        <v>-140324.49</v>
      </c>
      <c r="J146" s="84">
        <v>1839675.51</v>
      </c>
      <c r="K146" s="84">
        <v>1839675.51</v>
      </c>
      <c r="L146" s="84">
        <v>1839675.51</v>
      </c>
      <c r="M146" s="84">
        <v>1839675.51</v>
      </c>
      <c r="N146" s="84">
        <v>1839675.51</v>
      </c>
      <c r="O146" s="84">
        <f t="shared" si="5"/>
        <v>0</v>
      </c>
    </row>
    <row r="147" spans="1:15" ht="12.75" x14ac:dyDescent="0.2">
      <c r="A147" s="78" t="s">
        <v>178</v>
      </c>
      <c r="B147" s="1" t="s">
        <v>179</v>
      </c>
      <c r="C147" s="1" t="s">
        <v>182</v>
      </c>
      <c r="D147" s="1" t="s">
        <v>185</v>
      </c>
      <c r="E147" s="79">
        <v>1</v>
      </c>
      <c r="F147" s="79">
        <v>2223</v>
      </c>
      <c r="G147" s="80" t="s">
        <v>262</v>
      </c>
      <c r="H147" s="84">
        <v>774000</v>
      </c>
      <c r="I147" s="84">
        <f t="shared" si="6"/>
        <v>-54074.319999999949</v>
      </c>
      <c r="J147" s="84">
        <v>719925.68</v>
      </c>
      <c r="K147" s="84">
        <v>719925.68</v>
      </c>
      <c r="L147" s="84">
        <v>719925.68</v>
      </c>
      <c r="M147" s="84">
        <v>719925.68</v>
      </c>
      <c r="N147" s="84">
        <v>719925.68</v>
      </c>
      <c r="O147" s="84">
        <f t="shared" si="5"/>
        <v>0</v>
      </c>
    </row>
    <row r="148" spans="1:15" ht="12.75" x14ac:dyDescent="0.2">
      <c r="A148" s="78" t="s">
        <v>178</v>
      </c>
      <c r="B148" s="1" t="s">
        <v>179</v>
      </c>
      <c r="C148" s="1" t="s">
        <v>182</v>
      </c>
      <c r="D148" s="1" t="s">
        <v>185</v>
      </c>
      <c r="E148" s="79">
        <v>1</v>
      </c>
      <c r="F148" s="79">
        <v>2224</v>
      </c>
      <c r="G148" s="80" t="s">
        <v>263</v>
      </c>
      <c r="H148" s="84">
        <v>1824000</v>
      </c>
      <c r="I148" s="84">
        <f t="shared" si="6"/>
        <v>-259413</v>
      </c>
      <c r="J148" s="84">
        <v>1564587</v>
      </c>
      <c r="K148" s="84">
        <v>1564587</v>
      </c>
      <c r="L148" s="84">
        <v>1564587</v>
      </c>
      <c r="M148" s="84">
        <v>1564587</v>
      </c>
      <c r="N148" s="84">
        <v>1564587</v>
      </c>
      <c r="O148" s="84">
        <f t="shared" si="5"/>
        <v>0</v>
      </c>
    </row>
    <row r="149" spans="1:15" ht="12.75" x14ac:dyDescent="0.2">
      <c r="A149" s="78" t="s">
        <v>178</v>
      </c>
      <c r="B149" s="1" t="s">
        <v>179</v>
      </c>
      <c r="C149" s="1" t="s">
        <v>182</v>
      </c>
      <c r="D149" s="1" t="s">
        <v>185</v>
      </c>
      <c r="E149" s="79">
        <v>1</v>
      </c>
      <c r="F149" s="79">
        <v>2225</v>
      </c>
      <c r="G149" s="80" t="s">
        <v>264</v>
      </c>
      <c r="H149" s="84">
        <v>3000000</v>
      </c>
      <c r="I149" s="84">
        <f t="shared" si="6"/>
        <v>146264.16999999993</v>
      </c>
      <c r="J149" s="84">
        <v>3146264.17</v>
      </c>
      <c r="K149" s="84">
        <v>3146264.17</v>
      </c>
      <c r="L149" s="84">
        <v>3146264.17</v>
      </c>
      <c r="M149" s="84">
        <v>3146264.17</v>
      </c>
      <c r="N149" s="84">
        <v>3146264.17</v>
      </c>
      <c r="O149" s="84">
        <f t="shared" si="5"/>
        <v>0</v>
      </c>
    </row>
    <row r="150" spans="1:15" ht="12.75" x14ac:dyDescent="0.2">
      <c r="A150" s="78" t="s">
        <v>178</v>
      </c>
      <c r="B150" s="1" t="s">
        <v>179</v>
      </c>
      <c r="C150" s="1" t="s">
        <v>182</v>
      </c>
      <c r="D150" s="1" t="s">
        <v>185</v>
      </c>
      <c r="E150" s="79">
        <v>1</v>
      </c>
      <c r="F150" s="79">
        <v>2226</v>
      </c>
      <c r="G150" s="80" t="s">
        <v>265</v>
      </c>
      <c r="H150" s="84">
        <v>42000</v>
      </c>
      <c r="I150" s="84">
        <f t="shared" si="6"/>
        <v>-17221.5</v>
      </c>
      <c r="J150" s="84">
        <v>24778.5</v>
      </c>
      <c r="K150" s="84">
        <v>24778.5</v>
      </c>
      <c r="L150" s="84">
        <v>24778.5</v>
      </c>
      <c r="M150" s="84">
        <v>24778.5</v>
      </c>
      <c r="N150" s="84">
        <v>24778.5</v>
      </c>
      <c r="O150" s="84">
        <f t="shared" si="5"/>
        <v>0</v>
      </c>
    </row>
    <row r="151" spans="1:15" ht="12.75" x14ac:dyDescent="0.2">
      <c r="A151" s="78" t="s">
        <v>178</v>
      </c>
      <c r="B151" s="1" t="s">
        <v>179</v>
      </c>
      <c r="C151" s="1" t="s">
        <v>182</v>
      </c>
      <c r="D151" s="1" t="s">
        <v>185</v>
      </c>
      <c r="E151" s="79">
        <v>1</v>
      </c>
      <c r="F151" s="79">
        <v>2386</v>
      </c>
      <c r="G151" s="80" t="s">
        <v>266</v>
      </c>
      <c r="H151" s="84">
        <v>2057799.2295000001</v>
      </c>
      <c r="I151" s="84">
        <f t="shared" si="6"/>
        <v>-413328.11950000003</v>
      </c>
      <c r="J151" s="84">
        <v>1644471.11</v>
      </c>
      <c r="K151" s="84">
        <v>1644471.11</v>
      </c>
      <c r="L151" s="84">
        <v>1644471.11</v>
      </c>
      <c r="M151" s="84">
        <v>1644471.11</v>
      </c>
      <c r="N151" s="84">
        <v>1644471.11</v>
      </c>
      <c r="O151" s="84">
        <f t="shared" si="5"/>
        <v>0</v>
      </c>
    </row>
    <row r="152" spans="1:15" ht="12.75" x14ac:dyDescent="0.2">
      <c r="A152" s="78" t="s">
        <v>178</v>
      </c>
      <c r="B152" s="1" t="s">
        <v>179</v>
      </c>
      <c r="C152" s="1" t="s">
        <v>182</v>
      </c>
      <c r="D152" s="1" t="s">
        <v>185</v>
      </c>
      <c r="E152" s="79">
        <v>1</v>
      </c>
      <c r="F152" s="79">
        <v>2387</v>
      </c>
      <c r="G152" s="80" t="s">
        <v>267</v>
      </c>
      <c r="H152" s="84">
        <v>3675</v>
      </c>
      <c r="I152" s="84">
        <f t="shared" si="6"/>
        <v>-3675</v>
      </c>
      <c r="J152" s="84">
        <v>0</v>
      </c>
      <c r="K152" s="84">
        <v>0</v>
      </c>
      <c r="L152" s="84">
        <v>0</v>
      </c>
      <c r="M152" s="84">
        <v>0</v>
      </c>
      <c r="N152" s="84">
        <v>0</v>
      </c>
      <c r="O152" s="84">
        <f t="shared" si="5"/>
        <v>0</v>
      </c>
    </row>
    <row r="153" spans="1:15" ht="12.75" x14ac:dyDescent="0.2">
      <c r="A153" s="78" t="s">
        <v>178</v>
      </c>
      <c r="B153" s="1" t="s">
        <v>179</v>
      </c>
      <c r="C153" s="1" t="s">
        <v>182</v>
      </c>
      <c r="D153" s="1" t="s">
        <v>185</v>
      </c>
      <c r="E153" s="79">
        <v>1</v>
      </c>
      <c r="F153" s="79">
        <v>2388</v>
      </c>
      <c r="G153" s="80" t="s">
        <v>268</v>
      </c>
      <c r="H153" s="84">
        <v>75898</v>
      </c>
      <c r="I153" s="84">
        <f t="shared" si="6"/>
        <v>-34540.519999999997</v>
      </c>
      <c r="J153" s="84">
        <v>41357.480000000003</v>
      </c>
      <c r="K153" s="84">
        <v>41357.480000000003</v>
      </c>
      <c r="L153" s="84">
        <v>41357.480000000003</v>
      </c>
      <c r="M153" s="84">
        <v>41357.480000000003</v>
      </c>
      <c r="N153" s="84">
        <v>41357.480000000003</v>
      </c>
      <c r="O153" s="84">
        <f t="shared" si="5"/>
        <v>0</v>
      </c>
    </row>
    <row r="154" spans="1:15" ht="12.75" x14ac:dyDescent="0.2">
      <c r="A154" s="78" t="s">
        <v>178</v>
      </c>
      <c r="B154" s="1" t="s">
        <v>179</v>
      </c>
      <c r="C154" s="1" t="s">
        <v>182</v>
      </c>
      <c r="D154" s="1" t="s">
        <v>185</v>
      </c>
      <c r="E154" s="79">
        <v>1</v>
      </c>
      <c r="F154" s="79">
        <v>2612</v>
      </c>
      <c r="G154" s="80" t="s">
        <v>269</v>
      </c>
      <c r="H154" s="84">
        <v>478305.5388419755</v>
      </c>
      <c r="I154" s="84">
        <f t="shared" si="6"/>
        <v>10320.141158024489</v>
      </c>
      <c r="J154" s="84">
        <v>488625.68</v>
      </c>
      <c r="K154" s="84">
        <v>488625.68</v>
      </c>
      <c r="L154" s="84">
        <v>488625.68</v>
      </c>
      <c r="M154" s="84">
        <v>488625.68</v>
      </c>
      <c r="N154" s="84">
        <v>488625.68</v>
      </c>
      <c r="O154" s="84">
        <f t="shared" si="5"/>
        <v>0</v>
      </c>
    </row>
    <row r="155" spans="1:15" ht="12.75" x14ac:dyDescent="0.2">
      <c r="A155" s="78" t="s">
        <v>178</v>
      </c>
      <c r="B155" s="1" t="s">
        <v>179</v>
      </c>
      <c r="C155" s="1" t="s">
        <v>182</v>
      </c>
      <c r="D155" s="1" t="s">
        <v>185</v>
      </c>
      <c r="E155" s="79">
        <v>1</v>
      </c>
      <c r="F155" s="79">
        <v>2712</v>
      </c>
      <c r="G155" s="80" t="s">
        <v>270</v>
      </c>
      <c r="H155" s="84">
        <v>227138.8</v>
      </c>
      <c r="I155" s="84">
        <f t="shared" si="6"/>
        <v>-72781.379999999976</v>
      </c>
      <c r="J155" s="84">
        <v>154357.42000000001</v>
      </c>
      <c r="K155" s="84">
        <v>154357.42000000001</v>
      </c>
      <c r="L155" s="84">
        <v>154357.42000000001</v>
      </c>
      <c r="M155" s="84">
        <v>154357.42000000001</v>
      </c>
      <c r="N155" s="84">
        <v>154357.42000000001</v>
      </c>
      <c r="O155" s="84">
        <f t="shared" si="5"/>
        <v>0</v>
      </c>
    </row>
    <row r="156" spans="1:15" ht="12.75" x14ac:dyDescent="0.2">
      <c r="A156" s="78" t="s">
        <v>178</v>
      </c>
      <c r="B156" s="1" t="s">
        <v>179</v>
      </c>
      <c r="C156" s="1" t="s">
        <v>182</v>
      </c>
      <c r="D156" s="1" t="s">
        <v>185</v>
      </c>
      <c r="E156" s="79">
        <v>1</v>
      </c>
      <c r="F156" s="79">
        <v>3111</v>
      </c>
      <c r="G156" s="80" t="s">
        <v>271</v>
      </c>
      <c r="H156" s="84">
        <v>1080000</v>
      </c>
      <c r="I156" s="84">
        <f t="shared" si="6"/>
        <v>231173</v>
      </c>
      <c r="J156" s="84">
        <v>1311173</v>
      </c>
      <c r="K156" s="84">
        <v>1311173</v>
      </c>
      <c r="L156" s="84">
        <v>1311173</v>
      </c>
      <c r="M156" s="84">
        <v>1311173</v>
      </c>
      <c r="N156" s="84">
        <v>1311173</v>
      </c>
      <c r="O156" s="84">
        <f t="shared" si="5"/>
        <v>0</v>
      </c>
    </row>
    <row r="157" spans="1:15" ht="12.75" x14ac:dyDescent="0.2">
      <c r="A157" s="78" t="s">
        <v>178</v>
      </c>
      <c r="B157" s="1" t="s">
        <v>179</v>
      </c>
      <c r="C157" s="1" t="s">
        <v>182</v>
      </c>
      <c r="D157" s="1" t="s">
        <v>185</v>
      </c>
      <c r="E157" s="79">
        <v>1</v>
      </c>
      <c r="F157" s="79">
        <v>3162</v>
      </c>
      <c r="G157" s="80" t="s">
        <v>272</v>
      </c>
      <c r="H157" s="84">
        <v>9500</v>
      </c>
      <c r="I157" s="84">
        <f t="shared" si="6"/>
        <v>-36</v>
      </c>
      <c r="J157" s="84">
        <v>9464</v>
      </c>
      <c r="K157" s="84">
        <v>9464</v>
      </c>
      <c r="L157" s="84">
        <v>9464</v>
      </c>
      <c r="M157" s="84">
        <v>9464</v>
      </c>
      <c r="N157" s="84">
        <v>9464</v>
      </c>
      <c r="O157" s="84">
        <f t="shared" si="5"/>
        <v>0</v>
      </c>
    </row>
    <row r="158" spans="1:15" ht="12.75" x14ac:dyDescent="0.2">
      <c r="A158" s="78" t="s">
        <v>178</v>
      </c>
      <c r="B158" s="1" t="s">
        <v>179</v>
      </c>
      <c r="C158" s="1" t="s">
        <v>182</v>
      </c>
      <c r="D158" s="1" t="s">
        <v>185</v>
      </c>
      <c r="E158" s="79">
        <v>1</v>
      </c>
      <c r="F158" s="79">
        <v>3261</v>
      </c>
      <c r="G158" s="80" t="s">
        <v>273</v>
      </c>
      <c r="H158" s="84">
        <v>719200</v>
      </c>
      <c r="I158" s="84">
        <f t="shared" si="6"/>
        <v>-354339.65</v>
      </c>
      <c r="J158" s="84">
        <v>364860.35</v>
      </c>
      <c r="K158" s="84">
        <v>364860.35</v>
      </c>
      <c r="L158" s="84">
        <v>364860.35</v>
      </c>
      <c r="M158" s="84">
        <v>364860.35</v>
      </c>
      <c r="N158" s="84">
        <v>364860.35</v>
      </c>
      <c r="O158" s="84">
        <f t="shared" si="5"/>
        <v>0</v>
      </c>
    </row>
    <row r="159" spans="1:15" ht="12.75" x14ac:dyDescent="0.2">
      <c r="A159" s="78" t="s">
        <v>178</v>
      </c>
      <c r="B159" s="1" t="s">
        <v>179</v>
      </c>
      <c r="C159" s="1" t="s">
        <v>182</v>
      </c>
      <c r="D159" s="1" t="s">
        <v>185</v>
      </c>
      <c r="E159" s="79">
        <v>1</v>
      </c>
      <c r="F159" s="79">
        <v>3273</v>
      </c>
      <c r="G159" s="80" t="s">
        <v>274</v>
      </c>
      <c r="H159" s="84">
        <v>121777.03650000002</v>
      </c>
      <c r="I159" s="84">
        <f t="shared" si="6"/>
        <v>-4632.0365000000165</v>
      </c>
      <c r="J159" s="84">
        <v>117145</v>
      </c>
      <c r="K159" s="84">
        <v>117145</v>
      </c>
      <c r="L159" s="84">
        <v>117145</v>
      </c>
      <c r="M159" s="84">
        <v>117145</v>
      </c>
      <c r="N159" s="84">
        <v>117145</v>
      </c>
      <c r="O159" s="84">
        <f t="shared" si="5"/>
        <v>0</v>
      </c>
    </row>
    <row r="160" spans="1:15" ht="12.75" x14ac:dyDescent="0.2">
      <c r="A160" s="78" t="s">
        <v>178</v>
      </c>
      <c r="B160" s="1" t="s">
        <v>179</v>
      </c>
      <c r="C160" s="1" t="s">
        <v>182</v>
      </c>
      <c r="D160" s="1" t="s">
        <v>185</v>
      </c>
      <c r="E160" s="79">
        <v>1</v>
      </c>
      <c r="F160" s="79">
        <v>3341</v>
      </c>
      <c r="G160" s="80" t="s">
        <v>220</v>
      </c>
      <c r="H160" s="84">
        <v>374400</v>
      </c>
      <c r="I160" s="84">
        <f t="shared" si="6"/>
        <v>45930</v>
      </c>
      <c r="J160" s="84">
        <v>420330</v>
      </c>
      <c r="K160" s="84">
        <v>420330</v>
      </c>
      <c r="L160" s="84">
        <v>420330</v>
      </c>
      <c r="M160" s="84">
        <v>420330</v>
      </c>
      <c r="N160" s="84">
        <v>420330</v>
      </c>
      <c r="O160" s="84">
        <f t="shared" si="5"/>
        <v>0</v>
      </c>
    </row>
    <row r="161" spans="1:15" ht="12.75" x14ac:dyDescent="0.2">
      <c r="A161" s="78" t="s">
        <v>178</v>
      </c>
      <c r="B161" s="1" t="s">
        <v>179</v>
      </c>
      <c r="C161" s="1" t="s">
        <v>182</v>
      </c>
      <c r="D161" s="1" t="s">
        <v>185</v>
      </c>
      <c r="E161" s="79">
        <v>1</v>
      </c>
      <c r="F161" s="79">
        <v>3441</v>
      </c>
      <c r="G161" s="80" t="s">
        <v>275</v>
      </c>
      <c r="H161" s="84">
        <v>266533.64403165499</v>
      </c>
      <c r="I161" s="84">
        <f t="shared" si="6"/>
        <v>30549.97596834501</v>
      </c>
      <c r="J161" s="84">
        <v>297083.62</v>
      </c>
      <c r="K161" s="84">
        <v>297083.62</v>
      </c>
      <c r="L161" s="84">
        <v>297083.62</v>
      </c>
      <c r="M161" s="84">
        <v>297083.62</v>
      </c>
      <c r="N161" s="84">
        <v>297083.62</v>
      </c>
      <c r="O161" s="84">
        <f t="shared" si="5"/>
        <v>0</v>
      </c>
    </row>
    <row r="162" spans="1:15" ht="12.75" x14ac:dyDescent="0.2">
      <c r="A162" s="78" t="s">
        <v>178</v>
      </c>
      <c r="B162" s="1" t="s">
        <v>179</v>
      </c>
      <c r="C162" s="1" t="s">
        <v>182</v>
      </c>
      <c r="D162" s="1" t="s">
        <v>185</v>
      </c>
      <c r="E162" s="79">
        <v>1</v>
      </c>
      <c r="F162" s="79">
        <v>3511</v>
      </c>
      <c r="G162" s="82" t="s">
        <v>224</v>
      </c>
      <c r="H162" s="84">
        <v>600000</v>
      </c>
      <c r="I162" s="84">
        <f t="shared" si="6"/>
        <v>1879236.79</v>
      </c>
      <c r="J162" s="84">
        <v>2479236.79</v>
      </c>
      <c r="K162" s="84">
        <v>2479236.79</v>
      </c>
      <c r="L162" s="84">
        <v>2479236.79</v>
      </c>
      <c r="M162" s="84">
        <v>2479236.79</v>
      </c>
      <c r="N162" s="84">
        <v>2479236.79</v>
      </c>
      <c r="O162" s="84">
        <f t="shared" si="5"/>
        <v>0</v>
      </c>
    </row>
    <row r="163" spans="1:15" ht="12.75" x14ac:dyDescent="0.2">
      <c r="A163" s="78" t="s">
        <v>178</v>
      </c>
      <c r="B163" s="1" t="s">
        <v>179</v>
      </c>
      <c r="C163" s="1" t="s">
        <v>182</v>
      </c>
      <c r="D163" s="1" t="s">
        <v>185</v>
      </c>
      <c r="E163" s="79">
        <v>1</v>
      </c>
      <c r="F163" s="79">
        <v>3514</v>
      </c>
      <c r="G163" s="80" t="s">
        <v>276</v>
      </c>
      <c r="H163" s="84">
        <v>800000</v>
      </c>
      <c r="I163" s="84">
        <f t="shared" si="6"/>
        <v>303549.91999999993</v>
      </c>
      <c r="J163" s="84">
        <v>1103549.92</v>
      </c>
      <c r="K163" s="84">
        <v>1103549.92</v>
      </c>
      <c r="L163" s="84">
        <v>1103549.92</v>
      </c>
      <c r="M163" s="84">
        <v>1103549.92</v>
      </c>
      <c r="N163" s="84">
        <v>1103549.92</v>
      </c>
      <c r="O163" s="84">
        <f t="shared" si="5"/>
        <v>0</v>
      </c>
    </row>
    <row r="164" spans="1:15" ht="12.75" x14ac:dyDescent="0.2">
      <c r="A164" s="78" t="s">
        <v>178</v>
      </c>
      <c r="B164" s="1" t="s">
        <v>179</v>
      </c>
      <c r="C164" s="1" t="s">
        <v>182</v>
      </c>
      <c r="D164" s="1" t="s">
        <v>185</v>
      </c>
      <c r="E164" s="79">
        <v>1</v>
      </c>
      <c r="F164" s="79">
        <v>3551</v>
      </c>
      <c r="G164" s="80" t="s">
        <v>277</v>
      </c>
      <c r="H164" s="84">
        <v>240000</v>
      </c>
      <c r="I164" s="84">
        <f t="shared" si="6"/>
        <v>11868</v>
      </c>
      <c r="J164" s="84">
        <v>251868</v>
      </c>
      <c r="K164" s="84">
        <v>251868</v>
      </c>
      <c r="L164" s="84">
        <v>251868</v>
      </c>
      <c r="M164" s="84">
        <v>251868</v>
      </c>
      <c r="N164" s="84">
        <v>251868</v>
      </c>
      <c r="O164" s="84">
        <f t="shared" si="5"/>
        <v>0</v>
      </c>
    </row>
    <row r="165" spans="1:15" ht="12.75" x14ac:dyDescent="0.2">
      <c r="A165" s="78" t="s">
        <v>178</v>
      </c>
      <c r="B165" s="1" t="s">
        <v>179</v>
      </c>
      <c r="C165" s="1" t="s">
        <v>182</v>
      </c>
      <c r="D165" s="1" t="s">
        <v>185</v>
      </c>
      <c r="E165" s="79">
        <v>1</v>
      </c>
      <c r="F165" s="79">
        <v>3571</v>
      </c>
      <c r="G165" s="80" t="s">
        <v>251</v>
      </c>
      <c r="H165" s="84">
        <v>180000</v>
      </c>
      <c r="I165" s="84">
        <f t="shared" si="6"/>
        <v>-83378.97</v>
      </c>
      <c r="J165" s="84">
        <v>96621.03</v>
      </c>
      <c r="K165" s="84">
        <v>96621.03</v>
      </c>
      <c r="L165" s="84">
        <v>96621.03</v>
      </c>
      <c r="M165" s="84">
        <v>96621.03</v>
      </c>
      <c r="N165" s="84">
        <v>96621.03</v>
      </c>
      <c r="O165" s="84">
        <f t="shared" si="5"/>
        <v>0</v>
      </c>
    </row>
    <row r="166" spans="1:15" ht="12.75" x14ac:dyDescent="0.2">
      <c r="A166" s="78" t="s">
        <v>178</v>
      </c>
      <c r="B166" s="1" t="s">
        <v>179</v>
      </c>
      <c r="C166" s="1" t="s">
        <v>182</v>
      </c>
      <c r="D166" s="1" t="s">
        <v>185</v>
      </c>
      <c r="E166" s="79">
        <v>1</v>
      </c>
      <c r="F166" s="79">
        <v>3622</v>
      </c>
      <c r="G166" s="80" t="s">
        <v>278</v>
      </c>
      <c r="H166" s="84">
        <v>407851.74</v>
      </c>
      <c r="I166" s="84">
        <f t="shared" si="6"/>
        <v>-215814.31999999998</v>
      </c>
      <c r="J166" s="84">
        <v>192037.42</v>
      </c>
      <c r="K166" s="84">
        <v>192037.42</v>
      </c>
      <c r="L166" s="84">
        <v>192037.42</v>
      </c>
      <c r="M166" s="84">
        <v>192037.42</v>
      </c>
      <c r="N166" s="84">
        <v>192037.42</v>
      </c>
      <c r="O166" s="84">
        <f t="shared" si="5"/>
        <v>0</v>
      </c>
    </row>
    <row r="167" spans="1:15" ht="12.75" x14ac:dyDescent="0.2">
      <c r="A167" s="78" t="s">
        <v>178</v>
      </c>
      <c r="B167" s="1" t="s">
        <v>179</v>
      </c>
      <c r="C167" s="1" t="s">
        <v>182</v>
      </c>
      <c r="D167" s="1" t="s">
        <v>185</v>
      </c>
      <c r="E167" s="79">
        <v>1</v>
      </c>
      <c r="F167" s="79">
        <v>3623</v>
      </c>
      <c r="G167" s="80" t="s">
        <v>279</v>
      </c>
      <c r="H167" s="84">
        <v>2015014.54</v>
      </c>
      <c r="I167" s="84">
        <f t="shared" si="6"/>
        <v>-30926.090000000084</v>
      </c>
      <c r="J167" s="84">
        <v>1984088.45</v>
      </c>
      <c r="K167" s="84">
        <v>1984088.45</v>
      </c>
      <c r="L167" s="84">
        <v>1984088.45</v>
      </c>
      <c r="M167" s="84">
        <v>1984088.45</v>
      </c>
      <c r="N167" s="84">
        <v>1984088.45</v>
      </c>
      <c r="O167" s="84">
        <f t="shared" si="5"/>
        <v>0</v>
      </c>
    </row>
    <row r="168" spans="1:15" ht="12.75" x14ac:dyDescent="0.2">
      <c r="A168" s="78" t="s">
        <v>178</v>
      </c>
      <c r="B168" s="1" t="s">
        <v>179</v>
      </c>
      <c r="C168" s="1" t="s">
        <v>182</v>
      </c>
      <c r="D168" s="1" t="s">
        <v>185</v>
      </c>
      <c r="E168" s="79">
        <v>1</v>
      </c>
      <c r="F168" s="79">
        <v>3625</v>
      </c>
      <c r="G168" s="80" t="s">
        <v>229</v>
      </c>
      <c r="H168" s="84">
        <v>64479.75</v>
      </c>
      <c r="I168" s="84">
        <f t="shared" si="6"/>
        <v>30006.89</v>
      </c>
      <c r="J168" s="84">
        <v>94486.64</v>
      </c>
      <c r="K168" s="84">
        <v>94486.64</v>
      </c>
      <c r="L168" s="84">
        <v>94486.64</v>
      </c>
      <c r="M168" s="84">
        <v>94486.64</v>
      </c>
      <c r="N168" s="84">
        <v>94486.64</v>
      </c>
      <c r="O168" s="84">
        <f t="shared" si="5"/>
        <v>0</v>
      </c>
    </row>
    <row r="169" spans="1:15" ht="12.75" x14ac:dyDescent="0.2">
      <c r="A169" s="78" t="s">
        <v>178</v>
      </c>
      <c r="B169" s="1" t="s">
        <v>179</v>
      </c>
      <c r="C169" s="1" t="s">
        <v>182</v>
      </c>
      <c r="D169" s="1" t="s">
        <v>185</v>
      </c>
      <c r="E169" s="79">
        <v>1</v>
      </c>
      <c r="F169" s="79">
        <v>3814</v>
      </c>
      <c r="G169" s="80" t="s">
        <v>280</v>
      </c>
      <c r="H169" s="84">
        <v>619026.43000000005</v>
      </c>
      <c r="I169" s="84">
        <f t="shared" si="6"/>
        <v>-177707.82000000007</v>
      </c>
      <c r="J169" s="84">
        <v>441318.61</v>
      </c>
      <c r="K169" s="84">
        <v>441318.61</v>
      </c>
      <c r="L169" s="84">
        <v>441318.61</v>
      </c>
      <c r="M169" s="84">
        <v>441318.61</v>
      </c>
      <c r="N169" s="84">
        <v>441318.61</v>
      </c>
      <c r="O169" s="84">
        <f t="shared" si="5"/>
        <v>0</v>
      </c>
    </row>
    <row r="170" spans="1:15" ht="12.75" x14ac:dyDescent="0.2">
      <c r="A170" s="78" t="s">
        <v>178</v>
      </c>
      <c r="B170" s="1" t="s">
        <v>179</v>
      </c>
      <c r="C170" s="1" t="s">
        <v>182</v>
      </c>
      <c r="D170" s="1" t="s">
        <v>185</v>
      </c>
      <c r="E170" s="79">
        <v>1</v>
      </c>
      <c r="F170" s="79">
        <v>3815</v>
      </c>
      <c r="G170" s="80" t="s">
        <v>281</v>
      </c>
      <c r="H170" s="84">
        <v>39333.26</v>
      </c>
      <c r="I170" s="84">
        <f t="shared" si="6"/>
        <v>468164.19</v>
      </c>
      <c r="J170" s="84">
        <v>507497.45</v>
      </c>
      <c r="K170" s="84">
        <v>507497.45</v>
      </c>
      <c r="L170" s="84">
        <v>507497.45</v>
      </c>
      <c r="M170" s="84">
        <v>507497.45</v>
      </c>
      <c r="N170" s="84">
        <v>507497.45</v>
      </c>
      <c r="O170" s="84">
        <f t="shared" si="5"/>
        <v>0</v>
      </c>
    </row>
    <row r="171" spans="1:15" ht="12.75" x14ac:dyDescent="0.2">
      <c r="A171" s="78" t="s">
        <v>178</v>
      </c>
      <c r="B171" s="1" t="s">
        <v>179</v>
      </c>
      <c r="C171" s="1" t="s">
        <v>182</v>
      </c>
      <c r="D171" s="1" t="s">
        <v>185</v>
      </c>
      <c r="E171" s="79">
        <v>1</v>
      </c>
      <c r="F171" s="79">
        <v>3923</v>
      </c>
      <c r="G171" s="80" t="s">
        <v>282</v>
      </c>
      <c r="H171" s="84">
        <v>15130</v>
      </c>
      <c r="I171" s="84">
        <f t="shared" si="6"/>
        <v>-2578</v>
      </c>
      <c r="J171" s="84">
        <v>12552</v>
      </c>
      <c r="K171" s="84">
        <v>12552</v>
      </c>
      <c r="L171" s="84">
        <v>12552</v>
      </c>
      <c r="M171" s="84">
        <v>12552</v>
      </c>
      <c r="N171" s="84">
        <v>12552</v>
      </c>
      <c r="O171" s="84">
        <f t="shared" si="5"/>
        <v>0</v>
      </c>
    </row>
    <row r="172" spans="1:15" ht="12.75" x14ac:dyDescent="0.2">
      <c r="A172" s="78" t="s">
        <v>178</v>
      </c>
      <c r="B172" s="1" t="s">
        <v>179</v>
      </c>
      <c r="C172" s="1" t="s">
        <v>182</v>
      </c>
      <c r="D172" s="1" t="s">
        <v>185</v>
      </c>
      <c r="E172" s="79">
        <v>1</v>
      </c>
      <c r="F172" s="79">
        <v>3924</v>
      </c>
      <c r="G172" s="80" t="s">
        <v>283</v>
      </c>
      <c r="H172" s="84">
        <v>10000</v>
      </c>
      <c r="I172" s="84">
        <f t="shared" si="6"/>
        <v>1926.7600000000002</v>
      </c>
      <c r="J172" s="84">
        <v>11926.76</v>
      </c>
      <c r="K172" s="84">
        <v>11926.76</v>
      </c>
      <c r="L172" s="84">
        <v>11926.76</v>
      </c>
      <c r="M172" s="84">
        <v>11926.76</v>
      </c>
      <c r="N172" s="84">
        <v>11926.76</v>
      </c>
      <c r="O172" s="84">
        <f t="shared" si="5"/>
        <v>0</v>
      </c>
    </row>
    <row r="173" spans="1:15" ht="12.75" x14ac:dyDescent="0.2">
      <c r="A173" s="78" t="s">
        <v>178</v>
      </c>
      <c r="B173" s="1" t="s">
        <v>179</v>
      </c>
      <c r="C173" s="1" t="s">
        <v>182</v>
      </c>
      <c r="D173" s="1" t="s">
        <v>185</v>
      </c>
      <c r="E173" s="79">
        <v>1</v>
      </c>
      <c r="F173" s="79">
        <v>3981</v>
      </c>
      <c r="G173" s="80" t="s">
        <v>284</v>
      </c>
      <c r="H173" s="84">
        <v>356339.0520364705</v>
      </c>
      <c r="I173" s="84">
        <f t="shared" si="6"/>
        <v>-26408.052036470501</v>
      </c>
      <c r="J173" s="84">
        <v>329931</v>
      </c>
      <c r="K173" s="84">
        <v>329931</v>
      </c>
      <c r="L173" s="84">
        <v>329931</v>
      </c>
      <c r="M173" s="84">
        <v>329931</v>
      </c>
      <c r="N173" s="84">
        <v>329931</v>
      </c>
      <c r="O173" s="84">
        <f t="shared" si="5"/>
        <v>0</v>
      </c>
    </row>
    <row r="174" spans="1:15" ht="12.75" x14ac:dyDescent="0.2">
      <c r="A174" s="78" t="s">
        <v>178</v>
      </c>
      <c r="B174" s="1" t="s">
        <v>179</v>
      </c>
      <c r="C174" s="1" t="s">
        <v>182</v>
      </c>
      <c r="D174" s="1" t="s">
        <v>185</v>
      </c>
      <c r="E174" s="79">
        <v>1</v>
      </c>
      <c r="F174" s="79">
        <v>3993</v>
      </c>
      <c r="G174" s="80" t="s">
        <v>285</v>
      </c>
      <c r="H174" s="84">
        <v>67000</v>
      </c>
      <c r="I174" s="84">
        <f t="shared" si="6"/>
        <v>-12617.89</v>
      </c>
      <c r="J174" s="84">
        <v>54382.11</v>
      </c>
      <c r="K174" s="84">
        <v>54382.11</v>
      </c>
      <c r="L174" s="84">
        <v>54382.11</v>
      </c>
      <c r="M174" s="84">
        <v>54382.11</v>
      </c>
      <c r="N174" s="84">
        <v>54382.11</v>
      </c>
      <c r="O174" s="84">
        <f t="shared" si="5"/>
        <v>0</v>
      </c>
    </row>
    <row r="175" spans="1:15" ht="12.75" x14ac:dyDescent="0.2">
      <c r="A175" s="78" t="s">
        <v>178</v>
      </c>
      <c r="B175" s="1" t="s">
        <v>179</v>
      </c>
      <c r="C175" s="1" t="s">
        <v>182</v>
      </c>
      <c r="D175" s="1" t="s">
        <v>185</v>
      </c>
      <c r="E175" s="79">
        <v>2</v>
      </c>
      <c r="F175" s="79">
        <v>5410</v>
      </c>
      <c r="G175" s="80" t="s">
        <v>286</v>
      </c>
      <c r="H175" s="84">
        <v>250000</v>
      </c>
      <c r="I175" s="84">
        <f t="shared" si="6"/>
        <v>124345.85999999999</v>
      </c>
      <c r="J175" s="84">
        <v>374345.86</v>
      </c>
      <c r="K175" s="84">
        <v>374345.86</v>
      </c>
      <c r="L175" s="84">
        <v>374345.86</v>
      </c>
      <c r="M175" s="84">
        <v>374345.86</v>
      </c>
      <c r="N175" s="84">
        <v>374345.86</v>
      </c>
      <c r="O175" s="84">
        <f t="shared" si="5"/>
        <v>0</v>
      </c>
    </row>
    <row r="176" spans="1:15" ht="12.75" x14ac:dyDescent="0.2">
      <c r="A176" s="78" t="s">
        <v>178</v>
      </c>
      <c r="B176" s="1" t="s">
        <v>179</v>
      </c>
      <c r="C176" s="1" t="s">
        <v>182</v>
      </c>
      <c r="D176" s="1" t="s">
        <v>185</v>
      </c>
      <c r="E176" s="79">
        <v>2</v>
      </c>
      <c r="F176" s="79">
        <v>5690</v>
      </c>
      <c r="G176" s="80" t="s">
        <v>287</v>
      </c>
      <c r="H176" s="84">
        <v>0</v>
      </c>
      <c r="I176" s="84">
        <f t="shared" si="6"/>
        <v>0</v>
      </c>
      <c r="J176" s="84">
        <v>0</v>
      </c>
      <c r="K176" s="84">
        <v>0</v>
      </c>
      <c r="L176" s="84">
        <v>0</v>
      </c>
      <c r="M176" s="84">
        <v>0</v>
      </c>
      <c r="N176" s="84">
        <v>0</v>
      </c>
      <c r="O176" s="84">
        <f t="shared" si="5"/>
        <v>0</v>
      </c>
    </row>
    <row r="177" spans="1:15" ht="12.75" x14ac:dyDescent="0.2">
      <c r="A177" s="78" t="s">
        <v>178</v>
      </c>
      <c r="B177" s="1" t="s">
        <v>179</v>
      </c>
      <c r="C177" s="1" t="s">
        <v>182</v>
      </c>
      <c r="D177" s="1" t="s">
        <v>185</v>
      </c>
      <c r="E177" s="79">
        <v>2</v>
      </c>
      <c r="F177" s="79">
        <v>6101</v>
      </c>
      <c r="G177" s="80" t="s">
        <v>288</v>
      </c>
      <c r="H177" s="84">
        <v>0</v>
      </c>
      <c r="I177" s="84">
        <f t="shared" si="6"/>
        <v>589807.19999999995</v>
      </c>
      <c r="J177" s="84">
        <v>589807.19999999995</v>
      </c>
      <c r="K177" s="84">
        <v>589807.19999999995</v>
      </c>
      <c r="L177" s="84">
        <v>589807.19999999995</v>
      </c>
      <c r="M177" s="84">
        <v>589807.19999999995</v>
      </c>
      <c r="N177" s="84">
        <v>589807.19999999995</v>
      </c>
      <c r="O177" s="84">
        <f t="shared" si="5"/>
        <v>0</v>
      </c>
    </row>
    <row r="178" spans="1:15" ht="12.75" x14ac:dyDescent="0.2">
      <c r="A178" s="78" t="s">
        <v>178</v>
      </c>
      <c r="B178" s="1" t="s">
        <v>179</v>
      </c>
      <c r="C178" s="1" t="s">
        <v>182</v>
      </c>
      <c r="D178" s="1" t="s">
        <v>185</v>
      </c>
      <c r="E178" s="79">
        <v>2</v>
      </c>
      <c r="F178" s="79">
        <v>6123</v>
      </c>
      <c r="G178" s="80" t="s">
        <v>276</v>
      </c>
      <c r="H178" s="84">
        <v>0</v>
      </c>
      <c r="I178" s="84">
        <f t="shared" si="6"/>
        <v>1449116.44</v>
      </c>
      <c r="J178" s="84">
        <v>1449116.44</v>
      </c>
      <c r="K178" s="84">
        <v>1449116.44</v>
      </c>
      <c r="L178" s="84">
        <v>1449116.44</v>
      </c>
      <c r="M178" s="84">
        <v>1449116.44</v>
      </c>
      <c r="N178" s="84">
        <v>1449116.44</v>
      </c>
      <c r="O178" s="84">
        <f t="shared" si="5"/>
        <v>0</v>
      </c>
    </row>
    <row r="179" spans="1:15" ht="12.75" x14ac:dyDescent="0.2">
      <c r="A179" s="78" t="s">
        <v>178</v>
      </c>
      <c r="B179" s="1" t="s">
        <v>179</v>
      </c>
      <c r="C179" s="1" t="s">
        <v>182</v>
      </c>
      <c r="D179" s="1" t="s">
        <v>185</v>
      </c>
      <c r="E179" s="79">
        <v>2</v>
      </c>
      <c r="F179" s="79">
        <v>6271</v>
      </c>
      <c r="G179" s="80" t="s">
        <v>301</v>
      </c>
      <c r="H179" s="84">
        <v>0</v>
      </c>
      <c r="I179" s="84">
        <f t="shared" si="6"/>
        <v>6430758.1299999999</v>
      </c>
      <c r="J179" s="84">
        <v>6430758.1299999999</v>
      </c>
      <c r="K179" s="84">
        <v>6430758.1299999999</v>
      </c>
      <c r="L179" s="84">
        <v>6430758.1299999999</v>
      </c>
      <c r="M179" s="84">
        <v>6430758.1299999999</v>
      </c>
      <c r="N179" s="84">
        <v>6430758.1299999999</v>
      </c>
      <c r="O179" s="84">
        <f t="shared" si="5"/>
        <v>0</v>
      </c>
    </row>
    <row r="180" spans="1:15" ht="12.75" x14ac:dyDescent="0.2">
      <c r="A180" s="78" t="s">
        <v>178</v>
      </c>
      <c r="B180" s="1" t="s">
        <v>179</v>
      </c>
      <c r="C180" s="1" t="s">
        <v>182</v>
      </c>
      <c r="D180" s="1" t="s">
        <v>186</v>
      </c>
      <c r="E180" s="79">
        <v>1</v>
      </c>
      <c r="F180" s="79">
        <v>1131</v>
      </c>
      <c r="G180" s="80" t="s">
        <v>188</v>
      </c>
      <c r="H180" s="84">
        <v>2533376.0979999998</v>
      </c>
      <c r="I180" s="84">
        <f t="shared" si="6"/>
        <v>-334049.35799999954</v>
      </c>
      <c r="J180" s="84">
        <v>2199326.7400000002</v>
      </c>
      <c r="K180" s="84">
        <v>2199326.7400000002</v>
      </c>
      <c r="L180" s="84">
        <v>2199326.7400000002</v>
      </c>
      <c r="M180" s="84">
        <v>2199326.7400000002</v>
      </c>
      <c r="N180" s="84">
        <v>2199326.7400000002</v>
      </c>
      <c r="O180" s="84">
        <f t="shared" si="5"/>
        <v>0</v>
      </c>
    </row>
    <row r="181" spans="1:15" ht="12.75" x14ac:dyDescent="0.2">
      <c r="A181" s="78" t="s">
        <v>178</v>
      </c>
      <c r="B181" s="1" t="s">
        <v>179</v>
      </c>
      <c r="C181" s="1" t="s">
        <v>182</v>
      </c>
      <c r="D181" s="1" t="s">
        <v>186</v>
      </c>
      <c r="E181" s="79">
        <v>1</v>
      </c>
      <c r="F181" s="79">
        <v>1322</v>
      </c>
      <c r="G181" s="80" t="s">
        <v>190</v>
      </c>
      <c r="H181" s="84">
        <v>63334.402449999994</v>
      </c>
      <c r="I181" s="84">
        <f t="shared" si="6"/>
        <v>-15749.682449999993</v>
      </c>
      <c r="J181" s="84">
        <v>47584.72</v>
      </c>
      <c r="K181" s="84">
        <v>47584.72</v>
      </c>
      <c r="L181" s="84">
        <v>47584.72</v>
      </c>
      <c r="M181" s="84">
        <v>47584.72</v>
      </c>
      <c r="N181" s="84">
        <v>47584.72</v>
      </c>
      <c r="O181" s="84">
        <f t="shared" si="5"/>
        <v>0</v>
      </c>
    </row>
    <row r="182" spans="1:15" ht="12.75" x14ac:dyDescent="0.2">
      <c r="A182" s="78" t="s">
        <v>178</v>
      </c>
      <c r="B182" s="1" t="s">
        <v>179</v>
      </c>
      <c r="C182" s="1" t="s">
        <v>182</v>
      </c>
      <c r="D182" s="1" t="s">
        <v>186</v>
      </c>
      <c r="E182" s="79">
        <v>1</v>
      </c>
      <c r="F182" s="79">
        <v>1323</v>
      </c>
      <c r="G182" s="80" t="s">
        <v>191</v>
      </c>
      <c r="H182" s="84">
        <v>323077.74205649475</v>
      </c>
      <c r="I182" s="84">
        <f t="shared" si="6"/>
        <v>-1980.5320564947324</v>
      </c>
      <c r="J182" s="84">
        <v>321097.21000000002</v>
      </c>
      <c r="K182" s="84">
        <v>321097.21000000002</v>
      </c>
      <c r="L182" s="84">
        <v>321097.21000000002</v>
      </c>
      <c r="M182" s="84">
        <v>321097.21000000002</v>
      </c>
      <c r="N182" s="84">
        <v>321097.21000000002</v>
      </c>
      <c r="O182" s="84">
        <f t="shared" si="5"/>
        <v>0</v>
      </c>
    </row>
    <row r="183" spans="1:15" ht="12.75" x14ac:dyDescent="0.2">
      <c r="A183" s="78" t="s">
        <v>178</v>
      </c>
      <c r="B183" s="1" t="s">
        <v>179</v>
      </c>
      <c r="C183" s="1" t="s">
        <v>182</v>
      </c>
      <c r="D183" s="1" t="s">
        <v>186</v>
      </c>
      <c r="E183" s="79">
        <v>1</v>
      </c>
      <c r="F183" s="79">
        <v>1324</v>
      </c>
      <c r="G183" s="80" t="s">
        <v>192</v>
      </c>
      <c r="H183" s="84">
        <v>12640.06</v>
      </c>
      <c r="I183" s="84">
        <f t="shared" si="6"/>
        <v>-4543.3999999999996</v>
      </c>
      <c r="J183" s="84">
        <v>8096.66</v>
      </c>
      <c r="K183" s="84">
        <v>8096.66</v>
      </c>
      <c r="L183" s="84">
        <v>8096.66</v>
      </c>
      <c r="M183" s="84">
        <v>8096.66</v>
      </c>
      <c r="N183" s="84">
        <v>8096.66</v>
      </c>
      <c r="O183" s="84">
        <f t="shared" si="5"/>
        <v>0</v>
      </c>
    </row>
    <row r="184" spans="1:15" ht="12.75" x14ac:dyDescent="0.2">
      <c r="A184" s="78" t="s">
        <v>178</v>
      </c>
      <c r="B184" s="1" t="s">
        <v>179</v>
      </c>
      <c r="C184" s="1" t="s">
        <v>182</v>
      </c>
      <c r="D184" s="1" t="s">
        <v>186</v>
      </c>
      <c r="E184" s="79">
        <v>1</v>
      </c>
      <c r="F184" s="79">
        <v>1325</v>
      </c>
      <c r="G184" s="80" t="s">
        <v>193</v>
      </c>
      <c r="H184" s="84">
        <v>82960.39439999999</v>
      </c>
      <c r="I184" s="84">
        <f t="shared" si="6"/>
        <v>-7882.924399999989</v>
      </c>
      <c r="J184" s="84">
        <v>75077.47</v>
      </c>
      <c r="K184" s="84">
        <v>75077.47</v>
      </c>
      <c r="L184" s="84">
        <v>75077.47</v>
      </c>
      <c r="M184" s="84">
        <v>75077.47</v>
      </c>
      <c r="N184" s="84">
        <v>75077.47</v>
      </c>
      <c r="O184" s="84">
        <f t="shared" si="5"/>
        <v>0</v>
      </c>
    </row>
    <row r="185" spans="1:15" ht="12.75" x14ac:dyDescent="0.2">
      <c r="A185" s="78" t="s">
        <v>178</v>
      </c>
      <c r="B185" s="1" t="s">
        <v>179</v>
      </c>
      <c r="C185" s="1" t="s">
        <v>182</v>
      </c>
      <c r="D185" s="1" t="s">
        <v>186</v>
      </c>
      <c r="E185" s="79">
        <v>1</v>
      </c>
      <c r="F185" s="79">
        <v>1332</v>
      </c>
      <c r="G185" s="80" t="s">
        <v>194</v>
      </c>
      <c r="H185" s="84">
        <v>12000</v>
      </c>
      <c r="I185" s="84">
        <f t="shared" si="6"/>
        <v>7696.41</v>
      </c>
      <c r="J185" s="84">
        <v>19696.41</v>
      </c>
      <c r="K185" s="84">
        <v>19696.41</v>
      </c>
      <c r="L185" s="84">
        <v>19696.41</v>
      </c>
      <c r="M185" s="84">
        <v>19696.41</v>
      </c>
      <c r="N185" s="84">
        <v>19696.41</v>
      </c>
      <c r="O185" s="84">
        <f t="shared" si="5"/>
        <v>0</v>
      </c>
    </row>
    <row r="186" spans="1:15" ht="12.75" x14ac:dyDescent="0.2">
      <c r="A186" s="78" t="s">
        <v>178</v>
      </c>
      <c r="B186" s="1" t="s">
        <v>179</v>
      </c>
      <c r="C186" s="1" t="s">
        <v>182</v>
      </c>
      <c r="D186" s="1" t="s">
        <v>186</v>
      </c>
      <c r="E186" s="79">
        <v>1</v>
      </c>
      <c r="F186" s="79">
        <v>1336</v>
      </c>
      <c r="G186" s="80" t="s">
        <v>195</v>
      </c>
      <c r="H186" s="84">
        <v>108322.46146665557</v>
      </c>
      <c r="I186" s="84">
        <f t="shared" si="6"/>
        <v>-15279.391466655565</v>
      </c>
      <c r="J186" s="84">
        <v>93043.07</v>
      </c>
      <c r="K186" s="84">
        <v>93043.07</v>
      </c>
      <c r="L186" s="84">
        <v>93043.07</v>
      </c>
      <c r="M186" s="84">
        <v>93043.07</v>
      </c>
      <c r="N186" s="84">
        <v>93043.07</v>
      </c>
      <c r="O186" s="84">
        <f t="shared" si="5"/>
        <v>0</v>
      </c>
    </row>
    <row r="187" spans="1:15" ht="12.75" x14ac:dyDescent="0.2">
      <c r="A187" s="78" t="s">
        <v>178</v>
      </c>
      <c r="B187" s="1" t="s">
        <v>179</v>
      </c>
      <c r="C187" s="1" t="s">
        <v>182</v>
      </c>
      <c r="D187" s="1" t="s">
        <v>186</v>
      </c>
      <c r="E187" s="79">
        <v>1</v>
      </c>
      <c r="F187" s="79">
        <v>1337</v>
      </c>
      <c r="G187" s="80" t="s">
        <v>196</v>
      </c>
      <c r="H187" s="84">
        <v>54460.766899999995</v>
      </c>
      <c r="I187" s="84">
        <f t="shared" si="6"/>
        <v>-3145.1168999999936</v>
      </c>
      <c r="J187" s="84">
        <v>51315.65</v>
      </c>
      <c r="K187" s="84">
        <v>51315.65</v>
      </c>
      <c r="L187" s="84">
        <v>51315.65</v>
      </c>
      <c r="M187" s="84">
        <v>51315.65</v>
      </c>
      <c r="N187" s="84">
        <v>51315.65</v>
      </c>
      <c r="O187" s="84">
        <f t="shared" si="5"/>
        <v>0</v>
      </c>
    </row>
    <row r="188" spans="1:15" ht="12.75" x14ac:dyDescent="0.2">
      <c r="A188" s="78" t="s">
        <v>178</v>
      </c>
      <c r="B188" s="1" t="s">
        <v>179</v>
      </c>
      <c r="C188" s="1" t="s">
        <v>182</v>
      </c>
      <c r="D188" s="1" t="s">
        <v>186</v>
      </c>
      <c r="E188" s="79">
        <v>1</v>
      </c>
      <c r="F188" s="79">
        <v>1338</v>
      </c>
      <c r="G188" s="80" t="s">
        <v>197</v>
      </c>
      <c r="H188" s="84">
        <v>6000</v>
      </c>
      <c r="I188" s="84">
        <f t="shared" si="6"/>
        <v>-3978.15</v>
      </c>
      <c r="J188" s="84">
        <v>2021.85</v>
      </c>
      <c r="K188" s="84">
        <v>2021.85</v>
      </c>
      <c r="L188" s="84">
        <v>2021.85</v>
      </c>
      <c r="M188" s="84">
        <v>2021.85</v>
      </c>
      <c r="N188" s="84">
        <v>2021.85</v>
      </c>
      <c r="O188" s="84">
        <f t="shared" si="5"/>
        <v>0</v>
      </c>
    </row>
    <row r="189" spans="1:15" ht="12.75" x14ac:dyDescent="0.2">
      <c r="A189" s="78" t="s">
        <v>178</v>
      </c>
      <c r="B189" s="1" t="s">
        <v>179</v>
      </c>
      <c r="C189" s="1" t="s">
        <v>182</v>
      </c>
      <c r="D189" s="1" t="s">
        <v>186</v>
      </c>
      <c r="E189" s="79">
        <v>1</v>
      </c>
      <c r="F189" s="79">
        <v>1411</v>
      </c>
      <c r="G189" s="80" t="s">
        <v>198</v>
      </c>
      <c r="H189" s="84">
        <v>367421.44234999997</v>
      </c>
      <c r="I189" s="84">
        <f t="shared" si="6"/>
        <v>-34877.812349999964</v>
      </c>
      <c r="J189" s="84">
        <v>332543.63</v>
      </c>
      <c r="K189" s="84">
        <v>332543.63</v>
      </c>
      <c r="L189" s="84">
        <v>332543.63</v>
      </c>
      <c r="M189" s="84">
        <v>332543.63</v>
      </c>
      <c r="N189" s="84">
        <v>332543.63</v>
      </c>
      <c r="O189" s="84">
        <f t="shared" si="5"/>
        <v>0</v>
      </c>
    </row>
    <row r="190" spans="1:15" ht="12.75" x14ac:dyDescent="0.2">
      <c r="A190" s="78" t="s">
        <v>178</v>
      </c>
      <c r="B190" s="1" t="s">
        <v>179</v>
      </c>
      <c r="C190" s="1" t="s">
        <v>182</v>
      </c>
      <c r="D190" s="1" t="s">
        <v>186</v>
      </c>
      <c r="E190" s="79">
        <v>1</v>
      </c>
      <c r="F190" s="79">
        <v>1421</v>
      </c>
      <c r="G190" s="80" t="s">
        <v>199</v>
      </c>
      <c r="H190" s="84">
        <v>173841.3597</v>
      </c>
      <c r="I190" s="84">
        <f t="shared" si="6"/>
        <v>-37430.979699999996</v>
      </c>
      <c r="J190" s="84">
        <v>136410.38</v>
      </c>
      <c r="K190" s="84">
        <v>136410.38</v>
      </c>
      <c r="L190" s="84">
        <v>136410.38</v>
      </c>
      <c r="M190" s="84">
        <v>136410.38</v>
      </c>
      <c r="N190" s="84">
        <v>136410.38</v>
      </c>
      <c r="O190" s="84">
        <f t="shared" si="5"/>
        <v>0</v>
      </c>
    </row>
    <row r="191" spans="1:15" ht="12.75" x14ac:dyDescent="0.2">
      <c r="A191" s="78" t="s">
        <v>178</v>
      </c>
      <c r="B191" s="1" t="s">
        <v>179</v>
      </c>
      <c r="C191" s="1" t="s">
        <v>182</v>
      </c>
      <c r="D191" s="1" t="s">
        <v>186</v>
      </c>
      <c r="E191" s="79">
        <v>1</v>
      </c>
      <c r="F191" s="79">
        <v>1431</v>
      </c>
      <c r="G191" s="80" t="s">
        <v>200</v>
      </c>
      <c r="H191" s="84">
        <v>179056.77329999994</v>
      </c>
      <c r="I191" s="84">
        <f t="shared" si="6"/>
        <v>-39998.383299999929</v>
      </c>
      <c r="J191" s="84">
        <v>139058.39000000001</v>
      </c>
      <c r="K191" s="84">
        <v>139058.39000000001</v>
      </c>
      <c r="L191" s="84">
        <v>139058.39000000001</v>
      </c>
      <c r="M191" s="84">
        <v>139058.39000000001</v>
      </c>
      <c r="N191" s="84">
        <v>139058.39000000001</v>
      </c>
      <c r="O191" s="84">
        <f t="shared" si="5"/>
        <v>0</v>
      </c>
    </row>
    <row r="192" spans="1:15" ht="12.75" x14ac:dyDescent="0.2">
      <c r="A192" s="78" t="s">
        <v>178</v>
      </c>
      <c r="B192" s="1" t="s">
        <v>179</v>
      </c>
      <c r="C192" s="1" t="s">
        <v>182</v>
      </c>
      <c r="D192" s="1" t="s">
        <v>186</v>
      </c>
      <c r="E192" s="79">
        <v>1</v>
      </c>
      <c r="F192" s="79">
        <v>1543</v>
      </c>
      <c r="G192" s="80" t="s">
        <v>289</v>
      </c>
      <c r="H192" s="84">
        <v>42000</v>
      </c>
      <c r="I192" s="84">
        <f t="shared" si="6"/>
        <v>-6863.7099999999991</v>
      </c>
      <c r="J192" s="84">
        <v>35136.29</v>
      </c>
      <c r="K192" s="84">
        <v>35136.29</v>
      </c>
      <c r="L192" s="84">
        <v>35136.29</v>
      </c>
      <c r="M192" s="84">
        <v>35136.29</v>
      </c>
      <c r="N192" s="84">
        <v>35136.29</v>
      </c>
      <c r="O192" s="84">
        <f t="shared" si="5"/>
        <v>0</v>
      </c>
    </row>
    <row r="193" spans="1:15" ht="12.75" x14ac:dyDescent="0.2">
      <c r="A193" s="78" t="s">
        <v>178</v>
      </c>
      <c r="B193" s="1" t="s">
        <v>179</v>
      </c>
      <c r="C193" s="1" t="s">
        <v>182</v>
      </c>
      <c r="D193" s="1" t="s">
        <v>186</v>
      </c>
      <c r="E193" s="79">
        <v>1</v>
      </c>
      <c r="F193" s="79">
        <v>1545</v>
      </c>
      <c r="G193" s="80" t="s">
        <v>202</v>
      </c>
      <c r="H193" s="84">
        <v>436730.44414348988</v>
      </c>
      <c r="I193" s="84">
        <f t="shared" si="6"/>
        <v>-52705.164143489848</v>
      </c>
      <c r="J193" s="84">
        <v>384025.28</v>
      </c>
      <c r="K193" s="84">
        <v>384025.28</v>
      </c>
      <c r="L193" s="84">
        <v>384025.28</v>
      </c>
      <c r="M193" s="84">
        <v>384025.28</v>
      </c>
      <c r="N193" s="84">
        <v>384025.28</v>
      </c>
      <c r="O193" s="84">
        <f t="shared" si="5"/>
        <v>0</v>
      </c>
    </row>
    <row r="194" spans="1:15" ht="12.75" x14ac:dyDescent="0.2">
      <c r="A194" s="78" t="s">
        <v>178</v>
      </c>
      <c r="B194" s="1" t="s">
        <v>179</v>
      </c>
      <c r="C194" s="1" t="s">
        <v>182</v>
      </c>
      <c r="D194" s="1" t="s">
        <v>186</v>
      </c>
      <c r="E194" s="79">
        <v>1</v>
      </c>
      <c r="F194" s="79">
        <v>1547</v>
      </c>
      <c r="G194" s="80" t="s">
        <v>203</v>
      </c>
      <c r="H194" s="84">
        <v>23340.27</v>
      </c>
      <c r="I194" s="84">
        <f t="shared" si="6"/>
        <v>-836.84000000000015</v>
      </c>
      <c r="J194" s="84">
        <v>22503.43</v>
      </c>
      <c r="K194" s="84">
        <v>22503.43</v>
      </c>
      <c r="L194" s="84">
        <v>22503.43</v>
      </c>
      <c r="M194" s="84">
        <v>22503.43</v>
      </c>
      <c r="N194" s="84">
        <v>22503.43</v>
      </c>
      <c r="O194" s="84">
        <f t="shared" si="5"/>
        <v>0</v>
      </c>
    </row>
    <row r="195" spans="1:15" ht="12.75" x14ac:dyDescent="0.2">
      <c r="A195" s="78" t="s">
        <v>178</v>
      </c>
      <c r="B195" s="1" t="s">
        <v>179</v>
      </c>
      <c r="C195" s="1" t="s">
        <v>180</v>
      </c>
      <c r="D195" s="1" t="s">
        <v>186</v>
      </c>
      <c r="E195" s="79">
        <v>1</v>
      </c>
      <c r="F195" s="79">
        <v>1548</v>
      </c>
      <c r="G195" s="80" t="s">
        <v>204</v>
      </c>
      <c r="H195" s="84">
        <v>23340.271399999998</v>
      </c>
      <c r="I195" s="84">
        <f t="shared" si="6"/>
        <v>-1347.7713999999978</v>
      </c>
      <c r="J195" s="84">
        <v>21992.5</v>
      </c>
      <c r="K195" s="84">
        <v>21992.5</v>
      </c>
      <c r="L195" s="84">
        <v>21992.5</v>
      </c>
      <c r="M195" s="84">
        <v>21992.5</v>
      </c>
      <c r="N195" s="84">
        <v>21992.5</v>
      </c>
      <c r="O195" s="84">
        <f t="shared" si="5"/>
        <v>0</v>
      </c>
    </row>
    <row r="196" spans="1:15" ht="12.75" x14ac:dyDescent="0.2">
      <c r="A196" s="78" t="s">
        <v>178</v>
      </c>
      <c r="B196" s="1" t="s">
        <v>179</v>
      </c>
      <c r="C196" s="1" t="s">
        <v>180</v>
      </c>
      <c r="D196" s="1" t="s">
        <v>186</v>
      </c>
      <c r="E196" s="79">
        <v>1</v>
      </c>
      <c r="F196" s="79">
        <v>1592</v>
      </c>
      <c r="G196" s="80" t="s">
        <v>205</v>
      </c>
      <c r="H196" s="84">
        <v>247623.22779999999</v>
      </c>
      <c r="I196" s="84">
        <f t="shared" si="6"/>
        <v>-29014.837799999979</v>
      </c>
      <c r="J196" s="84">
        <v>218608.39</v>
      </c>
      <c r="K196" s="84">
        <v>218608.39</v>
      </c>
      <c r="L196" s="84">
        <v>218608.39</v>
      </c>
      <c r="M196" s="84">
        <v>218608.39</v>
      </c>
      <c r="N196" s="84">
        <v>218608.39</v>
      </c>
      <c r="O196" s="84">
        <f t="shared" si="5"/>
        <v>0</v>
      </c>
    </row>
    <row r="197" spans="1:15" ht="12.75" x14ac:dyDescent="0.2">
      <c r="A197" s="78" t="s">
        <v>178</v>
      </c>
      <c r="B197" s="1" t="s">
        <v>179</v>
      </c>
      <c r="C197" s="1" t="s">
        <v>182</v>
      </c>
      <c r="D197" s="1" t="s">
        <v>186</v>
      </c>
      <c r="E197" s="79">
        <v>1</v>
      </c>
      <c r="F197" s="79">
        <v>1593</v>
      </c>
      <c r="G197" s="80" t="s">
        <v>206</v>
      </c>
      <c r="H197" s="84">
        <v>247623.22779999999</v>
      </c>
      <c r="I197" s="84">
        <f t="shared" si="6"/>
        <v>-29014.837799999979</v>
      </c>
      <c r="J197" s="84">
        <v>218608.39</v>
      </c>
      <c r="K197" s="84">
        <v>218608.39</v>
      </c>
      <c r="L197" s="84">
        <v>218608.39</v>
      </c>
      <c r="M197" s="84">
        <v>218608.39</v>
      </c>
      <c r="N197" s="84">
        <v>218608.39</v>
      </c>
      <c r="O197" s="84">
        <f t="shared" ref="O197:O233" si="7">J197-L197</f>
        <v>0</v>
      </c>
    </row>
    <row r="198" spans="1:15" ht="12.75" x14ac:dyDescent="0.2">
      <c r="A198" s="78" t="s">
        <v>178</v>
      </c>
      <c r="B198" s="1" t="s">
        <v>179</v>
      </c>
      <c r="C198" s="1" t="s">
        <v>182</v>
      </c>
      <c r="D198" s="1" t="s">
        <v>186</v>
      </c>
      <c r="E198" s="79">
        <v>1</v>
      </c>
      <c r="F198" s="79">
        <v>1612</v>
      </c>
      <c r="G198" s="80" t="s">
        <v>207</v>
      </c>
      <c r="H198" s="84">
        <v>60572.451072000011</v>
      </c>
      <c r="I198" s="84">
        <f t="shared" si="6"/>
        <v>24345.938927999989</v>
      </c>
      <c r="J198" s="84">
        <v>84918.39</v>
      </c>
      <c r="K198" s="84">
        <v>84918.39</v>
      </c>
      <c r="L198" s="84">
        <v>84918.39</v>
      </c>
      <c r="M198" s="84">
        <v>84918.39</v>
      </c>
      <c r="N198" s="84">
        <v>84918.39</v>
      </c>
      <c r="O198" s="84">
        <f t="shared" si="7"/>
        <v>0</v>
      </c>
    </row>
    <row r="199" spans="1:15" ht="12.75" x14ac:dyDescent="0.2">
      <c r="A199" s="78" t="s">
        <v>178</v>
      </c>
      <c r="B199" s="1" t="s">
        <v>179</v>
      </c>
      <c r="C199" s="1" t="s">
        <v>182</v>
      </c>
      <c r="D199" s="1" t="s">
        <v>186</v>
      </c>
      <c r="E199" s="79">
        <v>1</v>
      </c>
      <c r="F199" s="79">
        <v>2712</v>
      </c>
      <c r="G199" s="80" t="s">
        <v>270</v>
      </c>
      <c r="H199" s="84">
        <v>10000</v>
      </c>
      <c r="I199" s="84">
        <f t="shared" si="6"/>
        <v>-10000</v>
      </c>
      <c r="J199" s="84">
        <v>0</v>
      </c>
      <c r="K199" s="84">
        <v>0</v>
      </c>
      <c r="L199" s="84">
        <v>0</v>
      </c>
      <c r="M199" s="84">
        <v>0</v>
      </c>
      <c r="N199" s="84">
        <v>0</v>
      </c>
      <c r="O199" s="84">
        <f t="shared" si="7"/>
        <v>0</v>
      </c>
    </row>
    <row r="200" spans="1:15" ht="12.75" x14ac:dyDescent="0.2">
      <c r="A200" s="78" t="s">
        <v>178</v>
      </c>
      <c r="B200" s="1" t="s">
        <v>179</v>
      </c>
      <c r="C200" s="1" t="s">
        <v>182</v>
      </c>
      <c r="D200" s="1" t="s">
        <v>186</v>
      </c>
      <c r="E200" s="79">
        <v>1</v>
      </c>
      <c r="F200" s="79">
        <v>2911</v>
      </c>
      <c r="G200" s="80" t="s">
        <v>242</v>
      </c>
      <c r="H200" s="84">
        <v>36000</v>
      </c>
      <c r="I200" s="84">
        <f t="shared" si="6"/>
        <v>-23581.989999999998</v>
      </c>
      <c r="J200" s="84">
        <v>12418.01</v>
      </c>
      <c r="K200" s="84">
        <v>12418.01</v>
      </c>
      <c r="L200" s="84">
        <v>12418.01</v>
      </c>
      <c r="M200" s="84">
        <v>12418.01</v>
      </c>
      <c r="N200" s="84">
        <v>12418.01</v>
      </c>
      <c r="O200" s="84">
        <f t="shared" si="7"/>
        <v>0</v>
      </c>
    </row>
    <row r="201" spans="1:15" ht="12.75" x14ac:dyDescent="0.2">
      <c r="A201" s="78" t="s">
        <v>178</v>
      </c>
      <c r="B201" s="1" t="s">
        <v>179</v>
      </c>
      <c r="C201" s="1" t="s">
        <v>182</v>
      </c>
      <c r="D201" s="1" t="s">
        <v>186</v>
      </c>
      <c r="E201" s="79">
        <v>1</v>
      </c>
      <c r="F201" s="79">
        <v>3341</v>
      </c>
      <c r="G201" s="80" t="s">
        <v>220</v>
      </c>
      <c r="H201" s="84">
        <v>0</v>
      </c>
      <c r="I201" s="84">
        <f t="shared" si="6"/>
        <v>0</v>
      </c>
      <c r="J201" s="84">
        <v>0</v>
      </c>
      <c r="K201" s="84">
        <v>0</v>
      </c>
      <c r="L201" s="84">
        <v>0</v>
      </c>
      <c r="M201" s="84">
        <v>0</v>
      </c>
      <c r="N201" s="84">
        <v>0</v>
      </c>
      <c r="O201" s="84">
        <f t="shared" si="7"/>
        <v>0</v>
      </c>
    </row>
    <row r="202" spans="1:15" ht="12.75" x14ac:dyDescent="0.2">
      <c r="A202" s="78" t="s">
        <v>178</v>
      </c>
      <c r="B202" s="1" t="s">
        <v>179</v>
      </c>
      <c r="C202" s="1" t="s">
        <v>182</v>
      </c>
      <c r="D202" s="1" t="s">
        <v>186</v>
      </c>
      <c r="E202" s="79">
        <v>1</v>
      </c>
      <c r="F202" s="79">
        <v>3534</v>
      </c>
      <c r="G202" s="80" t="s">
        <v>227</v>
      </c>
      <c r="H202" s="84">
        <v>6000</v>
      </c>
      <c r="I202" s="84">
        <f t="shared" si="6"/>
        <v>-6000</v>
      </c>
      <c r="J202" s="84">
        <v>0</v>
      </c>
      <c r="K202" s="84">
        <v>0</v>
      </c>
      <c r="L202" s="84">
        <v>0</v>
      </c>
      <c r="M202" s="84">
        <v>0</v>
      </c>
      <c r="N202" s="84">
        <v>0</v>
      </c>
      <c r="O202" s="84">
        <f t="shared" si="7"/>
        <v>0</v>
      </c>
    </row>
    <row r="203" spans="1:15" ht="12.75" x14ac:dyDescent="0.2">
      <c r="A203" s="78" t="s">
        <v>178</v>
      </c>
      <c r="B203" s="1" t="s">
        <v>179</v>
      </c>
      <c r="C203" s="1" t="s">
        <v>182</v>
      </c>
      <c r="D203" s="1" t="s">
        <v>186</v>
      </c>
      <c r="E203" s="79">
        <v>1</v>
      </c>
      <c r="F203" s="79">
        <v>3857</v>
      </c>
      <c r="G203" s="80" t="s">
        <v>232</v>
      </c>
      <c r="H203" s="84">
        <v>0</v>
      </c>
      <c r="I203" s="84">
        <f t="shared" si="6"/>
        <v>390</v>
      </c>
      <c r="J203" s="84">
        <v>390</v>
      </c>
      <c r="K203" s="84">
        <v>390</v>
      </c>
      <c r="L203" s="84">
        <v>390</v>
      </c>
      <c r="M203" s="84">
        <v>390</v>
      </c>
      <c r="N203" s="84">
        <v>390</v>
      </c>
      <c r="O203" s="84">
        <f t="shared" si="7"/>
        <v>0</v>
      </c>
    </row>
    <row r="204" spans="1:15" ht="12.75" x14ac:dyDescent="0.2">
      <c r="A204" s="78" t="s">
        <v>178</v>
      </c>
      <c r="B204" s="1" t="s">
        <v>179</v>
      </c>
      <c r="C204" s="1" t="s">
        <v>180</v>
      </c>
      <c r="D204" s="1" t="s">
        <v>186</v>
      </c>
      <c r="E204" s="79">
        <v>2</v>
      </c>
      <c r="F204" s="79">
        <v>5671</v>
      </c>
      <c r="G204" s="80" t="s">
        <v>255</v>
      </c>
      <c r="H204" s="84">
        <v>75000</v>
      </c>
      <c r="I204" s="84">
        <f t="shared" ref="I204:I212" si="8">J204-H204</f>
        <v>-57169.619999999995</v>
      </c>
      <c r="J204" s="84">
        <v>17830.38</v>
      </c>
      <c r="K204" s="84">
        <v>17830.38</v>
      </c>
      <c r="L204" s="84">
        <v>17830.38</v>
      </c>
      <c r="M204" s="84">
        <v>17830.38</v>
      </c>
      <c r="N204" s="84">
        <v>17830.38</v>
      </c>
      <c r="O204" s="84">
        <f t="shared" si="7"/>
        <v>0</v>
      </c>
    </row>
    <row r="205" spans="1:15" ht="12.75" x14ac:dyDescent="0.2">
      <c r="A205" s="78" t="s">
        <v>178</v>
      </c>
      <c r="B205" s="1" t="s">
        <v>179</v>
      </c>
      <c r="C205" s="1" t="s">
        <v>182</v>
      </c>
      <c r="D205" s="1" t="s">
        <v>187</v>
      </c>
      <c r="E205" s="79">
        <v>1</v>
      </c>
      <c r="F205" s="79">
        <v>1131</v>
      </c>
      <c r="G205" s="80" t="s">
        <v>188</v>
      </c>
      <c r="H205" s="84">
        <v>515259.68259999994</v>
      </c>
      <c r="I205" s="84">
        <f t="shared" si="8"/>
        <v>-36734.792599999928</v>
      </c>
      <c r="J205" s="84">
        <v>478524.89</v>
      </c>
      <c r="K205" s="84">
        <v>478524.89</v>
      </c>
      <c r="L205" s="84">
        <v>478524.89</v>
      </c>
      <c r="M205" s="84">
        <v>478524.89</v>
      </c>
      <c r="N205" s="84">
        <v>478524.89</v>
      </c>
      <c r="O205" s="84">
        <f t="shared" si="7"/>
        <v>0</v>
      </c>
    </row>
    <row r="206" spans="1:15" ht="12.75" x14ac:dyDescent="0.2">
      <c r="A206" s="78" t="s">
        <v>178</v>
      </c>
      <c r="B206" s="1" t="s">
        <v>179</v>
      </c>
      <c r="C206" s="1" t="s">
        <v>182</v>
      </c>
      <c r="D206" s="1" t="s">
        <v>187</v>
      </c>
      <c r="E206" s="79">
        <v>1</v>
      </c>
      <c r="F206" s="79">
        <v>1322</v>
      </c>
      <c r="G206" s="80" t="s">
        <v>190</v>
      </c>
      <c r="H206" s="84">
        <v>15457.790477999995</v>
      </c>
      <c r="I206" s="84">
        <f t="shared" si="8"/>
        <v>1319.9195220000038</v>
      </c>
      <c r="J206" s="84">
        <v>16777.71</v>
      </c>
      <c r="K206" s="84">
        <v>16777.71</v>
      </c>
      <c r="L206" s="84">
        <v>16777.71</v>
      </c>
      <c r="M206" s="84">
        <v>16777.71</v>
      </c>
      <c r="N206" s="84">
        <v>16777.71</v>
      </c>
      <c r="O206" s="84">
        <f t="shared" si="7"/>
        <v>0</v>
      </c>
    </row>
    <row r="207" spans="1:15" ht="12.75" x14ac:dyDescent="0.2">
      <c r="A207" s="78" t="s">
        <v>178</v>
      </c>
      <c r="B207" s="1" t="s">
        <v>179</v>
      </c>
      <c r="C207" s="1" t="s">
        <v>182</v>
      </c>
      <c r="D207" s="1" t="s">
        <v>187</v>
      </c>
      <c r="E207" s="79">
        <v>1</v>
      </c>
      <c r="F207" s="79">
        <v>1323</v>
      </c>
      <c r="G207" s="80" t="s">
        <v>191</v>
      </c>
      <c r="H207" s="84">
        <v>62453.644</v>
      </c>
      <c r="I207" s="84">
        <f t="shared" si="8"/>
        <v>1375.2560000000012</v>
      </c>
      <c r="J207" s="84">
        <v>63828.9</v>
      </c>
      <c r="K207" s="84">
        <v>63828.9</v>
      </c>
      <c r="L207" s="84">
        <v>63828.9</v>
      </c>
      <c r="M207" s="84">
        <v>63828.9</v>
      </c>
      <c r="N207" s="84">
        <v>63828.9</v>
      </c>
      <c r="O207" s="84">
        <f t="shared" si="7"/>
        <v>0</v>
      </c>
    </row>
    <row r="208" spans="1:15" ht="12.75" x14ac:dyDescent="0.2">
      <c r="A208" s="78" t="s">
        <v>178</v>
      </c>
      <c r="B208" s="1" t="s">
        <v>179</v>
      </c>
      <c r="C208" s="1" t="s">
        <v>182</v>
      </c>
      <c r="D208" s="1" t="s">
        <v>187</v>
      </c>
      <c r="E208" s="79">
        <v>1</v>
      </c>
      <c r="F208" s="79">
        <v>1324</v>
      </c>
      <c r="G208" s="80" t="s">
        <v>192</v>
      </c>
      <c r="H208" s="84">
        <v>2000</v>
      </c>
      <c r="I208" s="84">
        <f t="shared" si="8"/>
        <v>-2000</v>
      </c>
      <c r="J208" s="84">
        <v>0</v>
      </c>
      <c r="K208" s="84">
        <v>0</v>
      </c>
      <c r="L208" s="84">
        <v>0</v>
      </c>
      <c r="M208" s="84">
        <v>0</v>
      </c>
      <c r="N208" s="84">
        <v>0</v>
      </c>
      <c r="O208" s="84">
        <f t="shared" si="7"/>
        <v>0</v>
      </c>
    </row>
    <row r="209" spans="1:15" ht="12.75" x14ac:dyDescent="0.2">
      <c r="A209" s="78" t="s">
        <v>178</v>
      </c>
      <c r="B209" s="1" t="s">
        <v>179</v>
      </c>
      <c r="C209" s="1" t="s">
        <v>182</v>
      </c>
      <c r="D209" s="1" t="s">
        <v>187</v>
      </c>
      <c r="E209" s="79">
        <v>1</v>
      </c>
      <c r="F209" s="79">
        <v>1325</v>
      </c>
      <c r="G209" s="80" t="s">
        <v>193</v>
      </c>
      <c r="H209" s="84">
        <v>16880.842000000001</v>
      </c>
      <c r="I209" s="84">
        <f t="shared" si="8"/>
        <v>-2882.6620000000003</v>
      </c>
      <c r="J209" s="84">
        <v>13998.18</v>
      </c>
      <c r="K209" s="84">
        <v>13998.18</v>
      </c>
      <c r="L209" s="84">
        <v>13998.18</v>
      </c>
      <c r="M209" s="84">
        <v>13998.18</v>
      </c>
      <c r="N209" s="84">
        <v>13998.18</v>
      </c>
      <c r="O209" s="84">
        <f t="shared" si="7"/>
        <v>0</v>
      </c>
    </row>
    <row r="210" spans="1:15" ht="12.75" x14ac:dyDescent="0.2">
      <c r="A210" s="78" t="s">
        <v>178</v>
      </c>
      <c r="B210" s="1" t="s">
        <v>179</v>
      </c>
      <c r="C210" s="1" t="s">
        <v>182</v>
      </c>
      <c r="D210" s="1" t="s">
        <v>187</v>
      </c>
      <c r="E210" s="79">
        <v>1</v>
      </c>
      <c r="F210" s="79">
        <v>1332</v>
      </c>
      <c r="G210" s="81" t="s">
        <v>290</v>
      </c>
      <c r="H210" s="84">
        <v>0</v>
      </c>
      <c r="I210" s="84">
        <f t="shared" si="8"/>
        <v>23876.28</v>
      </c>
      <c r="J210" s="84">
        <v>23876.28</v>
      </c>
      <c r="K210" s="84">
        <v>23876.28</v>
      </c>
      <c r="L210" s="84">
        <v>23876.28</v>
      </c>
      <c r="M210" s="84">
        <v>23876.28</v>
      </c>
      <c r="N210" s="84">
        <v>23876.28</v>
      </c>
      <c r="O210" s="84">
        <f t="shared" si="7"/>
        <v>0</v>
      </c>
    </row>
    <row r="211" spans="1:15" ht="12.75" x14ac:dyDescent="0.2">
      <c r="A211" s="78" t="s">
        <v>178</v>
      </c>
      <c r="B211" s="1" t="s">
        <v>179</v>
      </c>
      <c r="C211" s="1" t="s">
        <v>182</v>
      </c>
      <c r="D211" s="1" t="s">
        <v>187</v>
      </c>
      <c r="E211" s="79">
        <v>1</v>
      </c>
      <c r="F211" s="79">
        <v>1336</v>
      </c>
      <c r="G211" s="80" t="s">
        <v>195</v>
      </c>
      <c r="H211" s="84">
        <v>35166.570595594225</v>
      </c>
      <c r="I211" s="84">
        <f t="shared" si="8"/>
        <v>-7342.410595594225</v>
      </c>
      <c r="J211" s="84">
        <v>27824.16</v>
      </c>
      <c r="K211" s="84">
        <v>27824.16</v>
      </c>
      <c r="L211" s="84">
        <v>27824.16</v>
      </c>
      <c r="M211" s="84">
        <v>27824.16</v>
      </c>
      <c r="N211" s="84">
        <v>27824.16</v>
      </c>
      <c r="O211" s="84">
        <f t="shared" si="7"/>
        <v>0</v>
      </c>
    </row>
    <row r="212" spans="1:15" ht="12.75" x14ac:dyDescent="0.2">
      <c r="A212" s="78" t="s">
        <v>178</v>
      </c>
      <c r="B212" s="1" t="s">
        <v>179</v>
      </c>
      <c r="C212" s="1" t="s">
        <v>182</v>
      </c>
      <c r="D212" s="1" t="s">
        <v>187</v>
      </c>
      <c r="E212" s="79">
        <v>1</v>
      </c>
      <c r="F212" s="79">
        <v>1337</v>
      </c>
      <c r="G212" s="80" t="s">
        <v>291</v>
      </c>
      <c r="H212" s="84">
        <v>11622.407499999999</v>
      </c>
      <c r="I212" s="84">
        <f t="shared" si="8"/>
        <v>-55.0674999999992</v>
      </c>
      <c r="J212" s="84">
        <v>11567.34</v>
      </c>
      <c r="K212" s="84">
        <v>11567.34</v>
      </c>
      <c r="L212" s="84">
        <v>11567.34</v>
      </c>
      <c r="M212" s="84">
        <v>11567.34</v>
      </c>
      <c r="N212" s="84">
        <v>11567.34</v>
      </c>
      <c r="O212" s="84">
        <f t="shared" si="7"/>
        <v>0</v>
      </c>
    </row>
    <row r="213" spans="1:15" ht="12.75" x14ac:dyDescent="0.2">
      <c r="A213" s="78" t="s">
        <v>178</v>
      </c>
      <c r="B213" s="1" t="s">
        <v>179</v>
      </c>
      <c r="C213" s="1" t="s">
        <v>182</v>
      </c>
      <c r="D213" s="1" t="s">
        <v>187</v>
      </c>
      <c r="E213" s="79">
        <v>1</v>
      </c>
      <c r="F213" s="79">
        <v>1338</v>
      </c>
      <c r="G213" s="80" t="s">
        <v>292</v>
      </c>
      <c r="H213" s="84">
        <v>0</v>
      </c>
      <c r="I213" s="84">
        <f t="shared" ref="I213:I233" si="9">J213-H213</f>
        <v>9992.5</v>
      </c>
      <c r="J213" s="84">
        <v>9992.5</v>
      </c>
      <c r="K213" s="84">
        <v>9992.5</v>
      </c>
      <c r="L213" s="84">
        <v>9992.5</v>
      </c>
      <c r="M213" s="84">
        <v>9992.5</v>
      </c>
      <c r="N213" s="84">
        <v>9992.5</v>
      </c>
      <c r="O213" s="84">
        <f t="shared" si="7"/>
        <v>0</v>
      </c>
    </row>
    <row r="214" spans="1:15" ht="12.75" x14ac:dyDescent="0.2">
      <c r="A214" s="78" t="s">
        <v>178</v>
      </c>
      <c r="B214" s="1" t="s">
        <v>179</v>
      </c>
      <c r="C214" s="1" t="s">
        <v>182</v>
      </c>
      <c r="D214" s="1" t="s">
        <v>187</v>
      </c>
      <c r="E214" s="79">
        <v>1</v>
      </c>
      <c r="F214" s="79">
        <v>1411</v>
      </c>
      <c r="G214" s="80" t="s">
        <v>198</v>
      </c>
      <c r="H214" s="84">
        <v>94799.103349999976</v>
      </c>
      <c r="I214" s="84">
        <f t="shared" si="9"/>
        <v>-15177.613349999971</v>
      </c>
      <c r="J214" s="84">
        <v>79621.490000000005</v>
      </c>
      <c r="K214" s="84">
        <v>79621.490000000005</v>
      </c>
      <c r="L214" s="84">
        <v>79621.490000000005</v>
      </c>
      <c r="M214" s="84">
        <v>79621.490000000005</v>
      </c>
      <c r="N214" s="84">
        <v>79621.490000000005</v>
      </c>
      <c r="O214" s="84">
        <f t="shared" si="7"/>
        <v>0</v>
      </c>
    </row>
    <row r="215" spans="1:15" ht="12.75" x14ac:dyDescent="0.2">
      <c r="A215" s="78" t="s">
        <v>178</v>
      </c>
      <c r="B215" s="1" t="s">
        <v>179</v>
      </c>
      <c r="C215" s="1" t="s">
        <v>182</v>
      </c>
      <c r="D215" s="1" t="s">
        <v>187</v>
      </c>
      <c r="E215" s="79">
        <v>1</v>
      </c>
      <c r="F215" s="79">
        <v>1421</v>
      </c>
      <c r="G215" s="80" t="s">
        <v>199</v>
      </c>
      <c r="H215" s="84">
        <v>40654.298399999992</v>
      </c>
      <c r="I215" s="84">
        <f t="shared" si="9"/>
        <v>-5962.4783999999927</v>
      </c>
      <c r="J215" s="84">
        <v>34691.82</v>
      </c>
      <c r="K215" s="84">
        <v>34691.82</v>
      </c>
      <c r="L215" s="84">
        <v>34691.82</v>
      </c>
      <c r="M215" s="84">
        <v>34691.82</v>
      </c>
      <c r="N215" s="84">
        <v>34691.82</v>
      </c>
      <c r="O215" s="84">
        <f t="shared" si="7"/>
        <v>0</v>
      </c>
    </row>
    <row r="216" spans="1:15" ht="12.75" x14ac:dyDescent="0.2">
      <c r="A216" s="78" t="s">
        <v>178</v>
      </c>
      <c r="B216" s="1" t="s">
        <v>179</v>
      </c>
      <c r="C216" s="1" t="s">
        <v>182</v>
      </c>
      <c r="D216" s="1" t="s">
        <v>187</v>
      </c>
      <c r="E216" s="79">
        <v>1</v>
      </c>
      <c r="F216" s="79">
        <v>1431</v>
      </c>
      <c r="G216" s="80" t="s">
        <v>200</v>
      </c>
      <c r="H216" s="84">
        <v>41873.962799999994</v>
      </c>
      <c r="I216" s="84">
        <f t="shared" si="9"/>
        <v>-5878.6227999999974</v>
      </c>
      <c r="J216" s="84">
        <v>35995.339999999997</v>
      </c>
      <c r="K216" s="84">
        <v>35995.339999999997</v>
      </c>
      <c r="L216" s="84">
        <v>35995.339999999997</v>
      </c>
      <c r="M216" s="84">
        <v>35995.339999999997</v>
      </c>
      <c r="N216" s="84">
        <v>35995.339999999997</v>
      </c>
      <c r="O216" s="84">
        <f t="shared" si="7"/>
        <v>0</v>
      </c>
    </row>
    <row r="217" spans="1:15" ht="12.75" x14ac:dyDescent="0.2">
      <c r="A217" s="78" t="s">
        <v>178</v>
      </c>
      <c r="B217" s="1" t="s">
        <v>179</v>
      </c>
      <c r="C217" s="1" t="s">
        <v>182</v>
      </c>
      <c r="D217" s="1" t="s">
        <v>187</v>
      </c>
      <c r="E217" s="79">
        <v>1</v>
      </c>
      <c r="F217" s="79">
        <v>1543</v>
      </c>
      <c r="G217" s="80" t="s">
        <v>201</v>
      </c>
      <c r="H217" s="84">
        <v>6000</v>
      </c>
      <c r="I217" s="84">
        <f t="shared" si="9"/>
        <v>-3562.8</v>
      </c>
      <c r="J217" s="84">
        <v>2437.1999999999998</v>
      </c>
      <c r="K217" s="84">
        <v>2437.1999999999998</v>
      </c>
      <c r="L217" s="84">
        <v>2437.1999999999998</v>
      </c>
      <c r="M217" s="84">
        <v>2437.1999999999998</v>
      </c>
      <c r="N217" s="84">
        <v>2437.1999999999998</v>
      </c>
      <c r="O217" s="84">
        <f t="shared" si="7"/>
        <v>0</v>
      </c>
    </row>
    <row r="218" spans="1:15" ht="12.75" x14ac:dyDescent="0.2">
      <c r="A218" s="78" t="s">
        <v>178</v>
      </c>
      <c r="B218" s="1" t="s">
        <v>179</v>
      </c>
      <c r="C218" s="1" t="s">
        <v>182</v>
      </c>
      <c r="D218" s="1" t="s">
        <v>187</v>
      </c>
      <c r="E218" s="79">
        <v>1</v>
      </c>
      <c r="F218" s="79">
        <v>1545</v>
      </c>
      <c r="G218" s="80" t="s">
        <v>202</v>
      </c>
      <c r="H218" s="84">
        <v>101346.19371594855</v>
      </c>
      <c r="I218" s="84">
        <f t="shared" si="9"/>
        <v>-31412.953715948548</v>
      </c>
      <c r="J218" s="84">
        <v>69933.240000000005</v>
      </c>
      <c r="K218" s="84">
        <v>69933.240000000005</v>
      </c>
      <c r="L218" s="84">
        <v>69933.240000000005</v>
      </c>
      <c r="M218" s="84">
        <v>69933.240000000005</v>
      </c>
      <c r="N218" s="84">
        <v>69933.240000000005</v>
      </c>
      <c r="O218" s="84">
        <f t="shared" si="7"/>
        <v>0</v>
      </c>
    </row>
    <row r="219" spans="1:15" ht="12.75" x14ac:dyDescent="0.2">
      <c r="A219" s="78" t="s">
        <v>178</v>
      </c>
      <c r="B219" s="1" t="s">
        <v>179</v>
      </c>
      <c r="C219" s="1" t="s">
        <v>182</v>
      </c>
      <c r="D219" s="1" t="s">
        <v>187</v>
      </c>
      <c r="E219" s="79">
        <v>1</v>
      </c>
      <c r="F219" s="79">
        <v>1547</v>
      </c>
      <c r="G219" s="80" t="s">
        <v>203</v>
      </c>
      <c r="H219" s="84">
        <v>4981.03</v>
      </c>
      <c r="I219" s="84">
        <f t="shared" si="9"/>
        <v>-259.67000000000007</v>
      </c>
      <c r="J219" s="84">
        <v>4721.3599999999997</v>
      </c>
      <c r="K219" s="84">
        <v>4721.3599999999997</v>
      </c>
      <c r="L219" s="84">
        <v>4721.3599999999997</v>
      </c>
      <c r="M219" s="84">
        <v>4721.3599999999997</v>
      </c>
      <c r="N219" s="84">
        <v>4721.3599999999997</v>
      </c>
      <c r="O219" s="84">
        <f t="shared" si="7"/>
        <v>0</v>
      </c>
    </row>
    <row r="220" spans="1:15" ht="12.75" x14ac:dyDescent="0.2">
      <c r="A220" s="78" t="s">
        <v>178</v>
      </c>
      <c r="B220" s="1" t="s">
        <v>179</v>
      </c>
      <c r="C220" s="1" t="s">
        <v>180</v>
      </c>
      <c r="D220" s="1" t="s">
        <v>187</v>
      </c>
      <c r="E220" s="79">
        <v>1</v>
      </c>
      <c r="F220" s="79">
        <v>1548</v>
      </c>
      <c r="G220" s="80" t="s">
        <v>204</v>
      </c>
      <c r="H220" s="84">
        <v>4981.0347999999994</v>
      </c>
      <c r="I220" s="84">
        <f t="shared" si="9"/>
        <v>-23.59479999999985</v>
      </c>
      <c r="J220" s="84">
        <v>4957.4399999999996</v>
      </c>
      <c r="K220" s="84">
        <v>4957.4399999999996</v>
      </c>
      <c r="L220" s="84">
        <v>4957.4399999999996</v>
      </c>
      <c r="M220" s="84">
        <v>4957.4399999999996</v>
      </c>
      <c r="N220" s="84">
        <v>4957.4399999999996</v>
      </c>
      <c r="O220" s="84">
        <f t="shared" si="7"/>
        <v>0</v>
      </c>
    </row>
    <row r="221" spans="1:15" ht="12.75" x14ac:dyDescent="0.2">
      <c r="A221" s="78" t="s">
        <v>178</v>
      </c>
      <c r="B221" s="1" t="s">
        <v>179</v>
      </c>
      <c r="C221" s="1" t="s">
        <v>180</v>
      </c>
      <c r="D221" s="1" t="s">
        <v>187</v>
      </c>
      <c r="E221" s="79">
        <v>1</v>
      </c>
      <c r="F221" s="79">
        <v>1592</v>
      </c>
      <c r="G221" s="80" t="s">
        <v>205</v>
      </c>
      <c r="H221" s="84">
        <v>50363.72926</v>
      </c>
      <c r="I221" s="84">
        <f t="shared" si="9"/>
        <v>-3053.2292600000001</v>
      </c>
      <c r="J221" s="84">
        <v>47310.5</v>
      </c>
      <c r="K221" s="84">
        <v>47310.5</v>
      </c>
      <c r="L221" s="84">
        <v>47310.5</v>
      </c>
      <c r="M221" s="84">
        <v>47310.5</v>
      </c>
      <c r="N221" s="84">
        <v>47310.5</v>
      </c>
      <c r="O221" s="84">
        <f t="shared" si="7"/>
        <v>0</v>
      </c>
    </row>
    <row r="222" spans="1:15" ht="12.75" x14ac:dyDescent="0.2">
      <c r="A222" s="78" t="s">
        <v>178</v>
      </c>
      <c r="B222" s="1" t="s">
        <v>179</v>
      </c>
      <c r="C222" s="1" t="s">
        <v>182</v>
      </c>
      <c r="D222" s="1" t="s">
        <v>187</v>
      </c>
      <c r="E222" s="79">
        <v>1</v>
      </c>
      <c r="F222" s="79">
        <v>1593</v>
      </c>
      <c r="G222" s="80" t="s">
        <v>206</v>
      </c>
      <c r="H222" s="84">
        <v>50363.72926</v>
      </c>
      <c r="I222" s="84">
        <f t="shared" si="9"/>
        <v>-3053.2292600000001</v>
      </c>
      <c r="J222" s="84">
        <v>47310.5</v>
      </c>
      <c r="K222" s="84">
        <v>47310.5</v>
      </c>
      <c r="L222" s="84">
        <v>47310.5</v>
      </c>
      <c r="M222" s="84">
        <v>47310.5</v>
      </c>
      <c r="N222" s="84">
        <v>47310.5</v>
      </c>
      <c r="O222" s="84">
        <f t="shared" si="7"/>
        <v>0</v>
      </c>
    </row>
    <row r="223" spans="1:15" ht="12.75" x14ac:dyDescent="0.2">
      <c r="A223" s="78" t="s">
        <v>178</v>
      </c>
      <c r="B223" s="1" t="s">
        <v>179</v>
      </c>
      <c r="C223" s="1" t="s">
        <v>182</v>
      </c>
      <c r="D223" s="1" t="s">
        <v>187</v>
      </c>
      <c r="E223" s="79">
        <v>1</v>
      </c>
      <c r="F223" s="79">
        <v>1612</v>
      </c>
      <c r="G223" s="80" t="s">
        <v>207</v>
      </c>
      <c r="H223" s="84">
        <v>12319.7428224</v>
      </c>
      <c r="I223" s="84">
        <f t="shared" si="9"/>
        <v>5295.9371776000007</v>
      </c>
      <c r="J223" s="84">
        <v>17615.68</v>
      </c>
      <c r="K223" s="84">
        <v>17615.68</v>
      </c>
      <c r="L223" s="84">
        <v>17615.68</v>
      </c>
      <c r="M223" s="84">
        <v>17615.68</v>
      </c>
      <c r="N223" s="84">
        <v>17615.68</v>
      </c>
      <c r="O223" s="84">
        <f t="shared" si="7"/>
        <v>0</v>
      </c>
    </row>
    <row r="224" spans="1:15" ht="12.75" x14ac:dyDescent="0.2">
      <c r="A224" s="78" t="s">
        <v>178</v>
      </c>
      <c r="B224" s="1" t="s">
        <v>179</v>
      </c>
      <c r="C224" s="1" t="s">
        <v>182</v>
      </c>
      <c r="D224" s="1" t="s">
        <v>187</v>
      </c>
      <c r="E224" s="79">
        <v>1</v>
      </c>
      <c r="F224" s="79">
        <v>2111</v>
      </c>
      <c r="G224" s="80" t="s">
        <v>208</v>
      </c>
      <c r="H224" s="84">
        <v>3000</v>
      </c>
      <c r="I224" s="84">
        <f t="shared" si="9"/>
        <v>-3000</v>
      </c>
      <c r="J224" s="84">
        <v>0</v>
      </c>
      <c r="K224" s="84">
        <v>0</v>
      </c>
      <c r="L224" s="84">
        <v>0</v>
      </c>
      <c r="M224" s="84">
        <v>0</v>
      </c>
      <c r="N224" s="84">
        <v>0</v>
      </c>
      <c r="O224" s="84">
        <f t="shared" si="7"/>
        <v>0</v>
      </c>
    </row>
    <row r="225" spans="1:15" ht="12.75" x14ac:dyDescent="0.2">
      <c r="A225" s="78" t="s">
        <v>178</v>
      </c>
      <c r="B225" s="1" t="s">
        <v>179</v>
      </c>
      <c r="C225" s="1" t="s">
        <v>182</v>
      </c>
      <c r="D225" s="1" t="s">
        <v>187</v>
      </c>
      <c r="E225" s="79">
        <v>1</v>
      </c>
      <c r="F225" s="79">
        <v>2215</v>
      </c>
      <c r="G225" s="80" t="s">
        <v>211</v>
      </c>
      <c r="H225" s="84">
        <v>14400</v>
      </c>
      <c r="I225" s="84">
        <f t="shared" si="9"/>
        <v>11111.310000000001</v>
      </c>
      <c r="J225" s="84">
        <v>25511.31</v>
      </c>
      <c r="K225" s="84">
        <v>25511.31</v>
      </c>
      <c r="L225" s="84">
        <v>25511.31</v>
      </c>
      <c r="M225" s="84">
        <v>25511.31</v>
      </c>
      <c r="N225" s="84">
        <v>25511.31</v>
      </c>
      <c r="O225" s="84">
        <f t="shared" si="7"/>
        <v>0</v>
      </c>
    </row>
    <row r="226" spans="1:15" ht="12.75" x14ac:dyDescent="0.2">
      <c r="A226" s="78" t="s">
        <v>178</v>
      </c>
      <c r="B226" s="1" t="s">
        <v>179</v>
      </c>
      <c r="C226" s="1" t="s">
        <v>182</v>
      </c>
      <c r="D226" s="1" t="s">
        <v>187</v>
      </c>
      <c r="E226" s="79">
        <v>1</v>
      </c>
      <c r="F226" s="79">
        <v>2612</v>
      </c>
      <c r="G226" s="80" t="s">
        <v>269</v>
      </c>
      <c r="H226" s="84">
        <v>51600</v>
      </c>
      <c r="I226" s="84">
        <f t="shared" si="9"/>
        <v>-26785.05</v>
      </c>
      <c r="J226" s="84">
        <v>24814.95</v>
      </c>
      <c r="K226" s="84">
        <v>24814.95</v>
      </c>
      <c r="L226" s="84">
        <v>24814.95</v>
      </c>
      <c r="M226" s="84">
        <v>24814.95</v>
      </c>
      <c r="N226" s="84">
        <v>24814.95</v>
      </c>
      <c r="O226" s="84">
        <f t="shared" si="7"/>
        <v>0</v>
      </c>
    </row>
    <row r="227" spans="1:15" ht="12.75" x14ac:dyDescent="0.2">
      <c r="A227" s="78" t="s">
        <v>178</v>
      </c>
      <c r="B227" s="1" t="s">
        <v>179</v>
      </c>
      <c r="C227" s="1" t="s">
        <v>182</v>
      </c>
      <c r="D227" s="1" t="s">
        <v>187</v>
      </c>
      <c r="E227" s="79">
        <v>1</v>
      </c>
      <c r="F227" s="79">
        <v>3142</v>
      </c>
      <c r="G227" s="80" t="s">
        <v>217</v>
      </c>
      <c r="H227" s="84">
        <v>10800</v>
      </c>
      <c r="I227" s="84">
        <f t="shared" si="9"/>
        <v>-3000</v>
      </c>
      <c r="J227" s="84">
        <v>7800</v>
      </c>
      <c r="K227" s="84">
        <v>7800</v>
      </c>
      <c r="L227" s="84">
        <v>7800</v>
      </c>
      <c r="M227" s="84">
        <v>7800</v>
      </c>
      <c r="N227" s="84">
        <v>7800</v>
      </c>
      <c r="O227" s="84">
        <f t="shared" si="7"/>
        <v>0</v>
      </c>
    </row>
    <row r="228" spans="1:15" ht="12.75" x14ac:dyDescent="0.2">
      <c r="A228" s="78" t="s">
        <v>178</v>
      </c>
      <c r="B228" s="1" t="s">
        <v>179</v>
      </c>
      <c r="C228" s="1" t="s">
        <v>182</v>
      </c>
      <c r="D228" s="1" t="s">
        <v>187</v>
      </c>
      <c r="E228" s="79">
        <v>1</v>
      </c>
      <c r="F228" s="79">
        <v>3511</v>
      </c>
      <c r="G228" s="81" t="s">
        <v>224</v>
      </c>
      <c r="H228" s="84">
        <v>130500</v>
      </c>
      <c r="I228" s="84">
        <f t="shared" si="9"/>
        <v>-109620</v>
      </c>
      <c r="J228" s="84">
        <v>20880</v>
      </c>
      <c r="K228" s="84">
        <v>20880</v>
      </c>
      <c r="L228" s="84">
        <v>20880</v>
      </c>
      <c r="M228" s="84">
        <v>20880</v>
      </c>
      <c r="N228" s="84">
        <v>20880</v>
      </c>
      <c r="O228" s="84">
        <f t="shared" si="7"/>
        <v>0</v>
      </c>
    </row>
    <row r="229" spans="1:15" ht="12.75" x14ac:dyDescent="0.2">
      <c r="A229" s="78" t="s">
        <v>178</v>
      </c>
      <c r="B229" s="1" t="s">
        <v>179</v>
      </c>
      <c r="C229" s="1" t="s">
        <v>182</v>
      </c>
      <c r="D229" s="1" t="s">
        <v>187</v>
      </c>
      <c r="E229" s="79">
        <v>1</v>
      </c>
      <c r="F229" s="79">
        <v>3551</v>
      </c>
      <c r="G229" s="80" t="s">
        <v>293</v>
      </c>
      <c r="H229" s="84">
        <v>65563.247000000003</v>
      </c>
      <c r="I229" s="84">
        <f t="shared" si="9"/>
        <v>91326.483000000007</v>
      </c>
      <c r="J229" s="84">
        <v>156889.73000000001</v>
      </c>
      <c r="K229" s="84">
        <v>156889.73000000001</v>
      </c>
      <c r="L229" s="84">
        <v>156889.73000000001</v>
      </c>
      <c r="M229" s="84">
        <v>156889.73000000001</v>
      </c>
      <c r="N229" s="84">
        <v>156889.73000000001</v>
      </c>
      <c r="O229" s="84">
        <f t="shared" si="7"/>
        <v>0</v>
      </c>
    </row>
    <row r="230" spans="1:15" ht="12.75" x14ac:dyDescent="0.2">
      <c r="A230" s="78" t="s">
        <v>178</v>
      </c>
      <c r="B230" s="1" t="s">
        <v>179</v>
      </c>
      <c r="C230" s="1" t="s">
        <v>182</v>
      </c>
      <c r="D230" s="1" t="s">
        <v>187</v>
      </c>
      <c r="E230" s="79">
        <v>1</v>
      </c>
      <c r="F230" s="79">
        <v>3571</v>
      </c>
      <c r="G230" s="80" t="s">
        <v>251</v>
      </c>
      <c r="H230" s="84">
        <v>11000</v>
      </c>
      <c r="I230" s="84">
        <f t="shared" si="9"/>
        <v>-10980</v>
      </c>
      <c r="J230" s="84">
        <v>20</v>
      </c>
      <c r="K230" s="84">
        <v>20</v>
      </c>
      <c r="L230" s="84">
        <v>20</v>
      </c>
      <c r="M230" s="84">
        <v>20</v>
      </c>
      <c r="N230" s="84">
        <v>20</v>
      </c>
      <c r="O230" s="84">
        <f t="shared" si="7"/>
        <v>0</v>
      </c>
    </row>
    <row r="231" spans="1:15" ht="12.75" x14ac:dyDescent="0.2">
      <c r="A231" s="78" t="s">
        <v>178</v>
      </c>
      <c r="B231" s="1" t="s">
        <v>179</v>
      </c>
      <c r="C231" s="1" t="s">
        <v>182</v>
      </c>
      <c r="D231" s="1" t="s">
        <v>187</v>
      </c>
      <c r="E231" s="79">
        <v>1</v>
      </c>
      <c r="F231" s="79">
        <v>3856</v>
      </c>
      <c r="G231" s="80" t="s">
        <v>231</v>
      </c>
      <c r="H231" s="84">
        <v>2500</v>
      </c>
      <c r="I231" s="84">
        <f t="shared" si="9"/>
        <v>-2410</v>
      </c>
      <c r="J231" s="84">
        <v>90</v>
      </c>
      <c r="K231" s="84">
        <v>90</v>
      </c>
      <c r="L231" s="84">
        <v>90</v>
      </c>
      <c r="M231" s="84">
        <v>90</v>
      </c>
      <c r="N231" s="84">
        <v>90</v>
      </c>
      <c r="O231" s="84">
        <f t="shared" si="7"/>
        <v>0</v>
      </c>
    </row>
    <row r="232" spans="1:15" ht="12.75" x14ac:dyDescent="0.2">
      <c r="A232" s="78" t="s">
        <v>178</v>
      </c>
      <c r="B232" s="1" t="s">
        <v>179</v>
      </c>
      <c r="C232" s="1" t="s">
        <v>182</v>
      </c>
      <c r="D232" s="1" t="s">
        <v>187</v>
      </c>
      <c r="E232" s="79">
        <v>1</v>
      </c>
      <c r="F232" s="79">
        <v>3857</v>
      </c>
      <c r="G232" s="80" t="s">
        <v>232</v>
      </c>
      <c r="H232" s="84">
        <v>2400</v>
      </c>
      <c r="I232" s="84">
        <f t="shared" si="9"/>
        <v>-2201</v>
      </c>
      <c r="J232" s="84">
        <v>199</v>
      </c>
      <c r="K232" s="84">
        <v>199</v>
      </c>
      <c r="L232" s="84">
        <v>199</v>
      </c>
      <c r="M232" s="84">
        <v>199</v>
      </c>
      <c r="N232" s="84">
        <v>199</v>
      </c>
      <c r="O232" s="84">
        <f t="shared" si="7"/>
        <v>0</v>
      </c>
    </row>
    <row r="233" spans="1:15" ht="12.75" x14ac:dyDescent="0.2">
      <c r="A233" s="78" t="s">
        <v>178</v>
      </c>
      <c r="B233" s="1" t="s">
        <v>179</v>
      </c>
      <c r="C233" s="1" t="s">
        <v>182</v>
      </c>
      <c r="D233" s="1" t="s">
        <v>187</v>
      </c>
      <c r="E233" s="79">
        <v>2</v>
      </c>
      <c r="F233" s="79">
        <v>5671</v>
      </c>
      <c r="G233" s="80" t="s">
        <v>255</v>
      </c>
      <c r="H233" s="84">
        <v>9000</v>
      </c>
      <c r="I233" s="84">
        <f t="shared" si="9"/>
        <v>-5935</v>
      </c>
      <c r="J233" s="84">
        <v>3065</v>
      </c>
      <c r="K233" s="84">
        <v>3065</v>
      </c>
      <c r="L233" s="84">
        <v>3065</v>
      </c>
      <c r="M233" s="84">
        <v>3065</v>
      </c>
      <c r="N233" s="84">
        <v>3065</v>
      </c>
      <c r="O233" s="84">
        <f t="shared" si="7"/>
        <v>0</v>
      </c>
    </row>
  </sheetData>
  <sheetProtection algorithmName="SHA-512" hashValue="eR4H+1DZJYTEGKgiqfF9UvFe98IW1f0oJfUwWPqqDql4OeORJsd6p+seH4mATHN2V+p6kTnyYGD8/vDEgnI65w==" saltValue="XWXWzP0LknQZ9bIZ3VlYjA==" spinCount="100000" sheet="1" objects="1" scenarios="1" formatCells="0" formatColumns="0" formatRows="0" insertRows="0" deleteRows="0" autoFilter="0"/>
  <protectedRanges>
    <protectedRange sqref="H3:O3" name="Rango1_2"/>
  </protectedRanges>
  <mergeCells count="1">
    <mergeCell ref="A1:O1"/>
  </mergeCells>
  <pageMargins left="0.70866141732283472" right="0.70866141732283472" top="0.74803149606299213" bottom="0.74803149606299213" header="0.31496062992125984" footer="0.31496062992125984"/>
  <pageSetup scale="59" fitToHeight="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zoomScaleSheetLayoutView="100" workbookViewId="0">
      <selection activeCell="A13" sqref="A13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/>
    </row>
    <row r="3" spans="1:1" x14ac:dyDescent="0.2">
      <c r="A3" s="52" t="s">
        <v>161</v>
      </c>
    </row>
    <row r="4" spans="1:1" x14ac:dyDescent="0.2">
      <c r="A4" s="52" t="s">
        <v>150</v>
      </c>
    </row>
    <row r="5" spans="1:1" x14ac:dyDescent="0.2">
      <c r="A5" s="52" t="s">
        <v>151</v>
      </c>
    </row>
    <row r="6" spans="1:1" x14ac:dyDescent="0.2">
      <c r="A6" s="52" t="s">
        <v>152</v>
      </c>
    </row>
    <row r="7" spans="1:1" ht="22.5" x14ac:dyDescent="0.2">
      <c r="A7" s="52" t="s">
        <v>153</v>
      </c>
    </row>
    <row r="8" spans="1:1" ht="33.75" x14ac:dyDescent="0.2">
      <c r="A8" s="52" t="s">
        <v>155</v>
      </c>
    </row>
    <row r="9" spans="1:1" ht="22.5" x14ac:dyDescent="0.2">
      <c r="A9" s="52" t="s">
        <v>157</v>
      </c>
    </row>
    <row r="10" spans="1:1" x14ac:dyDescent="0.2">
      <c r="A10" s="52" t="s">
        <v>158</v>
      </c>
    </row>
    <row r="11" spans="1:1" x14ac:dyDescent="0.2">
      <c r="A11" s="52"/>
    </row>
    <row r="12" spans="1:1" x14ac:dyDescent="0.2">
      <c r="A12" s="34" t="s">
        <v>132</v>
      </c>
    </row>
    <row r="13" spans="1:1" x14ac:dyDescent="0.2">
      <c r="A13" s="52" t="s">
        <v>133</v>
      </c>
    </row>
    <row r="14" spans="1:1" ht="11.25" customHeight="1" x14ac:dyDescent="0.2">
      <c r="A14" s="52"/>
    </row>
    <row r="15" spans="1:1" x14ac:dyDescent="0.2">
      <c r="A15" s="34" t="s">
        <v>135</v>
      </c>
    </row>
    <row r="16" spans="1:1" x14ac:dyDescent="0.2">
      <c r="A16" s="52" t="s">
        <v>136</v>
      </c>
    </row>
    <row r="17" spans="1:1" x14ac:dyDescent="0.2">
      <c r="A17" s="52"/>
    </row>
    <row r="18" spans="1:1" x14ac:dyDescent="0.2">
      <c r="A18" s="34" t="s">
        <v>134</v>
      </c>
    </row>
    <row r="19" spans="1:1" ht="39.950000000000003" customHeight="1" x14ac:dyDescent="0.2">
      <c r="A19" s="53" t="s">
        <v>140</v>
      </c>
    </row>
  </sheetData>
  <sheetProtection algorithmName="SHA-512" hashValue="KfmdhmIDpAZhA20PLrwztY5u6DZGi6UyjskbGTiJn4wDsOjJacaddKRiptWf5oghbcRWC1JPD6oUJdImI4rqdQ==" saltValue="uvaQtKSK/k1b8r091V9XR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7" sqref="E7:G7"/>
    </sheetView>
  </sheetViews>
  <sheetFormatPr baseColWidth="10" defaultRowHeight="11.25" x14ac:dyDescent="0.2"/>
  <cols>
    <col min="1" max="1" width="9.1640625" style="31" customWidth="1"/>
    <col min="2" max="2" width="85.83203125" style="31" bestFit="1" customWidth="1"/>
    <col min="3" max="8" width="18.33203125" style="31" customWidth="1"/>
    <col min="9" max="16384" width="12" style="31"/>
  </cols>
  <sheetData>
    <row r="1" spans="1:8" ht="50.1" customHeight="1" x14ac:dyDescent="0.2">
      <c r="A1" s="86" t="s">
        <v>308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50" t="s">
        <v>31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9" t="s">
        <v>12</v>
      </c>
      <c r="C3" s="10">
        <f t="shared" ref="C3:H3" si="0">C4+C6</f>
        <v>52198543.006138161</v>
      </c>
      <c r="D3" s="10">
        <f t="shared" si="0"/>
        <v>7645536.7438618289</v>
      </c>
      <c r="E3" s="10">
        <f t="shared" si="0"/>
        <v>59844079.750000015</v>
      </c>
      <c r="F3" s="10">
        <f t="shared" si="0"/>
        <v>59844079.750000015</v>
      </c>
      <c r="G3" s="10">
        <f t="shared" si="0"/>
        <v>59844079.750000015</v>
      </c>
      <c r="H3" s="11">
        <f>H4+H6</f>
        <v>0</v>
      </c>
    </row>
    <row r="4" spans="1:8" x14ac:dyDescent="0.2">
      <c r="A4" s="12"/>
      <c r="B4" s="24" t="s">
        <v>56</v>
      </c>
      <c r="C4" s="17">
        <f t="shared" ref="C4:H4" si="1">+C5</f>
        <v>0</v>
      </c>
      <c r="D4" s="17">
        <f t="shared" si="1"/>
        <v>0</v>
      </c>
      <c r="E4" s="17">
        <f t="shared" si="1"/>
        <v>0</v>
      </c>
      <c r="F4" s="17">
        <f t="shared" si="1"/>
        <v>0</v>
      </c>
      <c r="G4" s="17">
        <f t="shared" si="1"/>
        <v>0</v>
      </c>
      <c r="H4" s="18">
        <f>+H5</f>
        <v>0</v>
      </c>
    </row>
    <row r="5" spans="1:8" x14ac:dyDescent="0.2">
      <c r="A5" s="12">
        <v>31111</v>
      </c>
      <c r="B5" s="13" t="s">
        <v>55</v>
      </c>
      <c r="C5" s="19"/>
      <c r="D5" s="19"/>
      <c r="E5" s="19"/>
      <c r="F5" s="19"/>
      <c r="G5" s="19"/>
      <c r="H5" s="20"/>
    </row>
    <row r="6" spans="1:8" x14ac:dyDescent="0.2">
      <c r="A6" s="12"/>
      <c r="B6" s="24" t="s">
        <v>44</v>
      </c>
      <c r="C6" s="17">
        <f t="shared" ref="C6:H6" si="2">SUM(C7:C12)</f>
        <v>52198543.006138161</v>
      </c>
      <c r="D6" s="17">
        <f t="shared" si="2"/>
        <v>7645536.7438618289</v>
      </c>
      <c r="E6" s="17">
        <f t="shared" si="2"/>
        <v>59844079.750000015</v>
      </c>
      <c r="F6" s="17">
        <f t="shared" si="2"/>
        <v>59844079.750000015</v>
      </c>
      <c r="G6" s="17">
        <f t="shared" si="2"/>
        <v>59844079.750000015</v>
      </c>
      <c r="H6" s="18">
        <f>SUM(H7:H12)</f>
        <v>0</v>
      </c>
    </row>
    <row r="7" spans="1:8" x14ac:dyDescent="0.2">
      <c r="A7" s="12">
        <v>31120</v>
      </c>
      <c r="B7" s="13" t="s">
        <v>28</v>
      </c>
      <c r="C7" s="19">
        <f>EAEPE!H3</f>
        <v>52198543.006138161</v>
      </c>
      <c r="D7" s="19">
        <f>EAEPE!I3</f>
        <v>7645536.7438618289</v>
      </c>
      <c r="E7" s="19">
        <f>EAEPE!J3</f>
        <v>59844079.750000015</v>
      </c>
      <c r="F7" s="19">
        <f>EAEPE!K3</f>
        <v>59844079.750000015</v>
      </c>
      <c r="G7" s="19">
        <f>EAEPE!L3</f>
        <v>59844079.750000015</v>
      </c>
      <c r="H7" s="20">
        <f>E7-F7</f>
        <v>0</v>
      </c>
    </row>
    <row r="8" spans="1:8" x14ac:dyDescent="0.2">
      <c r="A8" s="12">
        <v>31210</v>
      </c>
      <c r="B8" s="13" t="s">
        <v>45</v>
      </c>
      <c r="C8" s="19"/>
      <c r="D8" s="19"/>
      <c r="E8" s="19"/>
      <c r="F8" s="19"/>
      <c r="G8" s="19"/>
      <c r="H8" s="20"/>
    </row>
    <row r="9" spans="1:8" x14ac:dyDescent="0.2">
      <c r="A9" s="12">
        <v>31220</v>
      </c>
      <c r="B9" s="13" t="s">
        <v>46</v>
      </c>
      <c r="C9" s="19"/>
      <c r="D9" s="19"/>
      <c r="E9" s="19"/>
      <c r="F9" s="19"/>
      <c r="G9" s="19"/>
      <c r="H9" s="20"/>
    </row>
    <row r="10" spans="1:8" x14ac:dyDescent="0.2">
      <c r="A10" s="12">
        <v>32200</v>
      </c>
      <c r="B10" s="13" t="s">
        <v>53</v>
      </c>
      <c r="C10" s="19"/>
      <c r="D10" s="19"/>
      <c r="E10" s="19"/>
      <c r="F10" s="19"/>
      <c r="G10" s="19"/>
      <c r="H10" s="20"/>
    </row>
    <row r="11" spans="1:8" x14ac:dyDescent="0.2">
      <c r="A11" s="12">
        <v>32300</v>
      </c>
      <c r="B11" s="13" t="s">
        <v>54</v>
      </c>
      <c r="C11" s="19"/>
      <c r="D11" s="19"/>
      <c r="E11" s="19"/>
      <c r="F11" s="19"/>
      <c r="G11" s="19"/>
      <c r="H11" s="20"/>
    </row>
    <row r="12" spans="1:8" x14ac:dyDescent="0.2">
      <c r="A12" s="14">
        <v>32400</v>
      </c>
      <c r="B12" s="15" t="s">
        <v>30</v>
      </c>
      <c r="C12" s="21"/>
      <c r="D12" s="21"/>
      <c r="E12" s="21"/>
      <c r="F12" s="21"/>
      <c r="G12" s="21"/>
      <c r="H12" s="22"/>
    </row>
  </sheetData>
  <sheetProtection algorithmName="SHA-512" hashValue="hxB9/sgTK2psiK6uvFUVSC+pI0pHD6cYvfm5XLTTkA0qqCCm3Trj+j9EJSHfV3EyiyUWzBqBgm9y2vXdSa2EAg==" saltValue="cgWjaQrEswrsz+uWm1gw3Q==" spinCount="100000" sheet="1" objects="1" scenarios="1" formatCells="0" formatColumns="0" formatRows="0" insertRows="0" deleteRows="0" autoFilter="0"/>
  <protectedRanges>
    <protectedRange sqref="C3:H3" name="Rango1_2_1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75" orientation="landscape" r:id="rId1"/>
  <ignoredErrors>
    <ignoredError sqref="D3:E3 D6:E6 C5:E5 D4:E4 C3:C4 C6 G3 G6 G5:H5 G4 F3 F6 F5 F4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8" sqref="A8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161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133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9.950000000000003" customHeight="1" x14ac:dyDescent="0.2">
      <c r="A18" s="53" t="s">
        <v>140</v>
      </c>
    </row>
  </sheetData>
  <sheetProtection algorithmName="SHA-512" hashValue="1SdtRfwWB3+bdZlqdHAvmTfKUr2n/eGkasfWxNFnOau9RHrnXqvMRV4eEDQrAqVzcxjlLxiNZZA06grDMhBEGA==" saltValue="NucMul6+D2yE3eVVPIACv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ACTIVO</oddHeader>
    <oddFooter>&amp;L&amp;A&amp;R&amp;F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pane ySplit="2" topLeftCell="A3" activePane="bottomLeft" state="frozen"/>
      <selection pane="bottomLeft" activeCell="A2" sqref="A2"/>
    </sheetView>
  </sheetViews>
  <sheetFormatPr baseColWidth="10" defaultRowHeight="11.25" x14ac:dyDescent="0.2"/>
  <cols>
    <col min="1" max="1" width="7.1640625" style="35" bestFit="1" customWidth="1"/>
    <col min="2" max="2" width="72.83203125" style="35" customWidth="1"/>
    <col min="3" max="8" width="18.33203125" style="35" customWidth="1"/>
    <col min="9" max="16384" width="12" style="35"/>
  </cols>
  <sheetData>
    <row r="1" spans="1:8" ht="50.1" customHeight="1" x14ac:dyDescent="0.2">
      <c r="A1" s="86" t="s">
        <v>309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40" t="s">
        <v>0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16" t="s">
        <v>12</v>
      </c>
      <c r="C3" s="10">
        <f t="shared" ref="C3:H3" si="0">+C4+C13+C21+C31</f>
        <v>52198543.006138161</v>
      </c>
      <c r="D3" s="10">
        <f t="shared" si="0"/>
        <v>7645536.7438618289</v>
      </c>
      <c r="E3" s="10">
        <f t="shared" si="0"/>
        <v>59844079.750000015</v>
      </c>
      <c r="F3" s="10">
        <f t="shared" si="0"/>
        <v>59844079.750000015</v>
      </c>
      <c r="G3" s="10">
        <f t="shared" si="0"/>
        <v>59844079.750000015</v>
      </c>
      <c r="H3" s="11">
        <f t="shared" si="0"/>
        <v>0</v>
      </c>
    </row>
    <row r="4" spans="1:8" x14ac:dyDescent="0.2">
      <c r="A4" s="36">
        <v>1</v>
      </c>
      <c r="B4" s="37" t="s">
        <v>32</v>
      </c>
      <c r="C4" s="58"/>
      <c r="D4" s="58"/>
      <c r="E4" s="58"/>
      <c r="F4" s="58"/>
      <c r="G4" s="58"/>
      <c r="H4" s="59"/>
    </row>
    <row r="5" spans="1:8" x14ac:dyDescent="0.2">
      <c r="A5" s="38">
        <v>11</v>
      </c>
      <c r="B5" s="75" t="s">
        <v>165</v>
      </c>
      <c r="C5" s="58"/>
      <c r="D5" s="58"/>
      <c r="E5" s="58"/>
      <c r="F5" s="58"/>
      <c r="G5" s="58"/>
      <c r="H5" s="59"/>
    </row>
    <row r="6" spans="1:8" x14ac:dyDescent="0.2">
      <c r="A6" s="38">
        <v>12</v>
      </c>
      <c r="B6" s="75" t="s">
        <v>33</v>
      </c>
      <c r="C6" s="58"/>
      <c r="D6" s="58"/>
      <c r="E6" s="58"/>
      <c r="F6" s="58"/>
      <c r="G6" s="58"/>
      <c r="H6" s="59"/>
    </row>
    <row r="7" spans="1:8" x14ac:dyDescent="0.2">
      <c r="A7" s="38">
        <v>13</v>
      </c>
      <c r="B7" s="75" t="s">
        <v>166</v>
      </c>
      <c r="C7" s="58"/>
      <c r="D7" s="58"/>
      <c r="E7" s="58"/>
      <c r="F7" s="58"/>
      <c r="G7" s="58"/>
      <c r="H7" s="59"/>
    </row>
    <row r="8" spans="1:8" x14ac:dyDescent="0.2">
      <c r="A8" s="38">
        <v>14</v>
      </c>
      <c r="B8" s="75" t="s">
        <v>18</v>
      </c>
      <c r="C8" s="58"/>
      <c r="D8" s="58"/>
      <c r="E8" s="58"/>
      <c r="F8" s="58"/>
      <c r="G8" s="58"/>
      <c r="H8" s="59"/>
    </row>
    <row r="9" spans="1:8" x14ac:dyDescent="0.2">
      <c r="A9" s="38">
        <v>15</v>
      </c>
      <c r="B9" s="75" t="s">
        <v>39</v>
      </c>
      <c r="C9" s="58"/>
      <c r="D9" s="58"/>
      <c r="E9" s="58"/>
      <c r="F9" s="58"/>
      <c r="G9" s="58"/>
      <c r="H9" s="59"/>
    </row>
    <row r="10" spans="1:8" x14ac:dyDescent="0.2">
      <c r="A10" s="38">
        <v>16</v>
      </c>
      <c r="B10" s="75" t="s">
        <v>34</v>
      </c>
      <c r="C10" s="58"/>
      <c r="D10" s="58"/>
      <c r="E10" s="58"/>
      <c r="F10" s="58"/>
      <c r="G10" s="58"/>
      <c r="H10" s="59"/>
    </row>
    <row r="11" spans="1:8" x14ac:dyDescent="0.2">
      <c r="A11" s="38">
        <v>17</v>
      </c>
      <c r="B11" s="75" t="s">
        <v>167</v>
      </c>
      <c r="C11" s="58"/>
      <c r="D11" s="58"/>
      <c r="E11" s="58"/>
      <c r="F11" s="58"/>
      <c r="G11" s="58"/>
      <c r="H11" s="59"/>
    </row>
    <row r="12" spans="1:8" x14ac:dyDescent="0.2">
      <c r="A12" s="38">
        <v>18</v>
      </c>
      <c r="B12" s="75" t="s">
        <v>35</v>
      </c>
      <c r="C12" s="58"/>
      <c r="D12" s="58"/>
      <c r="E12" s="58"/>
      <c r="F12" s="58"/>
      <c r="G12" s="58"/>
      <c r="H12" s="59"/>
    </row>
    <row r="13" spans="1:8" x14ac:dyDescent="0.2">
      <c r="A13" s="36">
        <v>2</v>
      </c>
      <c r="B13" s="37" t="s">
        <v>36</v>
      </c>
      <c r="C13" s="17">
        <f>+C14</f>
        <v>52198543.006138161</v>
      </c>
      <c r="D13" s="17">
        <f>+D14</f>
        <v>7645536.7438618289</v>
      </c>
      <c r="E13" s="17">
        <f>+E14</f>
        <v>59844079.750000015</v>
      </c>
      <c r="F13" s="17">
        <f>+F14</f>
        <v>59844079.750000015</v>
      </c>
      <c r="G13" s="17">
        <f>+G14</f>
        <v>59844079.750000015</v>
      </c>
      <c r="H13" s="18">
        <f>+H14</f>
        <v>0</v>
      </c>
    </row>
    <row r="14" spans="1:8" x14ac:dyDescent="0.2">
      <c r="A14" s="38">
        <v>21</v>
      </c>
      <c r="B14" s="75" t="s">
        <v>168</v>
      </c>
      <c r="C14" s="58">
        <f>EAEPE!H3</f>
        <v>52198543.006138161</v>
      </c>
      <c r="D14" s="58">
        <f>EAEPE!I3</f>
        <v>7645536.7438618289</v>
      </c>
      <c r="E14" s="58">
        <f>EAEPE!J3</f>
        <v>59844079.750000015</v>
      </c>
      <c r="F14" s="58">
        <f>EAEPE!K3</f>
        <v>59844079.750000015</v>
      </c>
      <c r="G14" s="58">
        <f>EAEPE!L3</f>
        <v>59844079.750000015</v>
      </c>
      <c r="H14" s="59">
        <f>E14-F14</f>
        <v>0</v>
      </c>
    </row>
    <row r="15" spans="1:8" x14ac:dyDescent="0.2">
      <c r="A15" s="38">
        <v>22</v>
      </c>
      <c r="B15" s="75" t="s">
        <v>47</v>
      </c>
      <c r="C15" s="58"/>
      <c r="D15" s="58"/>
      <c r="E15" s="58"/>
      <c r="F15" s="58"/>
      <c r="G15" s="58"/>
      <c r="H15" s="59"/>
    </row>
    <row r="16" spans="1:8" x14ac:dyDescent="0.2">
      <c r="A16" s="38">
        <v>23</v>
      </c>
      <c r="B16" s="75" t="s">
        <v>37</v>
      </c>
      <c r="C16" s="58"/>
      <c r="D16" s="58"/>
      <c r="E16" s="58"/>
      <c r="F16" s="58"/>
      <c r="G16" s="58"/>
      <c r="H16" s="59"/>
    </row>
    <row r="17" spans="1:8" x14ac:dyDescent="0.2">
      <c r="A17" s="38">
        <v>24</v>
      </c>
      <c r="B17" s="75" t="s">
        <v>169</v>
      </c>
      <c r="C17" s="58"/>
      <c r="D17" s="58"/>
      <c r="E17" s="58"/>
      <c r="F17" s="58"/>
      <c r="G17" s="58"/>
      <c r="H17" s="59"/>
    </row>
    <row r="18" spans="1:8" x14ac:dyDescent="0.2">
      <c r="A18" s="38">
        <v>25</v>
      </c>
      <c r="B18" s="75" t="s">
        <v>170</v>
      </c>
      <c r="C18" s="58"/>
      <c r="D18" s="58"/>
      <c r="E18" s="58"/>
      <c r="F18" s="58"/>
      <c r="G18" s="58"/>
      <c r="H18" s="59"/>
    </row>
    <row r="19" spans="1:8" x14ac:dyDescent="0.2">
      <c r="A19" s="38">
        <v>26</v>
      </c>
      <c r="B19" s="75" t="s">
        <v>171</v>
      </c>
      <c r="C19" s="58"/>
      <c r="D19" s="58"/>
      <c r="E19" s="58"/>
      <c r="F19" s="58"/>
      <c r="G19" s="58"/>
      <c r="H19" s="59"/>
    </row>
    <row r="20" spans="1:8" x14ac:dyDescent="0.2">
      <c r="A20" s="38">
        <v>27</v>
      </c>
      <c r="B20" s="75" t="s">
        <v>19</v>
      </c>
      <c r="C20" s="58"/>
      <c r="D20" s="58"/>
      <c r="E20" s="58"/>
      <c r="F20" s="58"/>
      <c r="G20" s="58"/>
      <c r="H20" s="59"/>
    </row>
    <row r="21" spans="1:8" x14ac:dyDescent="0.2">
      <c r="A21" s="36">
        <v>3</v>
      </c>
      <c r="B21" s="37" t="s">
        <v>172</v>
      </c>
      <c r="C21" s="58"/>
      <c r="D21" s="58"/>
      <c r="E21" s="58"/>
      <c r="F21" s="58"/>
      <c r="G21" s="58"/>
      <c r="H21" s="59"/>
    </row>
    <row r="22" spans="1:8" x14ac:dyDescent="0.2">
      <c r="A22" s="38">
        <v>31</v>
      </c>
      <c r="B22" s="75" t="s">
        <v>48</v>
      </c>
      <c r="C22" s="58"/>
      <c r="D22" s="58"/>
      <c r="E22" s="58"/>
      <c r="F22" s="58"/>
      <c r="G22" s="58"/>
      <c r="H22" s="59"/>
    </row>
    <row r="23" spans="1:8" x14ac:dyDescent="0.2">
      <c r="A23" s="38">
        <v>32</v>
      </c>
      <c r="B23" s="75" t="s">
        <v>40</v>
      </c>
      <c r="C23" s="58"/>
      <c r="D23" s="58"/>
      <c r="E23" s="58"/>
      <c r="F23" s="58"/>
      <c r="G23" s="58"/>
      <c r="H23" s="59"/>
    </row>
    <row r="24" spans="1:8" x14ac:dyDescent="0.2">
      <c r="A24" s="38">
        <v>33</v>
      </c>
      <c r="B24" s="75" t="s">
        <v>49</v>
      </c>
      <c r="C24" s="58"/>
      <c r="D24" s="58"/>
      <c r="E24" s="58"/>
      <c r="F24" s="58"/>
      <c r="G24" s="58"/>
      <c r="H24" s="59"/>
    </row>
    <row r="25" spans="1:8" x14ac:dyDescent="0.2">
      <c r="A25" s="38">
        <v>34</v>
      </c>
      <c r="B25" s="75" t="s">
        <v>173</v>
      </c>
      <c r="C25" s="58"/>
      <c r="D25" s="58"/>
      <c r="E25" s="58"/>
      <c r="F25" s="58"/>
      <c r="G25" s="58"/>
      <c r="H25" s="59"/>
    </row>
    <row r="26" spans="1:8" x14ac:dyDescent="0.2">
      <c r="A26" s="38">
        <v>35</v>
      </c>
      <c r="B26" s="75" t="s">
        <v>38</v>
      </c>
      <c r="C26" s="58"/>
      <c r="D26" s="58"/>
      <c r="E26" s="58"/>
      <c r="F26" s="58"/>
      <c r="G26" s="58"/>
      <c r="H26" s="59"/>
    </row>
    <row r="27" spans="1:8" x14ac:dyDescent="0.2">
      <c r="A27" s="38">
        <v>36</v>
      </c>
      <c r="B27" s="75" t="s">
        <v>20</v>
      </c>
      <c r="C27" s="58"/>
      <c r="D27" s="58"/>
      <c r="E27" s="58"/>
      <c r="F27" s="58"/>
      <c r="G27" s="58"/>
      <c r="H27" s="59"/>
    </row>
    <row r="28" spans="1:8" x14ac:dyDescent="0.2">
      <c r="A28" s="38">
        <v>37</v>
      </c>
      <c r="B28" s="75" t="s">
        <v>21</v>
      </c>
      <c r="C28" s="58"/>
      <c r="D28" s="58"/>
      <c r="E28" s="58"/>
      <c r="F28" s="58"/>
      <c r="G28" s="58"/>
      <c r="H28" s="59"/>
    </row>
    <row r="29" spans="1:8" x14ac:dyDescent="0.2">
      <c r="A29" s="38">
        <v>38</v>
      </c>
      <c r="B29" s="75" t="s">
        <v>174</v>
      </c>
      <c r="C29" s="58"/>
      <c r="D29" s="58"/>
      <c r="E29" s="58"/>
      <c r="F29" s="58"/>
      <c r="G29" s="58"/>
      <c r="H29" s="59"/>
    </row>
    <row r="30" spans="1:8" x14ac:dyDescent="0.2">
      <c r="A30" s="38">
        <v>39</v>
      </c>
      <c r="B30" s="75" t="s">
        <v>50</v>
      </c>
      <c r="C30" s="58"/>
      <c r="D30" s="58"/>
      <c r="E30" s="58"/>
      <c r="F30" s="58"/>
      <c r="G30" s="58"/>
      <c r="H30" s="59"/>
    </row>
    <row r="31" spans="1:8" x14ac:dyDescent="0.2">
      <c r="A31" s="36">
        <v>4</v>
      </c>
      <c r="B31" s="37" t="s">
        <v>51</v>
      </c>
      <c r="C31" s="58"/>
      <c r="D31" s="58"/>
      <c r="E31" s="58"/>
      <c r="F31" s="58"/>
      <c r="G31" s="58"/>
      <c r="H31" s="59"/>
    </row>
    <row r="32" spans="1:8" x14ac:dyDescent="0.2">
      <c r="A32" s="38">
        <v>41</v>
      </c>
      <c r="B32" s="75" t="s">
        <v>175</v>
      </c>
      <c r="C32" s="58"/>
      <c r="D32" s="58"/>
      <c r="E32" s="58"/>
      <c r="F32" s="58"/>
      <c r="G32" s="58"/>
      <c r="H32" s="59"/>
    </row>
    <row r="33" spans="1:8" ht="22.5" x14ac:dyDescent="0.2">
      <c r="A33" s="38">
        <v>42</v>
      </c>
      <c r="B33" s="75" t="s">
        <v>41</v>
      </c>
      <c r="C33" s="58"/>
      <c r="D33" s="58"/>
      <c r="E33" s="58"/>
      <c r="F33" s="58"/>
      <c r="G33" s="58"/>
      <c r="H33" s="59"/>
    </row>
    <row r="34" spans="1:8" x14ac:dyDescent="0.2">
      <c r="A34" s="38">
        <v>43</v>
      </c>
      <c r="B34" s="75" t="s">
        <v>52</v>
      </c>
      <c r="C34" s="58"/>
      <c r="D34" s="58"/>
      <c r="E34" s="58"/>
      <c r="F34" s="58"/>
      <c r="G34" s="58"/>
      <c r="H34" s="59"/>
    </row>
    <row r="35" spans="1:8" x14ac:dyDescent="0.2">
      <c r="A35" s="39">
        <v>44</v>
      </c>
      <c r="B35" s="76" t="s">
        <v>22</v>
      </c>
      <c r="C35" s="63"/>
      <c r="D35" s="63"/>
      <c r="E35" s="63"/>
      <c r="F35" s="63"/>
      <c r="G35" s="63"/>
      <c r="H35" s="64"/>
    </row>
  </sheetData>
  <sheetProtection algorithmName="SHA-512" hashValue="riMOXXF/zdW8HFj8peDdQvGIKGixqnO5xGa6y5Tjz7drtv7/rl30+gB9IuRHXcohR9v2xW/3Z6voA84p015hyg==" saltValue="oE+WcXeH17SWEiDhWa2RNQ==" spinCount="100000" sheet="1" objects="1" scenarios="1" formatCells="0" formatColumns="0" formatRows="0" autoFilter="0"/>
  <protectedRanges>
    <protectedRange sqref="C3:H3" name="Rango1_2_1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8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16" sqref="A16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160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133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9.950000000000003" customHeight="1" x14ac:dyDescent="0.2">
      <c r="A18" s="53" t="s">
        <v>139</v>
      </c>
    </row>
  </sheetData>
  <sheetProtection algorithmName="SHA-512" hashValue="gM52x52r6YLLltoCXkUKg4wGs7dba1Wxm4lBOkXcB8+BLYChn3CF/U2JdgWFifsNfOVypog5RrPt/DZOpI0bOA==" saltValue="JUQG07qqMMqNAtOD68wru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ACTIVO</oddHeader>
    <oddFooter>&amp;L&amp;A&amp;R&amp;F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zoomScale="120" zoomScaleNormal="120" zoomScaleSheetLayoutView="100"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157.3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145</v>
      </c>
    </row>
    <row r="3" spans="1:1" x14ac:dyDescent="0.2">
      <c r="A3" s="52" t="s">
        <v>146</v>
      </c>
    </row>
    <row r="4" spans="1:1" x14ac:dyDescent="0.2">
      <c r="A4" s="77" t="s">
        <v>177</v>
      </c>
    </row>
    <row r="5" spans="1:1" x14ac:dyDescent="0.2">
      <c r="A5" s="52" t="s">
        <v>147</v>
      </c>
    </row>
    <row r="6" spans="1:1" ht="22.5" x14ac:dyDescent="0.2">
      <c r="A6" s="56" t="s">
        <v>148</v>
      </c>
    </row>
    <row r="7" spans="1:1" x14ac:dyDescent="0.2">
      <c r="A7" s="56" t="s">
        <v>149</v>
      </c>
    </row>
    <row r="8" spans="1:1" x14ac:dyDescent="0.2">
      <c r="A8" s="52" t="s">
        <v>150</v>
      </c>
    </row>
    <row r="9" spans="1:1" x14ac:dyDescent="0.2">
      <c r="A9" s="52" t="s">
        <v>151</v>
      </c>
    </row>
    <row r="10" spans="1:1" x14ac:dyDescent="0.2">
      <c r="A10" s="52" t="s">
        <v>152</v>
      </c>
    </row>
    <row r="11" spans="1:1" x14ac:dyDescent="0.2">
      <c r="A11" s="52" t="s">
        <v>153</v>
      </c>
    </row>
    <row r="12" spans="1:1" ht="33.75" x14ac:dyDescent="0.2">
      <c r="A12" s="52" t="s">
        <v>154</v>
      </c>
    </row>
    <row r="13" spans="1:1" ht="33.75" x14ac:dyDescent="0.2">
      <c r="A13" s="52" t="s">
        <v>155</v>
      </c>
    </row>
    <row r="14" spans="1:1" ht="22.5" x14ac:dyDescent="0.2">
      <c r="A14" s="52" t="s">
        <v>156</v>
      </c>
    </row>
    <row r="15" spans="1:1" x14ac:dyDescent="0.2">
      <c r="A15" s="52" t="s">
        <v>157</v>
      </c>
    </row>
    <row r="16" spans="1:1" x14ac:dyDescent="0.2">
      <c r="A16" s="52" t="s">
        <v>158</v>
      </c>
    </row>
    <row r="17" spans="1:1" x14ac:dyDescent="0.2">
      <c r="A17" s="52"/>
    </row>
    <row r="18" spans="1:1" x14ac:dyDescent="0.2">
      <c r="A18" s="34" t="s">
        <v>132</v>
      </c>
    </row>
    <row r="19" spans="1:1" x14ac:dyDescent="0.2">
      <c r="A19" s="52" t="s">
        <v>142</v>
      </c>
    </row>
    <row r="20" spans="1:1" x14ac:dyDescent="0.2">
      <c r="A20" s="52"/>
    </row>
    <row r="21" spans="1:1" x14ac:dyDescent="0.2">
      <c r="A21" s="34" t="s">
        <v>135</v>
      </c>
    </row>
    <row r="22" spans="1:1" x14ac:dyDescent="0.2">
      <c r="A22" s="52" t="s">
        <v>141</v>
      </c>
    </row>
    <row r="23" spans="1:1" x14ac:dyDescent="0.2">
      <c r="A23" s="52"/>
    </row>
  </sheetData>
  <sheetProtection algorithmName="SHA-512" hashValue="9El25v/eI4UNGrMSFH9sxtZeYHWD6wgz5b7inbXva3zMQlEtxZVWYLtfEzcGtqgSQykoqAzT9sFVu2yOuVlRsw==" saltValue="5weJZnGsqiCYhAqcfrhfV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workbookViewId="0">
      <pane ySplit="2" topLeftCell="A63" activePane="bottomLeft" state="frozen"/>
      <selection pane="bottomLeft" activeCell="E4" sqref="E4:G4"/>
    </sheetView>
  </sheetViews>
  <sheetFormatPr baseColWidth="10" defaultRowHeight="11.25" x14ac:dyDescent="0.2"/>
  <cols>
    <col min="1" max="1" width="9.1640625" style="31" customWidth="1"/>
    <col min="2" max="2" width="61.1640625" style="31" bestFit="1" customWidth="1"/>
    <col min="3" max="3" width="18.33203125" style="31" customWidth="1"/>
    <col min="4" max="4" width="19.83203125" style="31" customWidth="1"/>
    <col min="5" max="8" width="18.33203125" style="31" customWidth="1"/>
    <col min="9" max="16384" width="12" style="31"/>
  </cols>
  <sheetData>
    <row r="1" spans="1:8" ht="60" customHeight="1" x14ac:dyDescent="0.2">
      <c r="A1" s="86" t="s">
        <v>305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40" t="s">
        <v>3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32">
        <v>900001</v>
      </c>
      <c r="B3" s="9" t="s">
        <v>12</v>
      </c>
      <c r="C3" s="10">
        <f t="shared" ref="C3:H3" si="0">+C4+C12+C22+C32+C42+C52+C56+C64+C68</f>
        <v>52198543.006138161</v>
      </c>
      <c r="D3" s="10">
        <f t="shared" si="0"/>
        <v>7645536.7438618289</v>
      </c>
      <c r="E3" s="10">
        <f>+E4+E12+E22+E32+E42+E52+E56+E64+E68</f>
        <v>59844079.75</v>
      </c>
      <c r="F3" s="10">
        <f t="shared" si="0"/>
        <v>59844079.75</v>
      </c>
      <c r="G3" s="10">
        <f t="shared" si="0"/>
        <v>59844079.75</v>
      </c>
      <c r="H3" s="11">
        <f t="shared" si="0"/>
        <v>0</v>
      </c>
    </row>
    <row r="4" spans="1:8" x14ac:dyDescent="0.2">
      <c r="A4" s="57">
        <v>1000</v>
      </c>
      <c r="B4" s="24" t="s">
        <v>59</v>
      </c>
      <c r="C4" s="58">
        <f t="shared" ref="C4:H4" si="1">SUM(C5:C11)</f>
        <v>26907284.328306124</v>
      </c>
      <c r="D4" s="58">
        <f t="shared" si="1"/>
        <v>-1635927.6183061267</v>
      </c>
      <c r="E4" s="58">
        <f>SUM(E5:E11)</f>
        <v>25271356.709999997</v>
      </c>
      <c r="F4" s="58">
        <f t="shared" si="1"/>
        <v>25271356.709999997</v>
      </c>
      <c r="G4" s="58">
        <f t="shared" si="1"/>
        <v>25271356.709999997</v>
      </c>
      <c r="H4" s="59">
        <f t="shared" si="1"/>
        <v>0</v>
      </c>
    </row>
    <row r="5" spans="1:8" x14ac:dyDescent="0.2">
      <c r="A5" s="57">
        <v>1100</v>
      </c>
      <c r="B5" s="60" t="s">
        <v>60</v>
      </c>
      <c r="C5" s="58">
        <v>13639918.861399997</v>
      </c>
      <c r="D5" s="58">
        <f>E5-C5</f>
        <v>-1190506.5013999958</v>
      </c>
      <c r="E5" s="58">
        <v>12449412.360000001</v>
      </c>
      <c r="F5" s="58">
        <v>12449412.360000001</v>
      </c>
      <c r="G5" s="58">
        <v>12449412.360000001</v>
      </c>
      <c r="H5" s="59">
        <f t="shared" ref="H5:H11" si="2">E5-F5</f>
        <v>0</v>
      </c>
    </row>
    <row r="6" spans="1:8" x14ac:dyDescent="0.2">
      <c r="A6" s="57">
        <v>1200</v>
      </c>
      <c r="B6" s="60" t="s">
        <v>61</v>
      </c>
      <c r="C6" s="58">
        <v>600401.70295399998</v>
      </c>
      <c r="D6" s="58">
        <f t="shared" ref="D6:D10" si="3">E6-C6</f>
        <v>93948.167046000017</v>
      </c>
      <c r="E6" s="58">
        <v>694349.87</v>
      </c>
      <c r="F6" s="58">
        <v>694349.87</v>
      </c>
      <c r="G6" s="58">
        <v>694349.87</v>
      </c>
      <c r="H6" s="59">
        <f t="shared" si="2"/>
        <v>0</v>
      </c>
    </row>
    <row r="7" spans="1:8" x14ac:dyDescent="0.2">
      <c r="A7" s="57">
        <v>1300</v>
      </c>
      <c r="B7" s="60" t="s">
        <v>62</v>
      </c>
      <c r="C7" s="58">
        <v>3594009.1437545442</v>
      </c>
      <c r="D7" s="58">
        <f t="shared" si="3"/>
        <v>143134.20624545543</v>
      </c>
      <c r="E7" s="58">
        <v>3737143.3499999996</v>
      </c>
      <c r="F7" s="58">
        <v>3737143.3499999996</v>
      </c>
      <c r="G7" s="58">
        <v>3737143.3499999996</v>
      </c>
      <c r="H7" s="59">
        <f t="shared" si="2"/>
        <v>0</v>
      </c>
    </row>
    <row r="8" spans="1:8" x14ac:dyDescent="0.2">
      <c r="A8" s="57">
        <v>1400</v>
      </c>
      <c r="B8" s="60" t="s">
        <v>63</v>
      </c>
      <c r="C8" s="58">
        <v>3849243.738227</v>
      </c>
      <c r="D8" s="58">
        <f t="shared" si="3"/>
        <v>-322178.35822700104</v>
      </c>
      <c r="E8" s="58">
        <v>3527065.379999999</v>
      </c>
      <c r="F8" s="58">
        <v>3527065.379999999</v>
      </c>
      <c r="G8" s="58">
        <v>3527065.379999999</v>
      </c>
      <c r="H8" s="59">
        <f t="shared" si="2"/>
        <v>0</v>
      </c>
    </row>
    <row r="9" spans="1:8" x14ac:dyDescent="0.2">
      <c r="A9" s="57">
        <v>1500</v>
      </c>
      <c r="B9" s="60" t="s">
        <v>64</v>
      </c>
      <c r="C9" s="58">
        <v>4897589.1289537838</v>
      </c>
      <c r="D9" s="58">
        <f t="shared" si="3"/>
        <v>-514832.2689537853</v>
      </c>
      <c r="E9" s="58">
        <v>4382756.8599999985</v>
      </c>
      <c r="F9" s="58">
        <v>4382756.8599999985</v>
      </c>
      <c r="G9" s="58">
        <v>4382756.8599999985</v>
      </c>
      <c r="H9" s="59">
        <f t="shared" si="2"/>
        <v>0</v>
      </c>
    </row>
    <row r="10" spans="1:8" x14ac:dyDescent="0.2">
      <c r="A10" s="57">
        <v>1600</v>
      </c>
      <c r="B10" s="60" t="s">
        <v>65</v>
      </c>
      <c r="C10" s="58">
        <v>326121.75301679998</v>
      </c>
      <c r="D10" s="58">
        <f t="shared" si="3"/>
        <v>154507.13698319998</v>
      </c>
      <c r="E10" s="58">
        <v>480628.88999999996</v>
      </c>
      <c r="F10" s="58">
        <v>480628.88999999996</v>
      </c>
      <c r="G10" s="58">
        <v>480628.88999999996</v>
      </c>
      <c r="H10" s="59">
        <f t="shared" si="2"/>
        <v>0</v>
      </c>
    </row>
    <row r="11" spans="1:8" x14ac:dyDescent="0.2">
      <c r="A11" s="57">
        <v>1700</v>
      </c>
      <c r="B11" s="60" t="s">
        <v>66</v>
      </c>
      <c r="C11" s="58">
        <v>0</v>
      </c>
      <c r="D11" s="58">
        <f>E11-C11</f>
        <v>0</v>
      </c>
      <c r="E11" s="58">
        <v>0</v>
      </c>
      <c r="F11" s="58">
        <v>0</v>
      </c>
      <c r="G11" s="58">
        <v>0</v>
      </c>
      <c r="H11" s="59">
        <f t="shared" si="2"/>
        <v>0</v>
      </c>
    </row>
    <row r="12" spans="1:8" x14ac:dyDescent="0.2">
      <c r="A12" s="57">
        <v>2000</v>
      </c>
      <c r="B12" s="24" t="s">
        <v>67</v>
      </c>
      <c r="C12" s="58">
        <f>SUM(C13:C21)</f>
        <v>14348084.543166606</v>
      </c>
      <c r="D12" s="58">
        <f t="shared" ref="D12:H12" si="4">SUM(D13:D21)</f>
        <v>-1121946.013166605</v>
      </c>
      <c r="E12" s="58">
        <f>SUM(E13:E21)</f>
        <v>13226138.530000001</v>
      </c>
      <c r="F12" s="58">
        <f t="shared" si="4"/>
        <v>13226138.530000001</v>
      </c>
      <c r="G12" s="58">
        <f t="shared" si="4"/>
        <v>13226138.530000001</v>
      </c>
      <c r="H12" s="59">
        <f t="shared" si="4"/>
        <v>0</v>
      </c>
    </row>
    <row r="13" spans="1:8" x14ac:dyDescent="0.2">
      <c r="A13" s="57">
        <v>2100</v>
      </c>
      <c r="B13" s="60" t="s">
        <v>68</v>
      </c>
      <c r="C13" s="58">
        <v>485921.42454890197</v>
      </c>
      <c r="D13" s="58">
        <f t="shared" ref="D13:D21" si="5">E13-C13</f>
        <v>-56737.934548901976</v>
      </c>
      <c r="E13" s="58">
        <v>429183.49</v>
      </c>
      <c r="F13" s="58">
        <v>429183.49</v>
      </c>
      <c r="G13" s="58">
        <v>429183.49</v>
      </c>
      <c r="H13" s="59">
        <f t="shared" ref="H13:H21" si="6">E13-F13</f>
        <v>0</v>
      </c>
    </row>
    <row r="14" spans="1:8" x14ac:dyDescent="0.2">
      <c r="A14" s="57">
        <v>2200</v>
      </c>
      <c r="B14" s="60" t="s">
        <v>69</v>
      </c>
      <c r="C14" s="58">
        <v>7952849.418275727</v>
      </c>
      <c r="D14" s="58">
        <f t="shared" si="5"/>
        <v>-241337.69827572722</v>
      </c>
      <c r="E14" s="58">
        <v>7711511.7199999997</v>
      </c>
      <c r="F14" s="58">
        <v>7711511.7199999997</v>
      </c>
      <c r="G14" s="58">
        <v>7711511.7199999997</v>
      </c>
      <c r="H14" s="59">
        <f t="shared" si="6"/>
        <v>0</v>
      </c>
    </row>
    <row r="15" spans="1:8" x14ac:dyDescent="0.2">
      <c r="A15" s="57">
        <v>2300</v>
      </c>
      <c r="B15" s="60" t="s">
        <v>70</v>
      </c>
      <c r="C15" s="58">
        <v>4683884.4015000006</v>
      </c>
      <c r="D15" s="58">
        <f t="shared" si="5"/>
        <v>-601338.73150000023</v>
      </c>
      <c r="E15" s="58">
        <v>4082545.6700000004</v>
      </c>
      <c r="F15" s="58">
        <v>4082545.6700000004</v>
      </c>
      <c r="G15" s="58">
        <v>4082545.6700000004</v>
      </c>
      <c r="H15" s="59">
        <f t="shared" si="6"/>
        <v>0</v>
      </c>
    </row>
    <row r="16" spans="1:8" x14ac:dyDescent="0.2">
      <c r="A16" s="57">
        <v>2400</v>
      </c>
      <c r="B16" s="60" t="s">
        <v>71</v>
      </c>
      <c r="C16" s="58">
        <v>0</v>
      </c>
      <c r="D16" s="58">
        <f t="shared" si="5"/>
        <v>0</v>
      </c>
      <c r="E16" s="58">
        <v>0</v>
      </c>
      <c r="F16" s="58">
        <v>0</v>
      </c>
      <c r="G16" s="58">
        <v>0</v>
      </c>
      <c r="H16" s="59">
        <f t="shared" si="6"/>
        <v>0</v>
      </c>
    </row>
    <row r="17" spans="1:8" x14ac:dyDescent="0.2">
      <c r="A17" s="57">
        <v>2500</v>
      </c>
      <c r="B17" s="60" t="s">
        <v>72</v>
      </c>
      <c r="C17" s="58">
        <v>229384.96000000002</v>
      </c>
      <c r="D17" s="58">
        <f t="shared" si="5"/>
        <v>-37434.73000000004</v>
      </c>
      <c r="E17" s="58">
        <v>191950.22999999998</v>
      </c>
      <c r="F17" s="58">
        <v>191950.22999999998</v>
      </c>
      <c r="G17" s="58">
        <v>191950.22999999998</v>
      </c>
      <c r="H17" s="59">
        <f t="shared" si="6"/>
        <v>0</v>
      </c>
    </row>
    <row r="18" spans="1:8" x14ac:dyDescent="0.2">
      <c r="A18" s="57">
        <v>2600</v>
      </c>
      <c r="B18" s="60" t="s">
        <v>73</v>
      </c>
      <c r="C18" s="58">
        <v>529905.5388419755</v>
      </c>
      <c r="D18" s="58">
        <f t="shared" si="5"/>
        <v>-16464.908841975499</v>
      </c>
      <c r="E18" s="58">
        <v>513440.63</v>
      </c>
      <c r="F18" s="58">
        <v>513440.63</v>
      </c>
      <c r="G18" s="58">
        <v>513440.63</v>
      </c>
      <c r="H18" s="59">
        <f t="shared" si="6"/>
        <v>0</v>
      </c>
    </row>
    <row r="19" spans="1:8" x14ac:dyDescent="0.2">
      <c r="A19" s="57">
        <v>2700</v>
      </c>
      <c r="B19" s="60" t="s">
        <v>74</v>
      </c>
      <c r="C19" s="58">
        <v>237138.8</v>
      </c>
      <c r="D19" s="58">
        <f t="shared" si="5"/>
        <v>-82781.379999999976</v>
      </c>
      <c r="E19" s="58">
        <v>154357.42000000001</v>
      </c>
      <c r="F19" s="58">
        <v>154357.42000000001</v>
      </c>
      <c r="G19" s="58">
        <v>154357.42000000001</v>
      </c>
      <c r="H19" s="59">
        <f t="shared" si="6"/>
        <v>0</v>
      </c>
    </row>
    <row r="20" spans="1:8" x14ac:dyDescent="0.2">
      <c r="A20" s="57">
        <v>2800</v>
      </c>
      <c r="B20" s="60" t="s">
        <v>75</v>
      </c>
      <c r="C20" s="58">
        <v>0</v>
      </c>
      <c r="D20" s="58">
        <f t="shared" si="5"/>
        <v>0</v>
      </c>
      <c r="E20" s="58">
        <v>0</v>
      </c>
      <c r="F20" s="58">
        <v>0</v>
      </c>
      <c r="G20" s="58">
        <v>0</v>
      </c>
      <c r="H20" s="59">
        <f t="shared" si="6"/>
        <v>0</v>
      </c>
    </row>
    <row r="21" spans="1:8" x14ac:dyDescent="0.2">
      <c r="A21" s="57">
        <v>2900</v>
      </c>
      <c r="B21" s="60" t="s">
        <v>76</v>
      </c>
      <c r="C21" s="58">
        <v>229000</v>
      </c>
      <c r="D21" s="58">
        <f t="shared" si="5"/>
        <v>-85850.63</v>
      </c>
      <c r="E21" s="58">
        <v>143149.37</v>
      </c>
      <c r="F21" s="58">
        <v>143149.37</v>
      </c>
      <c r="G21" s="58">
        <v>143149.37</v>
      </c>
      <c r="H21" s="59">
        <f t="shared" si="6"/>
        <v>0</v>
      </c>
    </row>
    <row r="22" spans="1:8" x14ac:dyDescent="0.2">
      <c r="A22" s="57">
        <v>3000</v>
      </c>
      <c r="B22" s="24" t="s">
        <v>77</v>
      </c>
      <c r="C22" s="58">
        <f>SUM(C23:C31)</f>
        <v>10084438.834665436</v>
      </c>
      <c r="D22" s="58">
        <f t="shared" ref="D22:H22" si="7">SUM(D23:D31)</f>
        <v>1687269.7353345617</v>
      </c>
      <c r="E22" s="58">
        <f>SUM(E23:E31)</f>
        <v>11771708.57</v>
      </c>
      <c r="F22" s="58">
        <f t="shared" si="7"/>
        <v>11771708.57</v>
      </c>
      <c r="G22" s="58">
        <f t="shared" si="7"/>
        <v>11771708.57</v>
      </c>
      <c r="H22" s="59">
        <f t="shared" si="7"/>
        <v>0</v>
      </c>
    </row>
    <row r="23" spans="1:8" x14ac:dyDescent="0.2">
      <c r="A23" s="57">
        <v>3100</v>
      </c>
      <c r="B23" s="60" t="s">
        <v>78</v>
      </c>
      <c r="C23" s="58">
        <v>1291300</v>
      </c>
      <c r="D23" s="58">
        <f t="shared" ref="D23:D31" si="8">E23-C23</f>
        <v>220789.97999999998</v>
      </c>
      <c r="E23" s="58">
        <v>1512089.98</v>
      </c>
      <c r="F23" s="58">
        <v>1512089.98</v>
      </c>
      <c r="G23" s="58">
        <v>1512089.98</v>
      </c>
      <c r="H23" s="59">
        <f t="shared" ref="H23:H31" si="9">E23-F23</f>
        <v>0</v>
      </c>
    </row>
    <row r="24" spans="1:8" x14ac:dyDescent="0.2">
      <c r="A24" s="57">
        <v>3200</v>
      </c>
      <c r="B24" s="60" t="s">
        <v>79</v>
      </c>
      <c r="C24" s="58">
        <v>1024115.947</v>
      </c>
      <c r="D24" s="58">
        <f t="shared" si="8"/>
        <v>-403080.34700000007</v>
      </c>
      <c r="E24" s="58">
        <v>621035.6</v>
      </c>
      <c r="F24" s="58">
        <v>621035.6</v>
      </c>
      <c r="G24" s="58">
        <v>621035.6</v>
      </c>
      <c r="H24" s="59">
        <f t="shared" si="9"/>
        <v>0</v>
      </c>
    </row>
    <row r="25" spans="1:8" x14ac:dyDescent="0.2">
      <c r="A25" s="57">
        <v>3300</v>
      </c>
      <c r="B25" s="60" t="s">
        <v>80</v>
      </c>
      <c r="C25" s="58">
        <v>668400</v>
      </c>
      <c r="D25" s="58">
        <f t="shared" si="8"/>
        <v>-28578.729999999981</v>
      </c>
      <c r="E25" s="58">
        <v>639821.27</v>
      </c>
      <c r="F25" s="58">
        <v>639821.27</v>
      </c>
      <c r="G25" s="58">
        <v>639821.27</v>
      </c>
      <c r="H25" s="59">
        <f t="shared" si="9"/>
        <v>0</v>
      </c>
    </row>
    <row r="26" spans="1:8" x14ac:dyDescent="0.2">
      <c r="A26" s="57">
        <v>3400</v>
      </c>
      <c r="B26" s="60" t="s">
        <v>81</v>
      </c>
      <c r="C26" s="58">
        <v>641795.84562896751</v>
      </c>
      <c r="D26" s="58">
        <f t="shared" si="8"/>
        <v>-72642.585628967499</v>
      </c>
      <c r="E26" s="58">
        <v>569153.26</v>
      </c>
      <c r="F26" s="58">
        <v>569153.26</v>
      </c>
      <c r="G26" s="58">
        <v>569153.26</v>
      </c>
      <c r="H26" s="59">
        <f t="shared" si="9"/>
        <v>0</v>
      </c>
    </row>
    <row r="27" spans="1:8" x14ac:dyDescent="0.2">
      <c r="A27" s="57">
        <v>3500</v>
      </c>
      <c r="B27" s="60" t="s">
        <v>82</v>
      </c>
      <c r="C27" s="58">
        <v>2234832.3705000002</v>
      </c>
      <c r="D27" s="58">
        <f t="shared" si="8"/>
        <v>2071496.2694999995</v>
      </c>
      <c r="E27" s="58">
        <v>4306328.6399999997</v>
      </c>
      <c r="F27" s="58">
        <v>4306328.6399999997</v>
      </c>
      <c r="G27" s="58">
        <v>4306328.6399999997</v>
      </c>
      <c r="H27" s="59">
        <f t="shared" si="9"/>
        <v>0</v>
      </c>
    </row>
    <row r="28" spans="1:8" x14ac:dyDescent="0.2">
      <c r="A28" s="57">
        <v>3600</v>
      </c>
      <c r="B28" s="60" t="s">
        <v>83</v>
      </c>
      <c r="C28" s="58">
        <v>2601321.4280000003</v>
      </c>
      <c r="D28" s="58">
        <f t="shared" si="8"/>
        <v>-215089.77799999993</v>
      </c>
      <c r="E28" s="58">
        <v>2386231.6500000004</v>
      </c>
      <c r="F28" s="58">
        <v>2386231.6500000004</v>
      </c>
      <c r="G28" s="58">
        <v>2386231.6500000004</v>
      </c>
      <c r="H28" s="59">
        <f t="shared" si="9"/>
        <v>0</v>
      </c>
    </row>
    <row r="29" spans="1:8" x14ac:dyDescent="0.2">
      <c r="A29" s="57">
        <v>3700</v>
      </c>
      <c r="B29" s="60" t="s">
        <v>84</v>
      </c>
      <c r="C29" s="58">
        <v>422923.6715</v>
      </c>
      <c r="D29" s="58">
        <f t="shared" si="8"/>
        <v>-218700.6115</v>
      </c>
      <c r="E29" s="58">
        <v>204223.06</v>
      </c>
      <c r="F29" s="58">
        <v>204223.06</v>
      </c>
      <c r="G29" s="58">
        <v>204223.06</v>
      </c>
      <c r="H29" s="59">
        <f t="shared" si="9"/>
        <v>0</v>
      </c>
    </row>
    <row r="30" spans="1:8" x14ac:dyDescent="0.2">
      <c r="A30" s="57">
        <v>3800</v>
      </c>
      <c r="B30" s="60" t="s">
        <v>85</v>
      </c>
      <c r="C30" s="58">
        <v>741373.02</v>
      </c>
      <c r="D30" s="58">
        <f t="shared" si="8"/>
        <v>310642.26</v>
      </c>
      <c r="E30" s="58">
        <v>1052015.28</v>
      </c>
      <c r="F30" s="58">
        <v>1052015.28</v>
      </c>
      <c r="G30" s="58">
        <v>1052015.28</v>
      </c>
      <c r="H30" s="59">
        <f t="shared" si="9"/>
        <v>0</v>
      </c>
    </row>
    <row r="31" spans="1:8" x14ac:dyDescent="0.2">
      <c r="A31" s="57">
        <v>3900</v>
      </c>
      <c r="B31" s="60" t="s">
        <v>86</v>
      </c>
      <c r="C31" s="58">
        <v>458376.5520364705</v>
      </c>
      <c r="D31" s="58">
        <f t="shared" si="8"/>
        <v>22433.277963529457</v>
      </c>
      <c r="E31" s="58">
        <v>480809.82999999996</v>
      </c>
      <c r="F31" s="58">
        <v>480809.82999999996</v>
      </c>
      <c r="G31" s="58">
        <v>480809.82999999996</v>
      </c>
      <c r="H31" s="59">
        <f t="shared" si="9"/>
        <v>0</v>
      </c>
    </row>
    <row r="32" spans="1:8" x14ac:dyDescent="0.2">
      <c r="A32" s="57">
        <v>4000</v>
      </c>
      <c r="B32" s="24" t="s">
        <v>87</v>
      </c>
      <c r="C32" s="58">
        <f>SUM(C33:C41)</f>
        <v>0</v>
      </c>
      <c r="D32" s="58">
        <f t="shared" ref="D32:H32" si="10">SUM(D33:D41)</f>
        <v>0</v>
      </c>
      <c r="E32" s="58">
        <f t="shared" si="10"/>
        <v>0</v>
      </c>
      <c r="F32" s="58">
        <f t="shared" si="10"/>
        <v>0</v>
      </c>
      <c r="G32" s="58">
        <f t="shared" si="10"/>
        <v>0</v>
      </c>
      <c r="H32" s="59">
        <f t="shared" si="10"/>
        <v>0</v>
      </c>
    </row>
    <row r="33" spans="1:8" x14ac:dyDescent="0.2">
      <c r="A33" s="57">
        <v>4100</v>
      </c>
      <c r="B33" s="60" t="s">
        <v>88</v>
      </c>
      <c r="C33" s="58">
        <v>0</v>
      </c>
      <c r="D33" s="58">
        <f t="shared" ref="D33:D41" si="11">E33-C33</f>
        <v>0</v>
      </c>
      <c r="E33" s="58">
        <v>0</v>
      </c>
      <c r="F33" s="58">
        <v>0</v>
      </c>
      <c r="G33" s="58">
        <v>0</v>
      </c>
      <c r="H33" s="59">
        <f t="shared" ref="H33:H41" si="12">E33-F33</f>
        <v>0</v>
      </c>
    </row>
    <row r="34" spans="1:8" x14ac:dyDescent="0.2">
      <c r="A34" s="57">
        <v>4200</v>
      </c>
      <c r="B34" s="60" t="s">
        <v>89</v>
      </c>
      <c r="C34" s="58">
        <v>0</v>
      </c>
      <c r="D34" s="58">
        <f t="shared" si="11"/>
        <v>0</v>
      </c>
      <c r="E34" s="58">
        <v>0</v>
      </c>
      <c r="F34" s="58">
        <v>0</v>
      </c>
      <c r="G34" s="58">
        <v>0</v>
      </c>
      <c r="H34" s="59">
        <f t="shared" si="12"/>
        <v>0</v>
      </c>
    </row>
    <row r="35" spans="1:8" x14ac:dyDescent="0.2">
      <c r="A35" s="57">
        <v>4300</v>
      </c>
      <c r="B35" s="60" t="s">
        <v>90</v>
      </c>
      <c r="C35" s="58">
        <v>0</v>
      </c>
      <c r="D35" s="58">
        <f t="shared" si="11"/>
        <v>0</v>
      </c>
      <c r="E35" s="58">
        <v>0</v>
      </c>
      <c r="F35" s="58">
        <v>0</v>
      </c>
      <c r="G35" s="58">
        <v>0</v>
      </c>
      <c r="H35" s="59">
        <f t="shared" si="12"/>
        <v>0</v>
      </c>
    </row>
    <row r="36" spans="1:8" x14ac:dyDescent="0.2">
      <c r="A36" s="57">
        <v>4400</v>
      </c>
      <c r="B36" s="60" t="s">
        <v>91</v>
      </c>
      <c r="C36" s="58">
        <v>0</v>
      </c>
      <c r="D36" s="58">
        <f t="shared" si="11"/>
        <v>0</v>
      </c>
      <c r="E36" s="58">
        <v>0</v>
      </c>
      <c r="F36" s="58">
        <v>0</v>
      </c>
      <c r="G36" s="58">
        <v>0</v>
      </c>
      <c r="H36" s="59">
        <f t="shared" si="12"/>
        <v>0</v>
      </c>
    </row>
    <row r="37" spans="1:8" x14ac:dyDescent="0.2">
      <c r="A37" s="57">
        <v>4500</v>
      </c>
      <c r="B37" s="60" t="s">
        <v>92</v>
      </c>
      <c r="C37" s="58">
        <v>0</v>
      </c>
      <c r="D37" s="58">
        <f t="shared" si="11"/>
        <v>0</v>
      </c>
      <c r="E37" s="58">
        <v>0</v>
      </c>
      <c r="F37" s="58">
        <v>0</v>
      </c>
      <c r="G37" s="58">
        <v>0</v>
      </c>
      <c r="H37" s="59">
        <f t="shared" si="12"/>
        <v>0</v>
      </c>
    </row>
    <row r="38" spans="1:8" x14ac:dyDescent="0.2">
      <c r="A38" s="57">
        <v>4600</v>
      </c>
      <c r="B38" s="60" t="s">
        <v>93</v>
      </c>
      <c r="C38" s="58">
        <v>0</v>
      </c>
      <c r="D38" s="58">
        <f t="shared" si="11"/>
        <v>0</v>
      </c>
      <c r="E38" s="58">
        <v>0</v>
      </c>
      <c r="F38" s="58">
        <v>0</v>
      </c>
      <c r="G38" s="58">
        <v>0</v>
      </c>
      <c r="H38" s="59">
        <f t="shared" si="12"/>
        <v>0</v>
      </c>
    </row>
    <row r="39" spans="1:8" x14ac:dyDescent="0.2">
      <c r="A39" s="57">
        <v>4700</v>
      </c>
      <c r="B39" s="60" t="s">
        <v>94</v>
      </c>
      <c r="C39" s="58">
        <v>0</v>
      </c>
      <c r="D39" s="58">
        <f t="shared" si="11"/>
        <v>0</v>
      </c>
      <c r="E39" s="58">
        <v>0</v>
      </c>
      <c r="F39" s="58">
        <v>0</v>
      </c>
      <c r="G39" s="58">
        <v>0</v>
      </c>
      <c r="H39" s="59">
        <f t="shared" si="12"/>
        <v>0</v>
      </c>
    </row>
    <row r="40" spans="1:8" x14ac:dyDescent="0.2">
      <c r="A40" s="57">
        <v>4800</v>
      </c>
      <c r="B40" s="60" t="s">
        <v>95</v>
      </c>
      <c r="C40" s="58">
        <v>0</v>
      </c>
      <c r="D40" s="58">
        <f t="shared" si="11"/>
        <v>0</v>
      </c>
      <c r="E40" s="58">
        <v>0</v>
      </c>
      <c r="F40" s="58">
        <v>0</v>
      </c>
      <c r="G40" s="58">
        <v>0</v>
      </c>
      <c r="H40" s="59">
        <f t="shared" si="12"/>
        <v>0</v>
      </c>
    </row>
    <row r="41" spans="1:8" x14ac:dyDescent="0.2">
      <c r="A41" s="57">
        <v>4900</v>
      </c>
      <c r="B41" s="60" t="s">
        <v>96</v>
      </c>
      <c r="C41" s="58">
        <v>0</v>
      </c>
      <c r="D41" s="58">
        <f t="shared" si="11"/>
        <v>0</v>
      </c>
      <c r="E41" s="58">
        <v>0</v>
      </c>
      <c r="F41" s="58">
        <v>0</v>
      </c>
      <c r="G41" s="58">
        <v>0</v>
      </c>
      <c r="H41" s="59">
        <f t="shared" si="12"/>
        <v>0</v>
      </c>
    </row>
    <row r="42" spans="1:8" x14ac:dyDescent="0.2">
      <c r="A42" s="57">
        <v>5000</v>
      </c>
      <c r="B42" s="24" t="s">
        <v>97</v>
      </c>
      <c r="C42" s="58">
        <f>SUM(C43:C51)</f>
        <v>858735.3</v>
      </c>
      <c r="D42" s="58">
        <f t="shared" ref="D42:H42" si="13">SUM(D43:D51)</f>
        <v>246458.87000000002</v>
      </c>
      <c r="E42" s="58">
        <f>SUM(E43:E51)</f>
        <v>1105194.17</v>
      </c>
      <c r="F42" s="58">
        <f t="shared" si="13"/>
        <v>1105194.17</v>
      </c>
      <c r="G42" s="58">
        <f t="shared" si="13"/>
        <v>1105194.17</v>
      </c>
      <c r="H42" s="59">
        <f t="shared" si="13"/>
        <v>0</v>
      </c>
    </row>
    <row r="43" spans="1:8" x14ac:dyDescent="0.2">
      <c r="A43" s="57">
        <v>5100</v>
      </c>
      <c r="B43" s="60" t="s">
        <v>98</v>
      </c>
      <c r="C43" s="58">
        <v>141900</v>
      </c>
      <c r="D43" s="58">
        <f t="shared" ref="D43:D75" si="14">E43-C43</f>
        <v>29057.069999999978</v>
      </c>
      <c r="E43" s="58">
        <v>170957.06999999998</v>
      </c>
      <c r="F43" s="58">
        <v>170957.06999999998</v>
      </c>
      <c r="G43" s="58">
        <v>170957.06999999998</v>
      </c>
      <c r="H43" s="59">
        <f t="shared" ref="H43:H51" si="15">E43-F43</f>
        <v>0</v>
      </c>
    </row>
    <row r="44" spans="1:8" x14ac:dyDescent="0.2">
      <c r="A44" s="57">
        <v>5200</v>
      </c>
      <c r="B44" s="60" t="s">
        <v>99</v>
      </c>
      <c r="C44" s="58">
        <v>0</v>
      </c>
      <c r="D44" s="58">
        <f t="shared" si="14"/>
        <v>0</v>
      </c>
      <c r="E44" s="58">
        <v>0</v>
      </c>
      <c r="F44" s="58">
        <v>0</v>
      </c>
      <c r="G44" s="58">
        <v>0</v>
      </c>
      <c r="H44" s="59">
        <f t="shared" si="15"/>
        <v>0</v>
      </c>
    </row>
    <row r="45" spans="1:8" x14ac:dyDescent="0.2">
      <c r="A45" s="57">
        <v>5300</v>
      </c>
      <c r="B45" s="60" t="s">
        <v>100</v>
      </c>
      <c r="C45" s="58">
        <v>170000</v>
      </c>
      <c r="D45" s="58">
        <f t="shared" si="14"/>
        <v>189862.45</v>
      </c>
      <c r="E45" s="58">
        <v>359862.45</v>
      </c>
      <c r="F45" s="58">
        <v>359862.45</v>
      </c>
      <c r="G45" s="58">
        <v>359862.45</v>
      </c>
      <c r="H45" s="59">
        <f t="shared" si="15"/>
        <v>0</v>
      </c>
    </row>
    <row r="46" spans="1:8" x14ac:dyDescent="0.2">
      <c r="A46" s="57">
        <v>5400</v>
      </c>
      <c r="B46" s="60" t="s">
        <v>101</v>
      </c>
      <c r="C46" s="58">
        <v>250000</v>
      </c>
      <c r="D46" s="58">
        <f t="shared" si="14"/>
        <v>124345.85999999999</v>
      </c>
      <c r="E46" s="58">
        <v>374345.86</v>
      </c>
      <c r="F46" s="58">
        <v>374345.86</v>
      </c>
      <c r="G46" s="58">
        <v>374345.86</v>
      </c>
      <c r="H46" s="59">
        <f t="shared" si="15"/>
        <v>0</v>
      </c>
    </row>
    <row r="47" spans="1:8" x14ac:dyDescent="0.2">
      <c r="A47" s="57">
        <v>5500</v>
      </c>
      <c r="B47" s="60" t="s">
        <v>102</v>
      </c>
      <c r="C47" s="58">
        <v>0</v>
      </c>
      <c r="D47" s="58">
        <f t="shared" si="14"/>
        <v>0</v>
      </c>
      <c r="E47" s="58">
        <v>0</v>
      </c>
      <c r="F47" s="58">
        <v>0</v>
      </c>
      <c r="G47" s="58">
        <v>0</v>
      </c>
      <c r="H47" s="59">
        <f t="shared" si="15"/>
        <v>0</v>
      </c>
    </row>
    <row r="48" spans="1:8" x14ac:dyDescent="0.2">
      <c r="A48" s="57">
        <v>5600</v>
      </c>
      <c r="B48" s="60" t="s">
        <v>103</v>
      </c>
      <c r="C48" s="58">
        <v>196835.3</v>
      </c>
      <c r="D48" s="58">
        <f t="shared" si="14"/>
        <v>-57767.489999999991</v>
      </c>
      <c r="E48" s="58">
        <v>139067.81</v>
      </c>
      <c r="F48" s="58">
        <v>139067.81</v>
      </c>
      <c r="G48" s="58">
        <v>139067.81</v>
      </c>
      <c r="H48" s="59">
        <f t="shared" si="15"/>
        <v>0</v>
      </c>
    </row>
    <row r="49" spans="1:8" x14ac:dyDescent="0.2">
      <c r="A49" s="57">
        <v>5700</v>
      </c>
      <c r="B49" s="60" t="s">
        <v>104</v>
      </c>
      <c r="C49" s="58">
        <v>100000</v>
      </c>
      <c r="D49" s="58">
        <f t="shared" si="14"/>
        <v>-39039.019999999997</v>
      </c>
      <c r="E49" s="58">
        <v>60960.98</v>
      </c>
      <c r="F49" s="58">
        <v>60960.98</v>
      </c>
      <c r="G49" s="58">
        <v>60960.98</v>
      </c>
      <c r="H49" s="59">
        <f t="shared" si="15"/>
        <v>0</v>
      </c>
    </row>
    <row r="50" spans="1:8" x14ac:dyDescent="0.2">
      <c r="A50" s="57">
        <v>5800</v>
      </c>
      <c r="B50" s="60" t="s">
        <v>105</v>
      </c>
      <c r="C50" s="58">
        <v>0</v>
      </c>
      <c r="D50" s="58">
        <f t="shared" si="14"/>
        <v>0</v>
      </c>
      <c r="E50" s="58">
        <v>0</v>
      </c>
      <c r="F50" s="58">
        <v>0</v>
      </c>
      <c r="G50" s="58">
        <v>0</v>
      </c>
      <c r="H50" s="59">
        <f t="shared" si="15"/>
        <v>0</v>
      </c>
    </row>
    <row r="51" spans="1:8" x14ac:dyDescent="0.2">
      <c r="A51" s="57">
        <v>5900</v>
      </c>
      <c r="B51" s="60" t="s">
        <v>106</v>
      </c>
      <c r="C51" s="58">
        <v>0</v>
      </c>
      <c r="D51" s="58">
        <f t="shared" si="14"/>
        <v>0</v>
      </c>
      <c r="E51" s="58">
        <v>0</v>
      </c>
      <c r="F51" s="58">
        <v>0</v>
      </c>
      <c r="G51" s="58">
        <v>0</v>
      </c>
      <c r="H51" s="59">
        <f t="shared" si="15"/>
        <v>0</v>
      </c>
    </row>
    <row r="52" spans="1:8" x14ac:dyDescent="0.2">
      <c r="A52" s="57">
        <v>6000</v>
      </c>
      <c r="B52" s="24" t="s">
        <v>129</v>
      </c>
      <c r="C52" s="58">
        <f>SUM(C53:C55)</f>
        <v>0</v>
      </c>
      <c r="D52" s="58">
        <f>SUM(D53:D55)</f>
        <v>8469681.7699999996</v>
      </c>
      <c r="E52" s="58">
        <f>SUM(E53:E55)</f>
        <v>8469681.7699999996</v>
      </c>
      <c r="F52" s="58">
        <f t="shared" ref="F52:G52" si="16">SUM(F53:F55)</f>
        <v>8469681.7699999996</v>
      </c>
      <c r="G52" s="58">
        <f t="shared" si="16"/>
        <v>8469681.7699999996</v>
      </c>
      <c r="H52" s="59">
        <f>SUM(H53:H55)</f>
        <v>0</v>
      </c>
    </row>
    <row r="53" spans="1:8" x14ac:dyDescent="0.2">
      <c r="A53" s="57">
        <v>6100</v>
      </c>
      <c r="B53" s="60" t="s">
        <v>107</v>
      </c>
      <c r="C53" s="58">
        <v>0</v>
      </c>
      <c r="D53" s="58">
        <f t="shared" si="14"/>
        <v>2038923.64</v>
      </c>
      <c r="E53" s="58">
        <v>2038923.64</v>
      </c>
      <c r="F53" s="58">
        <v>2038923.64</v>
      </c>
      <c r="G53" s="58">
        <v>2038923.64</v>
      </c>
      <c r="H53" s="59">
        <f>E53-F53</f>
        <v>0</v>
      </c>
    </row>
    <row r="54" spans="1:8" x14ac:dyDescent="0.2">
      <c r="A54" s="57">
        <v>6200</v>
      </c>
      <c r="B54" s="60" t="s">
        <v>108</v>
      </c>
      <c r="C54" s="58">
        <v>0</v>
      </c>
      <c r="D54" s="58">
        <f t="shared" si="14"/>
        <v>6430758.1299999999</v>
      </c>
      <c r="E54" s="58">
        <v>6430758.1299999999</v>
      </c>
      <c r="F54" s="58">
        <v>6430758.1299999999</v>
      </c>
      <c r="G54" s="58">
        <v>6430758.1299999999</v>
      </c>
      <c r="H54" s="59">
        <f>E54-F54</f>
        <v>0</v>
      </c>
    </row>
    <row r="55" spans="1:8" x14ac:dyDescent="0.2">
      <c r="A55" s="57">
        <v>6300</v>
      </c>
      <c r="B55" s="60" t="s">
        <v>109</v>
      </c>
      <c r="C55" s="58">
        <v>0</v>
      </c>
      <c r="D55" s="58">
        <f t="shared" si="14"/>
        <v>0</v>
      </c>
      <c r="E55" s="58">
        <v>0</v>
      </c>
      <c r="F55" s="58">
        <v>0</v>
      </c>
      <c r="G55" s="58">
        <v>0</v>
      </c>
      <c r="H55" s="59">
        <f>E55-F55</f>
        <v>0</v>
      </c>
    </row>
    <row r="56" spans="1:8" x14ac:dyDescent="0.2">
      <c r="A56" s="57">
        <v>7000</v>
      </c>
      <c r="B56" s="24" t="s">
        <v>110</v>
      </c>
      <c r="C56" s="58">
        <f>SUM(C57:C63)</f>
        <v>0</v>
      </c>
      <c r="D56" s="58">
        <f t="shared" ref="D56:H56" si="17">SUM(D57:D63)</f>
        <v>0</v>
      </c>
      <c r="E56" s="58">
        <f t="shared" si="17"/>
        <v>0</v>
      </c>
      <c r="F56" s="58">
        <f t="shared" si="17"/>
        <v>0</v>
      </c>
      <c r="G56" s="58">
        <f t="shared" si="17"/>
        <v>0</v>
      </c>
      <c r="H56" s="59">
        <f t="shared" si="17"/>
        <v>0</v>
      </c>
    </row>
    <row r="57" spans="1:8" x14ac:dyDescent="0.2">
      <c r="A57" s="57">
        <v>7100</v>
      </c>
      <c r="B57" s="60" t="s">
        <v>111</v>
      </c>
      <c r="C57" s="58">
        <v>0</v>
      </c>
      <c r="D57" s="58">
        <f t="shared" si="14"/>
        <v>0</v>
      </c>
      <c r="E57" s="58">
        <v>0</v>
      </c>
      <c r="F57" s="58">
        <v>0</v>
      </c>
      <c r="G57" s="58">
        <v>0</v>
      </c>
      <c r="H57" s="59">
        <f t="shared" ref="H57:H63" si="18">E57-F57</f>
        <v>0</v>
      </c>
    </row>
    <row r="58" spans="1:8" x14ac:dyDescent="0.2">
      <c r="A58" s="57">
        <v>7200</v>
      </c>
      <c r="B58" s="60" t="s">
        <v>112</v>
      </c>
      <c r="C58" s="58">
        <v>0</v>
      </c>
      <c r="D58" s="58">
        <f t="shared" si="14"/>
        <v>0</v>
      </c>
      <c r="E58" s="58">
        <v>0</v>
      </c>
      <c r="F58" s="58">
        <v>0</v>
      </c>
      <c r="G58" s="58">
        <v>0</v>
      </c>
      <c r="H58" s="59">
        <f t="shared" si="18"/>
        <v>0</v>
      </c>
    </row>
    <row r="59" spans="1:8" x14ac:dyDescent="0.2">
      <c r="A59" s="57">
        <v>7300</v>
      </c>
      <c r="B59" s="60" t="s">
        <v>113</v>
      </c>
      <c r="C59" s="58">
        <v>0</v>
      </c>
      <c r="D59" s="58">
        <f t="shared" si="14"/>
        <v>0</v>
      </c>
      <c r="E59" s="58">
        <v>0</v>
      </c>
      <c r="F59" s="58">
        <v>0</v>
      </c>
      <c r="G59" s="58">
        <v>0</v>
      </c>
      <c r="H59" s="59">
        <f t="shared" si="18"/>
        <v>0</v>
      </c>
    </row>
    <row r="60" spans="1:8" x14ac:dyDescent="0.2">
      <c r="A60" s="57">
        <v>7400</v>
      </c>
      <c r="B60" s="60" t="s">
        <v>114</v>
      </c>
      <c r="C60" s="58">
        <v>0</v>
      </c>
      <c r="D60" s="58">
        <f t="shared" si="14"/>
        <v>0</v>
      </c>
      <c r="E60" s="58">
        <v>0</v>
      </c>
      <c r="F60" s="58">
        <v>0</v>
      </c>
      <c r="G60" s="58">
        <v>0</v>
      </c>
      <c r="H60" s="59">
        <f t="shared" si="18"/>
        <v>0</v>
      </c>
    </row>
    <row r="61" spans="1:8" x14ac:dyDescent="0.2">
      <c r="A61" s="57">
        <v>7500</v>
      </c>
      <c r="B61" s="60" t="s">
        <v>115</v>
      </c>
      <c r="C61" s="58">
        <v>0</v>
      </c>
      <c r="D61" s="58">
        <f t="shared" si="14"/>
        <v>0</v>
      </c>
      <c r="E61" s="58">
        <v>0</v>
      </c>
      <c r="F61" s="58">
        <v>0</v>
      </c>
      <c r="G61" s="58">
        <v>0</v>
      </c>
      <c r="H61" s="59">
        <f t="shared" si="18"/>
        <v>0</v>
      </c>
    </row>
    <row r="62" spans="1:8" x14ac:dyDescent="0.2">
      <c r="A62" s="57">
        <v>7600</v>
      </c>
      <c r="B62" s="60" t="s">
        <v>116</v>
      </c>
      <c r="C62" s="58">
        <v>0</v>
      </c>
      <c r="D62" s="58">
        <f t="shared" si="14"/>
        <v>0</v>
      </c>
      <c r="E62" s="58">
        <v>0</v>
      </c>
      <c r="F62" s="58">
        <v>0</v>
      </c>
      <c r="G62" s="58">
        <v>0</v>
      </c>
      <c r="H62" s="59">
        <f t="shared" si="18"/>
        <v>0</v>
      </c>
    </row>
    <row r="63" spans="1:8" x14ac:dyDescent="0.2">
      <c r="A63" s="57">
        <v>7900</v>
      </c>
      <c r="B63" s="60" t="s">
        <v>117</v>
      </c>
      <c r="C63" s="58">
        <v>0</v>
      </c>
      <c r="D63" s="58">
        <f t="shared" si="14"/>
        <v>0</v>
      </c>
      <c r="E63" s="58">
        <v>0</v>
      </c>
      <c r="F63" s="58">
        <v>0</v>
      </c>
      <c r="G63" s="58">
        <v>0</v>
      </c>
      <c r="H63" s="59">
        <f t="shared" si="18"/>
        <v>0</v>
      </c>
    </row>
    <row r="64" spans="1:8" x14ac:dyDescent="0.2">
      <c r="A64" s="57">
        <v>8000</v>
      </c>
      <c r="B64" s="24" t="s">
        <v>118</v>
      </c>
      <c r="C64" s="58">
        <f>SUM(C65:C67)</f>
        <v>0</v>
      </c>
      <c r="D64" s="58">
        <f t="shared" ref="D64:H64" si="19">SUM(D65:D67)</f>
        <v>0</v>
      </c>
      <c r="E64" s="58">
        <f t="shared" si="19"/>
        <v>0</v>
      </c>
      <c r="F64" s="58">
        <f t="shared" si="19"/>
        <v>0</v>
      </c>
      <c r="G64" s="58">
        <f t="shared" si="19"/>
        <v>0</v>
      </c>
      <c r="H64" s="59">
        <f t="shared" si="19"/>
        <v>0</v>
      </c>
    </row>
    <row r="65" spans="1:8" x14ac:dyDescent="0.2">
      <c r="A65" s="57">
        <v>8100</v>
      </c>
      <c r="B65" s="60" t="s">
        <v>119</v>
      </c>
      <c r="C65" s="58">
        <v>0</v>
      </c>
      <c r="D65" s="58">
        <f t="shared" si="14"/>
        <v>0</v>
      </c>
      <c r="E65" s="58">
        <v>0</v>
      </c>
      <c r="F65" s="58">
        <v>0</v>
      </c>
      <c r="G65" s="58">
        <v>0</v>
      </c>
      <c r="H65" s="59">
        <f>E65-F65</f>
        <v>0</v>
      </c>
    </row>
    <row r="66" spans="1:8" x14ac:dyDescent="0.2">
      <c r="A66" s="57">
        <v>8300</v>
      </c>
      <c r="B66" s="60" t="s">
        <v>120</v>
      </c>
      <c r="C66" s="58">
        <v>0</v>
      </c>
      <c r="D66" s="58">
        <f t="shared" si="14"/>
        <v>0</v>
      </c>
      <c r="E66" s="58">
        <v>0</v>
      </c>
      <c r="F66" s="58">
        <v>0</v>
      </c>
      <c r="G66" s="58">
        <v>0</v>
      </c>
      <c r="H66" s="59">
        <f>E66-F66</f>
        <v>0</v>
      </c>
    </row>
    <row r="67" spans="1:8" x14ac:dyDescent="0.2">
      <c r="A67" s="57">
        <v>8500</v>
      </c>
      <c r="B67" s="60" t="s">
        <v>121</v>
      </c>
      <c r="C67" s="58">
        <v>0</v>
      </c>
      <c r="D67" s="58">
        <f t="shared" si="14"/>
        <v>0</v>
      </c>
      <c r="E67" s="58">
        <v>0</v>
      </c>
      <c r="F67" s="58">
        <v>0</v>
      </c>
      <c r="G67" s="58">
        <v>0</v>
      </c>
      <c r="H67" s="59">
        <f>E67-F67</f>
        <v>0</v>
      </c>
    </row>
    <row r="68" spans="1:8" x14ac:dyDescent="0.2">
      <c r="A68" s="57">
        <v>9000</v>
      </c>
      <c r="B68" s="24" t="s">
        <v>130</v>
      </c>
      <c r="C68" s="58">
        <f>SUM(C69:C75)</f>
        <v>0</v>
      </c>
      <c r="D68" s="58">
        <f t="shared" ref="D68:H68" si="20">SUM(D69:D75)</f>
        <v>0</v>
      </c>
      <c r="E68" s="58">
        <f t="shared" si="20"/>
        <v>0</v>
      </c>
      <c r="F68" s="58">
        <f t="shared" si="20"/>
        <v>0</v>
      </c>
      <c r="G68" s="58">
        <f t="shared" si="20"/>
        <v>0</v>
      </c>
      <c r="H68" s="59">
        <f t="shared" si="20"/>
        <v>0</v>
      </c>
    </row>
    <row r="69" spans="1:8" x14ac:dyDescent="0.2">
      <c r="A69" s="57">
        <v>9100</v>
      </c>
      <c r="B69" s="60" t="s">
        <v>122</v>
      </c>
      <c r="C69" s="58">
        <v>0</v>
      </c>
      <c r="D69" s="58">
        <f t="shared" si="14"/>
        <v>0</v>
      </c>
      <c r="E69" s="58">
        <v>0</v>
      </c>
      <c r="F69" s="58">
        <v>0</v>
      </c>
      <c r="G69" s="58">
        <v>0</v>
      </c>
      <c r="H69" s="59">
        <f t="shared" ref="H69:H75" si="21">E69-F69</f>
        <v>0</v>
      </c>
    </row>
    <row r="70" spans="1:8" x14ac:dyDescent="0.2">
      <c r="A70" s="57">
        <v>9200</v>
      </c>
      <c r="B70" s="60" t="s">
        <v>123</v>
      </c>
      <c r="C70" s="58">
        <v>0</v>
      </c>
      <c r="D70" s="58">
        <f t="shared" si="14"/>
        <v>0</v>
      </c>
      <c r="E70" s="58">
        <v>0</v>
      </c>
      <c r="F70" s="58">
        <v>0</v>
      </c>
      <c r="G70" s="58">
        <v>0</v>
      </c>
      <c r="H70" s="59">
        <f t="shared" si="21"/>
        <v>0</v>
      </c>
    </row>
    <row r="71" spans="1:8" x14ac:dyDescent="0.2">
      <c r="A71" s="57">
        <v>9300</v>
      </c>
      <c r="B71" s="60" t="s">
        <v>124</v>
      </c>
      <c r="C71" s="58">
        <v>0</v>
      </c>
      <c r="D71" s="58">
        <f t="shared" si="14"/>
        <v>0</v>
      </c>
      <c r="E71" s="58">
        <v>0</v>
      </c>
      <c r="F71" s="58">
        <v>0</v>
      </c>
      <c r="G71" s="58">
        <v>0</v>
      </c>
      <c r="H71" s="59">
        <f t="shared" si="21"/>
        <v>0</v>
      </c>
    </row>
    <row r="72" spans="1:8" x14ac:dyDescent="0.2">
      <c r="A72" s="57">
        <v>9400</v>
      </c>
      <c r="B72" s="60" t="s">
        <v>125</v>
      </c>
      <c r="C72" s="58">
        <v>0</v>
      </c>
      <c r="D72" s="58">
        <f t="shared" si="14"/>
        <v>0</v>
      </c>
      <c r="E72" s="58">
        <v>0</v>
      </c>
      <c r="F72" s="58">
        <v>0</v>
      </c>
      <c r="G72" s="58">
        <v>0</v>
      </c>
      <c r="H72" s="59">
        <f t="shared" si="21"/>
        <v>0</v>
      </c>
    </row>
    <row r="73" spans="1:8" x14ac:dyDescent="0.2">
      <c r="A73" s="57">
        <v>9500</v>
      </c>
      <c r="B73" s="60" t="s">
        <v>126</v>
      </c>
      <c r="C73" s="58">
        <v>0</v>
      </c>
      <c r="D73" s="58">
        <f t="shared" si="14"/>
        <v>0</v>
      </c>
      <c r="E73" s="58">
        <v>0</v>
      </c>
      <c r="F73" s="58">
        <v>0</v>
      </c>
      <c r="G73" s="58">
        <v>0</v>
      </c>
      <c r="H73" s="59">
        <f t="shared" si="21"/>
        <v>0</v>
      </c>
    </row>
    <row r="74" spans="1:8" x14ac:dyDescent="0.2">
      <c r="A74" s="57">
        <v>9600</v>
      </c>
      <c r="B74" s="60" t="s">
        <v>127</v>
      </c>
      <c r="C74" s="58">
        <v>0</v>
      </c>
      <c r="D74" s="58">
        <f t="shared" si="14"/>
        <v>0</v>
      </c>
      <c r="E74" s="58">
        <v>0</v>
      </c>
      <c r="F74" s="58">
        <v>0</v>
      </c>
      <c r="G74" s="58">
        <v>0</v>
      </c>
      <c r="H74" s="59">
        <f t="shared" si="21"/>
        <v>0</v>
      </c>
    </row>
    <row r="75" spans="1:8" x14ac:dyDescent="0.2">
      <c r="A75" s="61">
        <v>9900</v>
      </c>
      <c r="B75" s="62" t="s">
        <v>128</v>
      </c>
      <c r="C75" s="63">
        <v>0</v>
      </c>
      <c r="D75" s="63">
        <f t="shared" si="14"/>
        <v>0</v>
      </c>
      <c r="E75" s="63">
        <v>0</v>
      </c>
      <c r="F75" s="63">
        <v>0</v>
      </c>
      <c r="G75" s="63">
        <v>0</v>
      </c>
      <c r="H75" s="64">
        <f t="shared" si="21"/>
        <v>0</v>
      </c>
    </row>
    <row r="76" spans="1:8" x14ac:dyDescent="0.2">
      <c r="A76" s="35"/>
      <c r="B76" s="35"/>
      <c r="C76" s="35"/>
      <c r="D76" s="35"/>
    </row>
    <row r="77" spans="1:8" x14ac:dyDescent="0.2">
      <c r="A77" s="65" t="s">
        <v>163</v>
      </c>
      <c r="B77" s="66"/>
      <c r="C77" s="66"/>
      <c r="D77" s="67"/>
    </row>
    <row r="78" spans="1:8" x14ac:dyDescent="0.2">
      <c r="A78" s="68"/>
      <c r="B78" s="66"/>
      <c r="C78" s="66"/>
      <c r="D78" s="67"/>
    </row>
    <row r="79" spans="1:8" x14ac:dyDescent="0.2">
      <c r="A79" s="69"/>
      <c r="B79" s="70"/>
      <c r="C79" s="69"/>
      <c r="D79" s="69"/>
    </row>
    <row r="80" spans="1:8" x14ac:dyDescent="0.2">
      <c r="A80" s="71"/>
      <c r="B80" s="69"/>
      <c r="C80" s="69"/>
      <c r="D80" s="69"/>
    </row>
    <row r="81" spans="1:4" x14ac:dyDescent="0.2">
      <c r="A81" s="71"/>
      <c r="B81" s="69" t="s">
        <v>164</v>
      </c>
      <c r="C81" s="71"/>
      <c r="D81" s="72" t="s">
        <v>164</v>
      </c>
    </row>
    <row r="82" spans="1:4" ht="45" x14ac:dyDescent="0.2">
      <c r="A82" s="71"/>
      <c r="B82" s="73" t="s">
        <v>300</v>
      </c>
      <c r="C82" s="74"/>
      <c r="D82" s="73" t="s">
        <v>306</v>
      </c>
    </row>
  </sheetData>
  <sheetProtection algorithmName="SHA-512" hashValue="/+ApZ0O9+mILh7fj5CLBm2kc6C4EY/uWSDPqiSsp9vHS/9zBbrXCMTDVbQ46TN0fxATAF/4nrcz8nOvaEQTFlQ==" saltValue="WuiGkFGrje2UwSlq9+sCmA==" spinCount="100000" sheet="1" objects="1" scenarios="1" formatCells="0" formatColumns="0" formatRows="0" autoFilter="0"/>
  <protectedRanges>
    <protectedRange sqref="C3:H3" name="Rango1_2_1"/>
  </protectedRanges>
  <autoFilter ref="A2:H75"/>
  <mergeCells count="1">
    <mergeCell ref="A1:H1"/>
  </mergeCells>
  <pageMargins left="0.70866141732283472" right="0.70866141732283472" top="0.74803149606299213" bottom="0.74803149606299213" header="0.31496062992125984" footer="0.31496062992125984"/>
  <pageSetup scale="85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9" sqref="A9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159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162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3.75" x14ac:dyDescent="0.2">
      <c r="A18" s="53" t="s">
        <v>137</v>
      </c>
    </row>
  </sheetData>
  <sheetProtection algorithmName="SHA-512" hashValue="FiUSSG/TRSrcyW8l5uYQJL4fCF9ARk9365xvHidu9rSOuhUOugBAwU1vM/QEA3TnXU+X1+nn4ZFa+kxPN5Cj1w==" saltValue="BLAlcjpCD+U+rrPPzGzjm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workbookViewId="0">
      <pane ySplit="2" topLeftCell="A3" activePane="bottomLeft" state="frozen"/>
      <selection pane="bottomLeft" activeCell="H4" sqref="H4"/>
    </sheetView>
  </sheetViews>
  <sheetFormatPr baseColWidth="10" defaultRowHeight="11.25" x14ac:dyDescent="0.2"/>
  <cols>
    <col min="1" max="1" width="9.1640625" style="31" customWidth="1"/>
    <col min="2" max="2" width="72.83203125" style="31" customWidth="1"/>
    <col min="3" max="8" width="18.33203125" style="31" customWidth="1"/>
    <col min="9" max="16384" width="12" style="31"/>
  </cols>
  <sheetData>
    <row r="1" spans="1:8" ht="50.1" customHeight="1" x14ac:dyDescent="0.2">
      <c r="A1" s="86" t="s">
        <v>307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40" t="s">
        <v>16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9" t="s">
        <v>12</v>
      </c>
      <c r="C3" s="10">
        <f t="shared" ref="C3:H3" si="0">SUM(C4:C8)</f>
        <v>52198543.006138161</v>
      </c>
      <c r="D3" s="10">
        <f t="shared" si="0"/>
        <v>7645536.7438618373</v>
      </c>
      <c r="E3" s="10">
        <f t="shared" si="0"/>
        <v>59844079.75</v>
      </c>
      <c r="F3" s="10">
        <f t="shared" si="0"/>
        <v>59844079.75</v>
      </c>
      <c r="G3" s="10">
        <f t="shared" si="0"/>
        <v>59844079.75</v>
      </c>
      <c r="H3" s="11">
        <f>E3-F3</f>
        <v>0</v>
      </c>
    </row>
    <row r="4" spans="1:8" x14ac:dyDescent="0.2">
      <c r="A4" s="42">
        <v>1</v>
      </c>
      <c r="B4" s="43" t="s">
        <v>14</v>
      </c>
      <c r="C4" s="58">
        <v>51339807.706138164</v>
      </c>
      <c r="D4" s="58">
        <f>E4-C4</f>
        <v>-1070603.8961381614</v>
      </c>
      <c r="E4" s="58">
        <f>COG!E3-CTG!E5</f>
        <v>50269203.810000002</v>
      </c>
      <c r="F4" s="58">
        <v>50269203.810000002</v>
      </c>
      <c r="G4" s="58">
        <v>50269203.810000002</v>
      </c>
      <c r="H4" s="59">
        <f>E4-F4</f>
        <v>0</v>
      </c>
    </row>
    <row r="5" spans="1:8" x14ac:dyDescent="0.2">
      <c r="A5" s="42">
        <v>2</v>
      </c>
      <c r="B5" s="43" t="s">
        <v>15</v>
      </c>
      <c r="C5" s="58">
        <v>858735.3</v>
      </c>
      <c r="D5" s="58">
        <f>E5-C5</f>
        <v>8716140.6399999987</v>
      </c>
      <c r="E5" s="58">
        <v>9574875.9399999995</v>
      </c>
      <c r="F5" s="58">
        <v>9574875.9399999995</v>
      </c>
      <c r="G5" s="58">
        <v>9574875.9399999995</v>
      </c>
      <c r="H5" s="59">
        <f>E5-G5</f>
        <v>0</v>
      </c>
    </row>
    <row r="6" spans="1:8" x14ac:dyDescent="0.2">
      <c r="A6" s="42">
        <v>3</v>
      </c>
      <c r="B6" s="43" t="s">
        <v>17</v>
      </c>
      <c r="C6" s="44"/>
      <c r="D6" s="44"/>
      <c r="E6" s="44"/>
      <c r="F6" s="44"/>
      <c r="G6" s="44"/>
      <c r="H6" s="45"/>
    </row>
    <row r="7" spans="1:8" x14ac:dyDescent="0.2">
      <c r="A7" s="42">
        <v>4</v>
      </c>
      <c r="B7" s="43" t="s">
        <v>144</v>
      </c>
      <c r="C7" s="44"/>
      <c r="D7" s="44"/>
      <c r="E7" s="44"/>
      <c r="F7" s="44"/>
      <c r="G7" s="44"/>
      <c r="H7" s="45"/>
    </row>
    <row r="8" spans="1:8" x14ac:dyDescent="0.2">
      <c r="A8" s="46">
        <v>5</v>
      </c>
      <c r="B8" s="47" t="s">
        <v>119</v>
      </c>
      <c r="C8" s="48"/>
      <c r="D8" s="48"/>
      <c r="E8" s="48"/>
      <c r="F8" s="48"/>
      <c r="G8" s="48"/>
      <c r="H8" s="49"/>
    </row>
  </sheetData>
  <sheetProtection algorithmName="SHA-512" hashValue="EPVuACuv0ivEG+EoZfDP1xQF/rdbW9iUfWnb82aCfJmY+XbJe5JOG5+ZnHa7JDbgO5DM/rcKO52XabEbQIFDVQ==" saltValue="0YnxMm/yfwH3SfXOMWdogw==" spinCount="100000" sheet="1" objects="1" scenarios="1" formatCells="0" formatColumns="0" formatRows="0" autoFilter="0"/>
  <protectedRanges>
    <protectedRange sqref="C3:H3" name="Rango1_2_1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80" orientation="landscape" r:id="rId1"/>
  <ignoredErrors>
    <ignoredError sqref="C3:G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20" zoomScaleNormal="120" zoomScaleSheetLayoutView="100" workbookViewId="0">
      <selection activeCell="A29" sqref="A29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ht="22.5" x14ac:dyDescent="0.2">
      <c r="A2" s="52" t="s">
        <v>148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132</v>
      </c>
    </row>
    <row r="12" spans="1:1" x14ac:dyDescent="0.2">
      <c r="A12" s="52" t="s">
        <v>133</v>
      </c>
    </row>
    <row r="13" spans="1:1" ht="11.25" customHeight="1" x14ac:dyDescent="0.2">
      <c r="A13" s="52"/>
    </row>
    <row r="14" spans="1:1" x14ac:dyDescent="0.2">
      <c r="A14" s="34" t="s">
        <v>135</v>
      </c>
    </row>
    <row r="15" spans="1:1" x14ac:dyDescent="0.2">
      <c r="A15" s="52" t="s">
        <v>136</v>
      </c>
    </row>
    <row r="16" spans="1:1" x14ac:dyDescent="0.2">
      <c r="A16" s="52"/>
    </row>
    <row r="17" spans="1:1" x14ac:dyDescent="0.2">
      <c r="A17" s="34" t="s">
        <v>134</v>
      </c>
    </row>
    <row r="18" spans="1:1" ht="39.950000000000003" customHeight="1" x14ac:dyDescent="0.2">
      <c r="A18" s="53" t="s">
        <v>138</v>
      </c>
    </row>
  </sheetData>
  <sheetProtection algorithmName="SHA-512" hashValue="UuW5+WsCtHOA2odm/9LeS7PAjNaFMcfMabQ5Fn6eASfW/Yj/85kppKUGSQNBk/JSeuUGgSkOVeh6ixtWwJ6+fg==" saltValue="IBXJ9LtHBFKOaxuf868nJ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workbookViewId="0">
      <pane ySplit="2" topLeftCell="A3" activePane="bottomLeft" state="frozen"/>
      <selection pane="bottomLeft" activeCell="E4" sqref="E4:G9"/>
    </sheetView>
  </sheetViews>
  <sheetFormatPr baseColWidth="10" defaultRowHeight="11.25" x14ac:dyDescent="0.2"/>
  <cols>
    <col min="1" max="1" width="9.83203125" style="1" bestFit="1" customWidth="1"/>
    <col min="2" max="2" width="72.83203125" style="1" customWidth="1"/>
    <col min="3" max="8" width="18.33203125" style="1" customWidth="1"/>
    <col min="9" max="16384" width="12" style="1"/>
  </cols>
  <sheetData>
    <row r="1" spans="1:8" ht="50.1" customHeight="1" x14ac:dyDescent="0.2">
      <c r="A1" s="86" t="s">
        <v>308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50" t="s">
        <v>2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4">
        <v>900001</v>
      </c>
      <c r="B3" s="3" t="s">
        <v>12</v>
      </c>
      <c r="C3" s="6">
        <f>SUM(C4:C9)</f>
        <v>52198543.006138183</v>
      </c>
      <c r="D3" s="6">
        <f>SUM(D4:D9)</f>
        <v>7645536.7438618243</v>
      </c>
      <c r="E3" s="6">
        <f>SUM(E4:E9)</f>
        <v>59844079.75</v>
      </c>
      <c r="F3" s="6">
        <f>SUM(F4:F9)</f>
        <v>59844079.75</v>
      </c>
      <c r="G3" s="6">
        <f>SUM(G4:G9)</f>
        <v>59844079.75</v>
      </c>
      <c r="H3" s="6">
        <f>H4+H9</f>
        <v>0</v>
      </c>
    </row>
    <row r="4" spans="1:8" x14ac:dyDescent="0.2">
      <c r="A4" s="1" t="s">
        <v>181</v>
      </c>
      <c r="B4" s="1" t="s">
        <v>294</v>
      </c>
      <c r="C4" s="85">
        <v>15837040.279801397</v>
      </c>
      <c r="D4" s="85">
        <f>E4-C4</f>
        <v>-1071980.4298013989</v>
      </c>
      <c r="E4" s="85">
        <v>14765059.849999998</v>
      </c>
      <c r="F4" s="85">
        <v>14765059.849999998</v>
      </c>
      <c r="G4" s="85">
        <v>14765059.849999998</v>
      </c>
      <c r="H4" s="85">
        <f>E4-F4</f>
        <v>0</v>
      </c>
    </row>
    <row r="5" spans="1:8" x14ac:dyDescent="0.2">
      <c r="A5" s="1" t="s">
        <v>183</v>
      </c>
      <c r="B5" s="1" t="s">
        <v>299</v>
      </c>
      <c r="C5" s="85">
        <v>9276684.3465081323</v>
      </c>
      <c r="D5" s="85">
        <f t="shared" ref="D5:D9" si="0">E5-C5</f>
        <v>-373985.08650813065</v>
      </c>
      <c r="E5" s="85">
        <v>8902699.2600000016</v>
      </c>
      <c r="F5" s="85">
        <v>8902699.2600000016</v>
      </c>
      <c r="G5" s="85">
        <v>8902699.2600000016</v>
      </c>
      <c r="H5" s="85">
        <f>E5-F5</f>
        <v>0</v>
      </c>
    </row>
    <row r="6" spans="1:8" x14ac:dyDescent="0.2">
      <c r="A6" s="1" t="s">
        <v>184</v>
      </c>
      <c r="B6" s="1" t="s">
        <v>295</v>
      </c>
      <c r="C6" s="85">
        <v>1521765.1364490564</v>
      </c>
      <c r="D6" s="85">
        <f t="shared" si="0"/>
        <v>79077.223550943658</v>
      </c>
      <c r="E6" s="85">
        <v>1600842.36</v>
      </c>
      <c r="F6" s="85">
        <v>1600842.36</v>
      </c>
      <c r="G6" s="85">
        <v>1600842.36</v>
      </c>
      <c r="H6" s="85">
        <f>E6-F6</f>
        <v>0</v>
      </c>
    </row>
    <row r="7" spans="1:8" x14ac:dyDescent="0.2">
      <c r="A7" s="1" t="s">
        <v>185</v>
      </c>
      <c r="B7" s="1" t="s">
        <v>298</v>
      </c>
      <c r="C7" s="85">
        <v>19071044.841959007</v>
      </c>
      <c r="D7" s="85">
        <f t="shared" si="0"/>
        <v>9832475.6780409925</v>
      </c>
      <c r="E7" s="85">
        <v>28903520.52</v>
      </c>
      <c r="F7" s="85">
        <v>28903520.52</v>
      </c>
      <c r="G7" s="85">
        <v>28903520.52</v>
      </c>
      <c r="H7" s="85">
        <f>E7-F7</f>
        <v>0</v>
      </c>
    </row>
    <row r="8" spans="1:8" x14ac:dyDescent="0.2">
      <c r="A8" s="1" t="s">
        <v>186</v>
      </c>
      <c r="B8" s="1" t="s">
        <v>296</v>
      </c>
      <c r="C8" s="85">
        <v>5124721.3928386401</v>
      </c>
      <c r="D8" s="85">
        <f t="shared" si="0"/>
        <v>-683018.15283863991</v>
      </c>
      <c r="E8" s="85">
        <v>4441703.24</v>
      </c>
      <c r="F8" s="85">
        <v>4441703.24</v>
      </c>
      <c r="G8" s="85">
        <v>4441703.24</v>
      </c>
      <c r="H8" s="85">
        <f>E8-F8</f>
        <v>0</v>
      </c>
    </row>
    <row r="9" spans="1:8" x14ac:dyDescent="0.2">
      <c r="A9" s="1" t="s">
        <v>187</v>
      </c>
      <c r="B9" s="1" t="s">
        <v>297</v>
      </c>
      <c r="C9" s="85">
        <v>1367287.0085819426</v>
      </c>
      <c r="D9" s="85">
        <f t="shared" si="0"/>
        <v>-137032.48858194263</v>
      </c>
      <c r="E9" s="85">
        <v>1230254.52</v>
      </c>
      <c r="F9" s="85">
        <v>1230254.52</v>
      </c>
      <c r="G9" s="85">
        <v>1230254.52</v>
      </c>
      <c r="H9" s="85">
        <f>E9-F9</f>
        <v>0</v>
      </c>
    </row>
  </sheetData>
  <sheetProtection formatCells="0" formatColumns="0" formatRows="0" insertRows="0" deleteRows="0" autoFilter="0"/>
  <protectedRanges>
    <protectedRange sqref="C3:H3" name="Rango1_2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20" zoomScaleNormal="120" zoomScaleSheetLayoutView="100" workbookViewId="0">
      <selection activeCell="A15" sqref="A15"/>
    </sheetView>
  </sheetViews>
  <sheetFormatPr baseColWidth="10" defaultRowHeight="11.25" x14ac:dyDescent="0.2"/>
  <cols>
    <col min="1" max="1" width="135.83203125" style="51" customWidth="1"/>
    <col min="2" max="16384" width="12" style="51"/>
  </cols>
  <sheetData>
    <row r="1" spans="1:1" x14ac:dyDescent="0.2">
      <c r="A1" s="33" t="s">
        <v>131</v>
      </c>
    </row>
    <row r="2" spans="1:1" x14ac:dyDescent="0.2">
      <c r="A2" s="52" t="s">
        <v>147</v>
      </c>
    </row>
    <row r="3" spans="1:1" x14ac:dyDescent="0.2">
      <c r="A3" s="52" t="s">
        <v>150</v>
      </c>
    </row>
    <row r="4" spans="1:1" x14ac:dyDescent="0.2">
      <c r="A4" s="52" t="s">
        <v>151</v>
      </c>
    </row>
    <row r="5" spans="1:1" x14ac:dyDescent="0.2">
      <c r="A5" s="52" t="s">
        <v>152</v>
      </c>
    </row>
    <row r="6" spans="1:1" ht="22.5" x14ac:dyDescent="0.2">
      <c r="A6" s="52" t="s">
        <v>153</v>
      </c>
    </row>
    <row r="7" spans="1:1" ht="33.75" x14ac:dyDescent="0.2">
      <c r="A7" s="52" t="s">
        <v>155</v>
      </c>
    </row>
    <row r="8" spans="1:1" ht="22.5" x14ac:dyDescent="0.2">
      <c r="A8" s="52" t="s">
        <v>157</v>
      </c>
    </row>
    <row r="9" spans="1:1" x14ac:dyDescent="0.2">
      <c r="A9" s="52" t="s">
        <v>158</v>
      </c>
    </row>
    <row r="10" spans="1:1" x14ac:dyDescent="0.2">
      <c r="A10" s="52"/>
    </row>
    <row r="11" spans="1:1" x14ac:dyDescent="0.2">
      <c r="A11" s="34" t="s">
        <v>135</v>
      </c>
    </row>
    <row r="12" spans="1:1" x14ac:dyDescent="0.2">
      <c r="A12" s="52" t="s">
        <v>136</v>
      </c>
    </row>
    <row r="13" spans="1:1" x14ac:dyDescent="0.2">
      <c r="A13" s="52"/>
    </row>
    <row r="14" spans="1:1" x14ac:dyDescent="0.2">
      <c r="A14" s="34" t="s">
        <v>134</v>
      </c>
    </row>
    <row r="15" spans="1:1" ht="39.950000000000003" customHeight="1" x14ac:dyDescent="0.2">
      <c r="A15" s="53" t="s">
        <v>140</v>
      </c>
    </row>
  </sheetData>
  <sheetProtection algorithmName="SHA-512" hashValue="Ed/+sbL26FrXCoclughsmY3s2JOKLIAg+GlFUsIZ9PDRgyBWmyBp8RVTSlmIJ6RnNZkWqLFFPVsKREO6BuiyCw==" saltValue="rLXftH5A3dkXOsde+2TQN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EJERCICIO DEL PRESUPUESTO DE EGRESOS</oddHeader>
    <oddFooter>&amp;L&amp;A&amp;R&amp;F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Normal="100" workbookViewId="0">
      <pane ySplit="2" topLeftCell="A3" activePane="bottomLeft" state="frozen"/>
      <selection pane="bottomLeft" activeCell="A2" sqref="A2"/>
    </sheetView>
  </sheetViews>
  <sheetFormatPr baseColWidth="10" defaultRowHeight="11.25" x14ac:dyDescent="0.2"/>
  <cols>
    <col min="1" max="1" width="9.1640625" style="31" customWidth="1"/>
    <col min="2" max="2" width="91.6640625" style="31" customWidth="1"/>
    <col min="3" max="8" width="18.33203125" style="31" customWidth="1"/>
    <col min="9" max="16384" width="12" style="31"/>
  </cols>
  <sheetData>
    <row r="1" spans="1:8" ht="50.1" customHeight="1" x14ac:dyDescent="0.2">
      <c r="A1" s="86" t="s">
        <v>176</v>
      </c>
      <c r="B1" s="87"/>
      <c r="C1" s="87"/>
      <c r="D1" s="87"/>
      <c r="E1" s="87"/>
      <c r="F1" s="87"/>
      <c r="G1" s="87"/>
      <c r="H1" s="88"/>
    </row>
    <row r="2" spans="1:8" ht="24.95" customHeight="1" x14ac:dyDescent="0.2">
      <c r="A2" s="50" t="s">
        <v>31</v>
      </c>
      <c r="B2" s="40" t="s">
        <v>4</v>
      </c>
      <c r="C2" s="41" t="s">
        <v>5</v>
      </c>
      <c r="D2" s="41" t="s">
        <v>143</v>
      </c>
      <c r="E2" s="41" t="s">
        <v>6</v>
      </c>
      <c r="F2" s="41" t="s">
        <v>8</v>
      </c>
      <c r="G2" s="41" t="s">
        <v>10</v>
      </c>
      <c r="H2" s="41" t="s">
        <v>11</v>
      </c>
    </row>
    <row r="3" spans="1:8" x14ac:dyDescent="0.2">
      <c r="A3" s="8">
        <v>900001</v>
      </c>
      <c r="B3" s="9" t="s">
        <v>12</v>
      </c>
      <c r="C3" s="10">
        <f t="shared" ref="C3:H3" si="0">C4+C9</f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1">
        <f t="shared" si="0"/>
        <v>0</v>
      </c>
    </row>
    <row r="4" spans="1:8" x14ac:dyDescent="0.2">
      <c r="A4" s="23">
        <v>21110</v>
      </c>
      <c r="B4" s="24" t="s">
        <v>57</v>
      </c>
      <c r="C4" s="17">
        <f t="shared" ref="C4:H4" si="1">SUM(C5:C8)</f>
        <v>0</v>
      </c>
      <c r="D4" s="17">
        <f t="shared" si="1"/>
        <v>0</v>
      </c>
      <c r="E4" s="17">
        <f t="shared" si="1"/>
        <v>0</v>
      </c>
      <c r="F4" s="17">
        <f t="shared" si="1"/>
        <v>0</v>
      </c>
      <c r="G4" s="17">
        <f t="shared" si="1"/>
        <v>0</v>
      </c>
      <c r="H4" s="18">
        <f t="shared" si="1"/>
        <v>0</v>
      </c>
    </row>
    <row r="5" spans="1:8" x14ac:dyDescent="0.2">
      <c r="A5" s="23">
        <v>21111</v>
      </c>
      <c r="B5" s="25" t="s">
        <v>23</v>
      </c>
      <c r="C5" s="19"/>
      <c r="D5" s="19"/>
      <c r="E5" s="19"/>
      <c r="F5" s="19"/>
      <c r="G5" s="19"/>
      <c r="H5" s="20"/>
    </row>
    <row r="6" spans="1:8" x14ac:dyDescent="0.2">
      <c r="A6" s="23">
        <v>21112</v>
      </c>
      <c r="B6" s="25" t="s">
        <v>24</v>
      </c>
      <c r="C6" s="19"/>
      <c r="D6" s="19"/>
      <c r="E6" s="19"/>
      <c r="F6" s="19"/>
      <c r="G6" s="19"/>
      <c r="H6" s="20"/>
    </row>
    <row r="7" spans="1:8" x14ac:dyDescent="0.2">
      <c r="A7" s="23">
        <v>21113</v>
      </c>
      <c r="B7" s="25" t="s">
        <v>25</v>
      </c>
      <c r="C7" s="19"/>
      <c r="D7" s="19"/>
      <c r="E7" s="19"/>
      <c r="F7" s="19"/>
      <c r="G7" s="19"/>
      <c r="H7" s="20"/>
    </row>
    <row r="8" spans="1:8" x14ac:dyDescent="0.2">
      <c r="A8" s="23">
        <v>21114</v>
      </c>
      <c r="B8" s="25" t="s">
        <v>26</v>
      </c>
      <c r="C8" s="19"/>
      <c r="D8" s="19"/>
      <c r="E8" s="19"/>
      <c r="F8" s="19"/>
      <c r="G8" s="19"/>
      <c r="H8" s="20"/>
    </row>
    <row r="9" spans="1:8" x14ac:dyDescent="0.2">
      <c r="A9" s="28">
        <v>900002</v>
      </c>
      <c r="B9" s="24" t="s">
        <v>44</v>
      </c>
      <c r="C9" s="17">
        <f t="shared" ref="C9:H9" si="2">SUM(C10:C16)</f>
        <v>0</v>
      </c>
      <c r="D9" s="17">
        <f t="shared" si="2"/>
        <v>0</v>
      </c>
      <c r="E9" s="17">
        <f t="shared" si="2"/>
        <v>0</v>
      </c>
      <c r="F9" s="17">
        <f t="shared" si="2"/>
        <v>0</v>
      </c>
      <c r="G9" s="17">
        <f t="shared" si="2"/>
        <v>0</v>
      </c>
      <c r="H9" s="18">
        <f t="shared" si="2"/>
        <v>0</v>
      </c>
    </row>
    <row r="10" spans="1:8" x14ac:dyDescent="0.2">
      <c r="A10" s="23">
        <v>21120</v>
      </c>
      <c r="B10" s="25" t="s">
        <v>28</v>
      </c>
      <c r="C10" s="19"/>
      <c r="D10" s="19"/>
      <c r="E10" s="19"/>
      <c r="F10" s="19"/>
      <c r="G10" s="19"/>
      <c r="H10" s="20"/>
    </row>
    <row r="11" spans="1:8" x14ac:dyDescent="0.2">
      <c r="A11" s="23">
        <v>21130</v>
      </c>
      <c r="B11" s="25" t="s">
        <v>27</v>
      </c>
      <c r="C11" s="19"/>
      <c r="D11" s="19"/>
      <c r="E11" s="19"/>
      <c r="F11" s="19"/>
      <c r="G11" s="19"/>
      <c r="H11" s="20"/>
    </row>
    <row r="12" spans="1:8" x14ac:dyDescent="0.2">
      <c r="A12" s="23">
        <v>21210</v>
      </c>
      <c r="B12" s="25" t="s">
        <v>29</v>
      </c>
      <c r="C12" s="19"/>
      <c r="D12" s="19"/>
      <c r="E12" s="19"/>
      <c r="F12" s="19"/>
      <c r="G12" s="19"/>
      <c r="H12" s="20"/>
    </row>
    <row r="13" spans="1:8" x14ac:dyDescent="0.2">
      <c r="A13" s="23">
        <v>21220</v>
      </c>
      <c r="B13" s="25" t="s">
        <v>42</v>
      </c>
      <c r="C13" s="19"/>
      <c r="D13" s="19"/>
      <c r="E13" s="19"/>
      <c r="F13" s="19"/>
      <c r="G13" s="19"/>
      <c r="H13" s="20"/>
    </row>
    <row r="14" spans="1:8" x14ac:dyDescent="0.2">
      <c r="A14" s="23">
        <v>22200</v>
      </c>
      <c r="B14" s="25" t="s">
        <v>43</v>
      </c>
      <c r="C14" s="19"/>
      <c r="D14" s="19"/>
      <c r="E14" s="19"/>
      <c r="F14" s="19"/>
      <c r="G14" s="19"/>
      <c r="H14" s="20"/>
    </row>
    <row r="15" spans="1:8" x14ac:dyDescent="0.2">
      <c r="A15" s="29">
        <v>22300</v>
      </c>
      <c r="B15" s="30" t="s">
        <v>58</v>
      </c>
      <c r="C15" s="19"/>
      <c r="D15" s="19"/>
      <c r="E15" s="19"/>
      <c r="F15" s="19"/>
      <c r="G15" s="19"/>
      <c r="H15" s="20"/>
    </row>
    <row r="16" spans="1:8" x14ac:dyDescent="0.2">
      <c r="A16" s="26">
        <v>22400</v>
      </c>
      <c r="B16" s="27" t="s">
        <v>30</v>
      </c>
      <c r="C16" s="21"/>
      <c r="D16" s="21"/>
      <c r="E16" s="21"/>
      <c r="F16" s="21"/>
      <c r="G16" s="21"/>
      <c r="H16" s="22"/>
    </row>
  </sheetData>
  <sheetProtection algorithmName="SHA-512" hashValue="3DIGnf0zLMukLm28ggN9f3ojUMDzExBzgO+xu3ORXam52Vey/OODKzpfR3c/ufg4PwsWCqSaU2m91JchrgxyCg==" saltValue="VfPo9H7Jt2F59acbp+0TYw==" spinCount="100000" sheet="1" objects="1" scenarios="1" formatCells="0" formatColumns="0" formatRows="0" insertRows="0" deleteRows="0" autoFilter="0"/>
  <protectedRanges>
    <protectedRange sqref="C3:H3" name="Rango1_2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73" orientation="landscape" r:id="rId1"/>
  <ignoredErrors>
    <ignoredError sqref="C3:D3 E5:E8 E4 E9 E3 D4 C5:D8 C4 C9:D9 G5:H8 G4:H4 G9:H9 G3:H3 F5:F8 F4 F9 F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EAEPE</vt:lpstr>
      <vt:lpstr>Instructivo_EAEPE</vt:lpstr>
      <vt:lpstr>COG</vt:lpstr>
      <vt:lpstr>Instructivo_COG</vt:lpstr>
      <vt:lpstr>CTG</vt:lpstr>
      <vt:lpstr>Instructivo_CTG</vt:lpstr>
      <vt:lpstr>CA_Ente_Público</vt:lpstr>
      <vt:lpstr>Instructivo_CA_Ente_Público</vt:lpstr>
      <vt:lpstr>CA_Ejecutivo_Estatal</vt:lpstr>
      <vt:lpstr>Instructivo_CA_Ejecutivo_Estata</vt:lpstr>
      <vt:lpstr>CA_Ayuntamiento</vt:lpstr>
      <vt:lpstr>Instructivo_CA_Ayuntamiento</vt:lpstr>
      <vt:lpstr>CFG</vt:lpstr>
      <vt:lpstr>Instructivo_CFG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2018-01-17T22:22:28Z</cp:lastPrinted>
  <dcterms:created xsi:type="dcterms:W3CDTF">2014-02-10T03:37:14Z</dcterms:created>
  <dcterms:modified xsi:type="dcterms:W3CDTF">2018-01-17T22:22:35Z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