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AI" sheetId="1" r:id="rId1"/>
    <sheet name="Instructivo_EAI" sheetId="6" r:id="rId2"/>
    <sheet name="CRI" sheetId="4" r:id="rId3"/>
    <sheet name="Instructivo_CRI" sheetId="7" r:id="rId4"/>
    <sheet name="CFF" sheetId="3" r:id="rId5"/>
    <sheet name="Instructivo_CFF" sheetId="8" r:id="rId6"/>
  </sheets>
  <definedNames>
    <definedName name="_xlnm._FilterDatabase" localSheetId="4" hidden="1">CFF!$A$2:$K$18</definedName>
    <definedName name="_xlnm._FilterDatabase" localSheetId="2" hidden="1">CRI!$A$2:$K$3</definedName>
    <definedName name="_xlnm._FilterDatabase" localSheetId="0" hidden="1">EAI!$A$2:$M$6</definedName>
  </definedNames>
  <calcPr calcId="144525"/>
</workbook>
</file>

<file path=xl/calcChain.xml><?xml version="1.0" encoding="utf-8"?>
<calcChain xmlns="http://schemas.openxmlformats.org/spreadsheetml/2006/main">
  <c r="I10" i="3" l="1"/>
  <c r="C10" i="3"/>
  <c r="C8" i="3" s="1"/>
  <c r="D19" i="3"/>
  <c r="E19" i="3"/>
  <c r="F19" i="3"/>
  <c r="G19" i="3"/>
  <c r="I19" i="3"/>
  <c r="C19" i="3"/>
  <c r="E15" i="3"/>
  <c r="F15" i="3"/>
  <c r="G15" i="3"/>
  <c r="I15" i="3"/>
  <c r="C15" i="3"/>
  <c r="E21" i="3"/>
  <c r="E20" i="3" s="1"/>
  <c r="F21" i="3"/>
  <c r="G21" i="3"/>
  <c r="I21" i="3"/>
  <c r="C21" i="3"/>
  <c r="C20" i="3" s="1"/>
  <c r="I18" i="3"/>
  <c r="C18" i="3"/>
  <c r="D11" i="3"/>
  <c r="E11" i="3"/>
  <c r="F11" i="3"/>
  <c r="G11" i="3"/>
  <c r="H11" i="3"/>
  <c r="I11" i="3"/>
  <c r="I8" i="3"/>
  <c r="C11" i="3"/>
  <c r="F20" i="3"/>
  <c r="G20" i="3"/>
  <c r="I20" i="3"/>
  <c r="I16" i="3"/>
  <c r="I4" i="3"/>
  <c r="E18" i="4"/>
  <c r="F18" i="4"/>
  <c r="G18" i="4"/>
  <c r="C18" i="4"/>
  <c r="E10" i="4"/>
  <c r="E8" i="4" s="1"/>
  <c r="F10" i="4"/>
  <c r="F8" i="4" s="1"/>
  <c r="G10" i="4"/>
  <c r="G8" i="4" s="1"/>
  <c r="C10" i="4"/>
  <c r="C8" i="4" s="1"/>
  <c r="C17" i="4"/>
  <c r="H11" i="4"/>
  <c r="D11" i="4"/>
  <c r="E11" i="4"/>
  <c r="F11" i="4"/>
  <c r="G11" i="4"/>
  <c r="C11" i="4"/>
  <c r="C15" i="4"/>
  <c r="F56" i="1"/>
  <c r="D21" i="3" s="1"/>
  <c r="D20" i="3" s="1"/>
  <c r="D18" i="4" l="1"/>
  <c r="C16" i="3"/>
  <c r="I3" i="3"/>
  <c r="C4" i="3"/>
  <c r="C3" i="3" s="1"/>
  <c r="H8" i="4"/>
  <c r="C3" i="4"/>
  <c r="J56" i="1"/>
  <c r="I53" i="1"/>
  <c r="H53" i="1"/>
  <c r="G53" i="1"/>
  <c r="F53" i="1"/>
  <c r="E53" i="1"/>
  <c r="J50" i="1"/>
  <c r="H19" i="3" s="1"/>
  <c r="F50" i="1"/>
  <c r="J49" i="1"/>
  <c r="H15" i="3" s="1"/>
  <c r="F49" i="1"/>
  <c r="D15" i="3" s="1"/>
  <c r="I46" i="1"/>
  <c r="G17" i="4" s="1"/>
  <c r="H46" i="1"/>
  <c r="F17" i="4" s="1"/>
  <c r="G46" i="1"/>
  <c r="E17" i="4" s="1"/>
  <c r="E46" i="1"/>
  <c r="J39" i="1"/>
  <c r="J38" i="1" s="1"/>
  <c r="F39" i="1"/>
  <c r="F38" i="1" s="1"/>
  <c r="I38" i="1"/>
  <c r="H38" i="1"/>
  <c r="G38" i="1"/>
  <c r="E38" i="1"/>
  <c r="J32" i="1"/>
  <c r="F32" i="1"/>
  <c r="I30" i="1"/>
  <c r="H30" i="1"/>
  <c r="G30" i="1"/>
  <c r="E10" i="3" s="1"/>
  <c r="E8" i="3" s="1"/>
  <c r="E4" i="3" s="1"/>
  <c r="E30" i="1"/>
  <c r="G15" i="4" l="1"/>
  <c r="G3" i="4" s="1"/>
  <c r="H3" i="4" s="1"/>
  <c r="G18" i="3"/>
  <c r="G16" i="3" s="1"/>
  <c r="F18" i="3"/>
  <c r="F16" i="3" s="1"/>
  <c r="F15" i="4"/>
  <c r="F3" i="4" s="1"/>
  <c r="I3" i="1"/>
  <c r="G10" i="3"/>
  <c r="G8" i="3" s="1"/>
  <c r="G4" i="3" s="1"/>
  <c r="G3" i="3" s="1"/>
  <c r="H3" i="1"/>
  <c r="F10" i="3"/>
  <c r="F8" i="3" s="1"/>
  <c r="F4" i="3" s="1"/>
  <c r="J53" i="1"/>
  <c r="H21" i="3"/>
  <c r="H20" i="3" s="1"/>
  <c r="H18" i="4"/>
  <c r="D18" i="3"/>
  <c r="D16" i="3" s="1"/>
  <c r="D15" i="4"/>
  <c r="H15" i="4"/>
  <c r="H18" i="3"/>
  <c r="H16" i="3" s="1"/>
  <c r="E15" i="4"/>
  <c r="E3" i="4" s="1"/>
  <c r="E18" i="3"/>
  <c r="E16" i="3" s="1"/>
  <c r="E3" i="3" s="1"/>
  <c r="J30" i="1"/>
  <c r="H10" i="3" s="1"/>
  <c r="H8" i="3" s="1"/>
  <c r="H4" i="3" s="1"/>
  <c r="H10" i="4"/>
  <c r="F30" i="1"/>
  <c r="D10" i="3" s="1"/>
  <c r="D8" i="3" s="1"/>
  <c r="D4" i="3" s="1"/>
  <c r="D3" i="3" s="1"/>
  <c r="D10" i="4"/>
  <c r="D8" i="4" s="1"/>
  <c r="G3" i="1"/>
  <c r="J46" i="1"/>
  <c r="H17" i="4" s="1"/>
  <c r="F46" i="1"/>
  <c r="E3" i="1"/>
  <c r="F3" i="3" l="1"/>
  <c r="D3" i="4"/>
  <c r="F3" i="1"/>
  <c r="D17" i="4"/>
  <c r="H3" i="3"/>
  <c r="J3" i="1"/>
</calcChain>
</file>

<file path=xl/sharedStrings.xml><?xml version="1.0" encoding="utf-8"?>
<sst xmlns="http://schemas.openxmlformats.org/spreadsheetml/2006/main" count="191" uniqueCount="112">
  <si>
    <t>CONCEPTO</t>
  </si>
  <si>
    <t>CRI</t>
  </si>
  <si>
    <t>CE</t>
  </si>
  <si>
    <t>CFF</t>
  </si>
  <si>
    <t>PRESUPUESTO DE INGRESOS</t>
  </si>
  <si>
    <t>ESTIMADO</t>
  </si>
  <si>
    <t>MODIFICADO</t>
  </si>
  <si>
    <t>DEVENGADO</t>
  </si>
  <si>
    <t>EXCEDENTES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</si>
  <si>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</si>
  <si>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</si>
  <si>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</si>
  <si>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</si>
  <si>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</si>
  <si>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</si>
  <si>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</si>
  <si>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</si>
  <si>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</si>
  <si>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</si>
  <si>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</si>
  <si>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</si>
  <si>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</si>
  <si>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</si>
  <si>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</si>
  <si>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</si>
  <si>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</si>
  <si>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00</t>
  </si>
  <si>
    <t>AMPLIACIONES Y REDUCCIONES</t>
  </si>
  <si>
    <t>Instructivo</t>
  </si>
  <si>
    <t>Restricción:</t>
  </si>
  <si>
    <t>Recomendaciones:</t>
  </si>
  <si>
    <t>Aclaración:</t>
  </si>
  <si>
    <t>Para la información impresa sólo por rubro y por fuente de financiamiento.</t>
  </si>
  <si>
    <t>Los ingresos excedentes se presentan cuando la diferencia del presupuesto recaudado menos el presupuesto estimado arroje una variación positiva.</t>
  </si>
  <si>
    <t>Se deberá presentar los ingresos clasificados conforme al Clasificador por Rubro de Ingresos aprobado por el CONAC.</t>
  </si>
  <si>
    <t>Se deberá presentar los ingresos clasificados de acuerdo a la identificación de los ingresos del Gobierno, a los ingresos de Organismos y Empresas y a los ingresos derivados de financiamiento.</t>
  </si>
  <si>
    <t>Apegarse al número de columnas.</t>
  </si>
  <si>
    <t>No se puede modificar el formato.</t>
  </si>
  <si>
    <r>
      <rPr>
        <b/>
        <sz val="8"/>
        <color indexed="8"/>
        <rFont val="Arial"/>
        <family val="2"/>
      </rPr>
      <t>CONCEPTO</t>
    </r>
    <r>
      <rPr>
        <sz val="8"/>
        <color indexed="8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</si>
  <si>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ESTIMADO</t>
    </r>
    <r>
      <rPr>
        <sz val="8"/>
        <color indexed="8"/>
        <rFont val="Arial"/>
        <family val="2"/>
      </rPr>
      <t>: Son los importes que se aprueban anualmente en la Ley de Ingresos, e incluyen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Ingresos.</t>
    </r>
  </si>
  <si>
    <r>
      <rPr>
        <b/>
        <sz val="8"/>
        <color indexed="8"/>
        <rFont val="Arial"/>
        <family val="2"/>
      </rPr>
      <t>AMPLIACIONES Y REDUCCIONES</t>
    </r>
    <r>
      <rPr>
        <sz val="8"/>
        <color indexed="8"/>
        <rFont val="Arial"/>
        <family val="2"/>
      </rPr>
      <t>: Las modificaciones realizadas al Pronóstico de Ingresos.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</si>
  <si>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 Momento contable que refleja la asignación presupuestaria en lo relativo a la  Ley de Ingresos que resulte de incorporar en su caso, las modificaciones al ingreso estimado, previstas en la ley de ingresos.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</si>
  <si>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En esta columna debe registrarse los "abonos" del devengado. Es el momento contable que se realiza cuando existe jurídicamente el derecho de cobro de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 por parte de los entes públicos. En el caso de resoluciones en firme (definitivas) y pago en parcialidades, se deberán reconocer cuando ocurre la notificación de la resolución y/o en la firma del convenio de pago en parcialidades, respectivamente.  En esta columna deben ser los "abonos" del devengado.</t>
    </r>
  </si>
  <si>
    <r>
      <rPr>
        <b/>
        <sz val="8"/>
        <color indexed="8"/>
        <rFont val="Arial"/>
        <family val="2"/>
      </rPr>
      <t>RECAUDADO</t>
    </r>
    <r>
      <rPr>
        <sz val="8"/>
        <color indexed="8"/>
        <rFont val="Arial"/>
        <family val="2"/>
      </rPr>
      <t>: En esta columna debe registrarse los "abonos" del recaudado. Es el momento contable que refleja el cobro en efectivo o cualquier otro medio de pago de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 por parte de los entes públicos.</t>
    </r>
  </si>
  <si>
    <r>
      <rPr>
        <b/>
        <sz val="8"/>
        <color indexed="8"/>
        <rFont val="Arial"/>
        <family val="2"/>
      </rPr>
      <t>DIFERENCIA</t>
    </r>
    <r>
      <rPr>
        <sz val="8"/>
        <color indexed="8"/>
        <rFont val="Arial"/>
        <family val="2"/>
      </rPr>
      <t>: Es el Recaudado menos Estimado.</t>
    </r>
  </si>
  <si>
    <r>
      <rPr>
        <b/>
        <sz val="8"/>
        <color indexed="8"/>
        <rFont val="Arial"/>
        <family val="2"/>
      </rPr>
      <t>EXCEDENTES</t>
    </r>
    <r>
      <rPr>
        <sz val="8"/>
        <color indexed="8"/>
        <rFont val="Arial"/>
        <family val="2"/>
      </rPr>
      <t>: Sólo aplica cuando el importe de la columna de diferencia sea mayor a cero.</t>
    </r>
  </si>
  <si>
    <t>Aprovechamientos no comprendidos en las fracciones de la Ley de Ingresos causadas en ejercicios fiscales anteriores pendientes de liquidación o pago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</si>
  <si>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</si>
  <si>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</si>
  <si>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CFF</t>
    </r>
    <r>
      <rPr>
        <sz val="8"/>
        <color indexed="8"/>
        <rFont val="Arial"/>
        <family val="2"/>
      </rPr>
      <t xml:space="preserve">: Se refiere al código asignado por el CONAC de acuerdo a la estructura del Clasificador por Fuente de Financiamiento. (DOF 2-ene-13) </t>
    </r>
    <r>
      <rPr>
        <b/>
        <sz val="8"/>
        <color indexed="8"/>
        <rFont val="Arial"/>
        <family val="2"/>
      </rPr>
      <t>a un dígito.</t>
    </r>
    <r>
      <rPr>
        <sz val="8"/>
        <color indexed="8"/>
        <rFont val="Arial"/>
        <family val="2"/>
      </rPr>
      <t xml:space="preserve">
</t>
    </r>
    <r>
      <rPr>
        <b/>
        <sz val="8"/>
        <color rgb="FFFF0000"/>
        <rFont val="Arial"/>
        <family val="2"/>
      </rPr>
      <t>Considerando que la clasificación publicada en el DOF 20-dic-16 a dos dígitos será obligatoria hasta 2018 y CONAC no ha emitido cambios a este documento.</t>
    </r>
  </si>
  <si>
    <r>
      <rPr>
        <b/>
        <sz val="8"/>
        <color indexed="8"/>
        <rFont val="Arial"/>
        <family val="2"/>
      </rPr>
      <t>CE</t>
    </r>
    <r>
      <rPr>
        <sz val="8"/>
        <color indexed="8"/>
        <rFont val="Arial"/>
        <family val="2"/>
      </rPr>
      <t xml:space="preserve">: Se refiere al código asignado por el CONAC de acuerdo a la estructura de la Clasificación Económica. (DOF 7-jul-11) </t>
    </r>
    <r>
      <rPr>
        <b/>
        <sz val="8"/>
        <color indexed="8"/>
        <rFont val="Arial"/>
        <family val="2"/>
      </rPr>
      <t>A tres dígitos</t>
    </r>
  </si>
  <si>
    <r>
      <rPr>
        <b/>
        <sz val="8"/>
        <color indexed="8"/>
        <rFont val="Arial"/>
        <family val="2"/>
      </rPr>
      <t>CRI</t>
    </r>
    <r>
      <rPr>
        <sz val="8"/>
        <color indexed="8"/>
        <rFont val="Arial"/>
        <family val="2"/>
      </rPr>
      <t xml:space="preserve">: Se refiere al código asignado por el CONAC de acuerdo a la estructura del Clasificador por Rubros de Ingreso. (DOF-2-ene-13) </t>
    </r>
    <r>
      <rPr>
        <b/>
        <sz val="8"/>
        <color indexed="8"/>
        <rFont val="Arial"/>
        <family val="2"/>
      </rPr>
      <t xml:space="preserve">A </t>
    </r>
    <r>
      <rPr>
        <b/>
        <sz val="8"/>
        <color rgb="FFFF0000"/>
        <rFont val="Arial"/>
        <family val="2"/>
      </rPr>
      <t>cuatro</t>
    </r>
    <r>
      <rPr>
        <b/>
        <sz val="8"/>
        <color indexed="8"/>
        <rFont val="Arial"/>
        <family val="2"/>
      </rPr>
      <t xml:space="preserve"> niveles.</t>
    </r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</si>
  <si>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</si>
  <si>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</si>
  <si>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</si>
  <si>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</si>
  <si>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</si>
  <si>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</si>
  <si>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</si>
  <si>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</si>
  <si>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las fracciones de la ley de ingresos causadas en ejercicios fiscales anteriores pendientes de liquidación o pago.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</si>
  <si>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</si>
  <si>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</si>
  <si>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</si>
  <si>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</si>
  <si>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Accesorios</t>
  </si>
  <si>
    <t>Contribuciones de mejoras por obras públicas</t>
  </si>
  <si>
    <t>Contribuciones de mejoras no comprendidas en las fracciones de la ley de ingresos causadas en ejercicios fiscales anteriores pendientes de liquidación o pago.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</si>
  <si>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</si>
  <si>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</si>
  <si>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</si>
  <si>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</si>
  <si>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 xml:space="preserve">Accesorios </t>
  </si>
  <si>
    <t>Derechos no comprendidos en las fracciones de la ley de ingresos causadas en ejercicios fiscales anteriores pendientes de liquidación o pago.</t>
  </si>
  <si>
    <t>1.1.4</t>
  </si>
  <si>
    <t>Productos de tipo corriente</t>
  </si>
  <si>
    <t>1.1.4.2</t>
  </si>
  <si>
    <t>Productos de capital</t>
  </si>
  <si>
    <t>Productos no comprendidos en las fracciones de la ley de ingresos causadas en ejercicios fiscales anteriores pendientes de liquidación o pago.</t>
  </si>
  <si>
    <t>Aprovechamientos de tipo corriente</t>
  </si>
  <si>
    <t>Aprovechamientos de capital</t>
  </si>
  <si>
    <t>Aprovechamientos no comprendidos en las fracciones de la ley de ingresos causadas en ejercicios fiscales anteriores pendientes de liquidación o pago.</t>
  </si>
  <si>
    <t>1.1.6.1</t>
  </si>
  <si>
    <t>Ingresos por Venta de Bienes y Servicios</t>
  </si>
  <si>
    <t>Ingresos por venta de bienes y servicios de organismos descentralizados</t>
  </si>
  <si>
    <t>Ingresos de operación de entidades paraestatales empresariales</t>
  </si>
  <si>
    <t>Ingresos por venta de bienes y servicios producidos en establecimientos del gobierno central</t>
  </si>
  <si>
    <t>Participaciones</t>
  </si>
  <si>
    <t>Aportaciones</t>
  </si>
  <si>
    <t>Convenios</t>
  </si>
  <si>
    <t>1.1.8</t>
  </si>
  <si>
    <t>Transferencias internas y asignaciones al sector público</t>
  </si>
  <si>
    <t>Transferencias al resto del sector público</t>
  </si>
  <si>
    <t>1.1.8.2.3</t>
  </si>
  <si>
    <t>Subsidios y subvenciones</t>
  </si>
  <si>
    <t>1.1.8.1</t>
  </si>
  <si>
    <t>Ayudas sociales</t>
  </si>
  <si>
    <t>Pensiones y juvilaciones</t>
  </si>
  <si>
    <t>Tranferencias a fideicomisos, mandatos y análogos</t>
  </si>
  <si>
    <t>Ingresos Derivados de Financiamiento</t>
  </si>
  <si>
    <t>01</t>
  </si>
  <si>
    <t>Endeudamiento Interno</t>
  </si>
  <si>
    <t>02</t>
  </si>
  <si>
    <t>Endeudamiento Externo</t>
  </si>
  <si>
    <t>2</t>
  </si>
  <si>
    <t>03</t>
  </si>
  <si>
    <t>Aplicación de Remanentes</t>
  </si>
  <si>
    <t>Director Administrativo
CP Carlos Rafael Falcon Zavala</t>
  </si>
  <si>
    <t>Sub-Director General
LAF Manuel Andres Stein Velasco Reyes Retana</t>
  </si>
  <si>
    <t>Patronato del Parque Zoológico de León
ESTADO ANALÍTICO DE INGRESOS 
DEL 1 DE ENERO AL 30 DE JUNIO DE 2017</t>
  </si>
  <si>
    <t>Patronato del Parque Zoológico de León
ESTADO ANALÍTICO DE INGRESOS POR RUBRO
DEL 1 DE ENERO AL 30 DE JUNIO DE 2017</t>
  </si>
  <si>
    <t>Patronato del Parque Zoológico de León
ESTADO ANALÍTICO DE INGRESOS POR FUENTE DE FINANCIAMIENTO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</si>
</sst>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10" fillId="0" borderId="0" xfId="8" applyFont="1" applyFill="1" applyBorder="1" applyAlignment="1">
      <alignment vertical="top"/>
    </xf>
    <xf numFmtId="0" fontId="6" fillId="0" borderId="0" xfId="8" applyFont="1" applyFill="1" applyBorder="1" applyAlignment="1">
      <alignment horizontal="center" vertical="top"/>
    </xf>
    <xf numFmtId="0" fontId="6" fillId="0" borderId="0" xfId="8" applyFont="1" applyFill="1" applyBorder="1" applyAlignment="1">
      <alignment vertical="top"/>
    </xf>
    <xf numFmtId="4" fontId="6" fillId="0" borderId="0" xfId="8" applyNumberFormat="1" applyFont="1" applyFill="1" applyBorder="1" applyAlignment="1" applyProtection="1">
      <alignment vertical="top"/>
      <protection locked="0"/>
    </xf>
    <xf numFmtId="4" fontId="10" fillId="0" borderId="0" xfId="8" applyNumberFormat="1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horizontal="center" vertical="top"/>
      <protection locked="0"/>
    </xf>
    <xf numFmtId="0" fontId="10" fillId="0" borderId="0" xfId="8" applyFont="1" applyFill="1" applyBorder="1" applyAlignment="1" applyProtection="1">
      <alignment vertical="top" wrapText="1"/>
      <protection locked="0"/>
    </xf>
    <xf numFmtId="0" fontId="6" fillId="0" borderId="0" xfId="8" applyFont="1" applyFill="1" applyBorder="1" applyAlignment="1" applyProtection="1">
      <alignment horizontal="justify" vertical="top" wrapText="1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4" fontId="10" fillId="0" borderId="1" xfId="8" applyNumberFormat="1" applyFont="1" applyFill="1" applyBorder="1" applyAlignment="1" applyProtection="1">
      <alignment vertical="top"/>
      <protection locked="0"/>
    </xf>
    <xf numFmtId="4" fontId="10" fillId="0" borderId="2" xfId="8" applyNumberFormat="1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</xf>
    <xf numFmtId="0" fontId="7" fillId="0" borderId="0" xfId="9" applyFont="1" applyBorder="1" applyAlignment="1" applyProtection="1">
      <alignment horizontal="center" vertical="top"/>
    </xf>
    <xf numFmtId="0" fontId="7" fillId="0" borderId="0" xfId="9" applyFont="1" applyBorder="1" applyAlignment="1" applyProtection="1">
      <alignment horizontal="center" vertical="top"/>
      <protection hidden="1"/>
    </xf>
    <xf numFmtId="0" fontId="10" fillId="0" borderId="0" xfId="8" applyFont="1" applyFill="1" applyBorder="1" applyAlignment="1" applyProtection="1">
      <alignment vertical="top"/>
      <protection locked="0"/>
    </xf>
    <xf numFmtId="0" fontId="10" fillId="0" borderId="0" xfId="8" applyFont="1" applyFill="1" applyBorder="1" applyAlignment="1" applyProtection="1">
      <alignment vertical="top"/>
    </xf>
    <xf numFmtId="4" fontId="10" fillId="0" borderId="3" xfId="8" applyNumberFormat="1" applyFont="1" applyFill="1" applyBorder="1" applyAlignment="1" applyProtection="1">
      <alignment vertical="top"/>
      <protection locked="0"/>
    </xf>
    <xf numFmtId="4" fontId="6" fillId="0" borderId="3" xfId="8" applyNumberFormat="1" applyFont="1" applyFill="1" applyBorder="1" applyAlignment="1" applyProtection="1">
      <alignment vertical="top"/>
      <protection locked="0"/>
    </xf>
    <xf numFmtId="4" fontId="6" fillId="0" borderId="4" xfId="8" applyNumberFormat="1" applyFont="1" applyFill="1" applyBorder="1" applyAlignment="1" applyProtection="1">
      <alignment vertical="top"/>
      <protection locked="0"/>
    </xf>
    <xf numFmtId="4" fontId="6" fillId="0" borderId="5" xfId="8" applyNumberFormat="1" applyFont="1" applyFill="1" applyBorder="1" applyAlignment="1" applyProtection="1">
      <alignment vertical="top"/>
      <protection locked="0"/>
    </xf>
    <xf numFmtId="0" fontId="10" fillId="0" borderId="0" xfId="8" applyFont="1" applyFill="1" applyBorder="1" applyAlignment="1" applyProtection="1">
      <alignment vertical="top" wrapText="1"/>
    </xf>
    <xf numFmtId="0" fontId="6" fillId="0" borderId="0" xfId="8" applyFont="1" applyFill="1" applyBorder="1" applyAlignment="1" applyProtection="1">
      <alignment horizontal="center" vertical="top"/>
    </xf>
    <xf numFmtId="0" fontId="4" fillId="2" borderId="0" xfId="9" applyFont="1" applyFill="1" applyBorder="1" applyAlignment="1">
      <alignment horizontal="left" vertical="center" wrapText="1"/>
    </xf>
    <xf numFmtId="0" fontId="4" fillId="3" borderId="0" xfId="9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vertical="center" wrapText="1" indent="1"/>
    </xf>
    <xf numFmtId="0" fontId="7" fillId="0" borderId="7" xfId="9" applyFont="1" applyBorder="1" applyAlignment="1" applyProtection="1">
      <alignment horizontal="center" vertical="top"/>
      <protection locked="0"/>
    </xf>
    <xf numFmtId="0" fontId="6" fillId="0" borderId="7" xfId="8" applyFont="1" applyFill="1" applyBorder="1" applyAlignment="1" applyProtection="1">
      <alignment horizontal="center" vertical="top"/>
      <protection locked="0"/>
    </xf>
    <xf numFmtId="0" fontId="6" fillId="0" borderId="0" xfId="8" applyFont="1" applyFill="1" applyBorder="1" applyAlignment="1" applyProtection="1">
      <alignment horizontal="left" vertical="top" indent="1"/>
      <protection locked="0"/>
    </xf>
    <xf numFmtId="0" fontId="6" fillId="0" borderId="0" xfId="8" applyFont="1" applyFill="1" applyBorder="1" applyAlignment="1" applyProtection="1">
      <alignment horizontal="left" vertical="top" wrapText="1" indent="1"/>
      <protection locked="0"/>
    </xf>
    <xf numFmtId="0" fontId="6" fillId="0" borderId="8" xfId="8" quotePrefix="1" applyFont="1" applyFill="1" applyBorder="1" applyAlignment="1" applyProtection="1">
      <alignment horizontal="center" vertical="top"/>
      <protection locked="0"/>
    </xf>
    <xf numFmtId="0" fontId="6" fillId="0" borderId="4" xfId="8" applyFont="1" applyFill="1" applyBorder="1" applyAlignment="1" applyProtection="1">
      <alignment vertical="top"/>
      <protection locked="0"/>
    </xf>
    <xf numFmtId="0" fontId="7" fillId="4" borderId="9" xfId="8" applyFont="1" applyFill="1" applyBorder="1" applyAlignment="1">
      <alignment horizontal="center" vertical="center"/>
    </xf>
    <xf numFmtId="0" fontId="7" fillId="4" borderId="9" xfId="8" applyFont="1" applyFill="1" applyBorder="1" applyAlignment="1">
      <alignment horizontal="center" vertical="center" wrapText="1"/>
    </xf>
    <xf numFmtId="0" fontId="6" fillId="0" borderId="0" xfId="8" applyFont="1" applyFill="1" applyBorder="1" applyAlignment="1" applyProtection="1">
      <alignment horizontal="left" vertical="top" wrapText="1" indent="1"/>
    </xf>
    <xf numFmtId="0" fontId="6" fillId="0" borderId="0" xfId="8" applyFont="1" applyFill="1" applyBorder="1" applyAlignment="1" applyProtection="1">
      <alignment horizontal="left" vertical="top" indent="2"/>
    </xf>
    <xf numFmtId="0" fontId="10" fillId="0" borderId="0" xfId="8" applyFont="1" applyFill="1" applyBorder="1" applyAlignment="1" applyProtection="1">
      <alignment horizontal="justify" vertical="top" wrapText="1"/>
    </xf>
    <xf numFmtId="0" fontId="6" fillId="0" borderId="4" xfId="8" applyFont="1" applyFill="1" applyBorder="1" applyAlignment="1" applyProtection="1">
      <alignment horizontal="left" vertical="top" wrapText="1" indent="1"/>
    </xf>
    <xf numFmtId="0" fontId="7" fillId="4" borderId="9" xfId="8" applyFont="1" applyFill="1" applyBorder="1" applyAlignment="1" applyProtection="1">
      <alignment horizontal="center" vertical="center"/>
    </xf>
    <xf numFmtId="0" fontId="7" fillId="4" borderId="10" xfId="8" applyFont="1" applyFill="1" applyBorder="1" applyAlignment="1" applyProtection="1">
      <alignment horizontal="center" vertical="center"/>
    </xf>
    <xf numFmtId="0" fontId="7" fillId="4" borderId="10" xfId="8" applyFont="1" applyFill="1" applyBorder="1" applyAlignment="1" applyProtection="1">
      <alignment horizontal="center" vertical="center" wrapText="1"/>
    </xf>
    <xf numFmtId="0" fontId="7" fillId="4" borderId="9" xfId="8" applyFont="1" applyFill="1" applyBorder="1" applyAlignment="1" applyProtection="1">
      <alignment horizontal="center" vertical="center" wrapText="1"/>
    </xf>
    <xf numFmtId="0" fontId="7" fillId="0" borderId="6" xfId="9" applyFont="1" applyBorder="1" applyAlignment="1" applyProtection="1">
      <alignment horizontal="center" vertical="top"/>
    </xf>
    <xf numFmtId="0" fontId="10" fillId="0" borderId="1" xfId="8" applyFont="1" applyFill="1" applyBorder="1" applyAlignment="1" applyProtection="1">
      <alignment vertical="top" wrapText="1"/>
    </xf>
    <xf numFmtId="0" fontId="7" fillId="0" borderId="7" xfId="9" applyFont="1" applyBorder="1" applyAlignment="1" applyProtection="1">
      <alignment horizontal="center" vertical="top"/>
    </xf>
    <xf numFmtId="0" fontId="6" fillId="0" borderId="7" xfId="8" applyFont="1" applyFill="1" applyBorder="1" applyAlignment="1" applyProtection="1">
      <alignment horizontal="center" vertical="top"/>
    </xf>
    <xf numFmtId="0" fontId="6" fillId="0" borderId="8" xfId="8" quotePrefix="1" applyFont="1" applyFill="1" applyBorder="1" applyAlignment="1" applyProtection="1">
      <alignment horizontal="center" vertical="top"/>
    </xf>
    <xf numFmtId="0" fontId="11" fillId="0" borderId="0" xfId="9" applyFont="1" applyAlignment="1" applyProtection="1">
      <alignment vertical="top"/>
    </xf>
    <xf numFmtId="0" fontId="11" fillId="0" borderId="0" xfId="9" applyFont="1" applyAlignment="1">
      <alignment vertical="top" wrapText="1"/>
    </xf>
    <xf numFmtId="4" fontId="11" fillId="0" borderId="0" xfId="9" applyNumberFormat="1" applyFont="1" applyAlignment="1">
      <alignment vertical="top"/>
    </xf>
    <xf numFmtId="0" fontId="11" fillId="0" borderId="0" xfId="9" applyFont="1" applyAlignment="1">
      <alignment vertical="top"/>
    </xf>
    <xf numFmtId="0" fontId="11" fillId="0" borderId="0" xfId="9" applyFont="1" applyAlignment="1" applyProtection="1">
      <alignment vertical="top" wrapText="1"/>
      <protection locked="0"/>
    </xf>
    <xf numFmtId="0" fontId="11" fillId="0" borderId="0" xfId="9" applyFont="1" applyAlignment="1" applyProtection="1">
      <alignment horizontal="left" vertical="top" wrapText="1" indent="5"/>
      <protection locked="0"/>
    </xf>
    <xf numFmtId="0" fontId="11" fillId="0" borderId="0" xfId="9" applyFont="1" applyAlignment="1" applyProtection="1">
      <alignment vertical="top"/>
      <protection locked="0"/>
    </xf>
    <xf numFmtId="0" fontId="11" fillId="0" borderId="0" xfId="9" applyFont="1" applyAlignment="1" applyProtection="1">
      <alignment horizontal="center" vertical="top"/>
      <protection locked="0"/>
    </xf>
    <xf numFmtId="0" fontId="11" fillId="0" borderId="0" xfId="9" applyFont="1" applyBorder="1" applyAlignment="1" applyProtection="1">
      <alignment horizontal="left" vertical="top" wrapText="1" indent="2"/>
      <protection locked="0"/>
    </xf>
    <xf numFmtId="0" fontId="11" fillId="0" borderId="0" xfId="9" applyFont="1" applyBorder="1" applyAlignment="1" applyProtection="1">
      <alignment vertical="top" wrapText="1"/>
      <protection locked="0"/>
    </xf>
    <xf numFmtId="0" fontId="4" fillId="2" borderId="0" xfId="9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wrapText="1"/>
    </xf>
    <xf numFmtId="0" fontId="0" fillId="0" borderId="0" xfId="0" applyFont="1" applyAlignment="1">
      <alignment horizontal="justify" wrapText="1"/>
    </xf>
    <xf numFmtId="0" fontId="4" fillId="3" borderId="0" xfId="9" applyFont="1" applyFill="1" applyBorder="1" applyAlignment="1">
      <alignment horizontal="justify" vertical="center" wrapText="1"/>
    </xf>
    <xf numFmtId="0" fontId="0" fillId="0" borderId="0" xfId="0" applyFont="1" applyAlignment="1">
      <alignment horizontal="justify"/>
    </xf>
    <xf numFmtId="0" fontId="10" fillId="0" borderId="0" xfId="8" applyFont="1" applyFill="1" applyBorder="1" applyAlignment="1" applyProtection="1">
      <alignment horizontal="justify" vertical="top" wrapText="1"/>
      <protection locked="0"/>
    </xf>
    <xf numFmtId="0" fontId="0" fillId="0" borderId="0" xfId="8" applyFont="1" applyFill="1" applyBorder="1" applyAlignment="1" applyProtection="1">
      <alignment horizontal="center" vertical="top"/>
      <protection locked="0"/>
    </xf>
    <xf numFmtId="4" fontId="10" fillId="0" borderId="0" xfId="3" applyNumberFormat="1" applyFont="1" applyFill="1" applyBorder="1" applyAlignment="1" applyProtection="1">
      <alignment vertical="top"/>
      <protection locked="0"/>
    </xf>
    <xf numFmtId="49" fontId="6" fillId="0" borderId="0" xfId="8" applyNumberFormat="1" applyFont="1" applyFill="1" applyBorder="1" applyAlignment="1" applyProtection="1">
      <alignment horizontal="center" vertical="top"/>
      <protection locked="0"/>
    </xf>
    <xf numFmtId="0" fontId="7" fillId="4" borderId="11" xfId="8" applyFont="1" applyFill="1" applyBorder="1" applyAlignment="1" applyProtection="1">
      <alignment horizontal="center" vertical="center" wrapText="1"/>
      <protection locked="0"/>
    </xf>
    <xf numFmtId="0" fontId="7" fillId="4" borderId="12" xfId="8" applyFont="1" applyFill="1" applyBorder="1" applyAlignment="1" applyProtection="1">
      <alignment horizontal="center" vertical="center" wrapText="1"/>
      <protection locked="0"/>
    </xf>
    <xf numFmtId="0" fontId="7" fillId="4" borderId="13" xfId="8" applyFont="1" applyFill="1" applyBorder="1" applyAlignment="1" applyProtection="1">
      <alignment horizontal="center" vertical="center" wrapText="1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zoomScaleNormal="100" workbookViewId="0">
      <pane ySplit="2" topLeftCell="A24" activePane="bottomLeft" state="frozen"/>
      <selection activeCell="H25" sqref="H25"/>
      <selection pane="bottomLeft" activeCell="D34" sqref="D34"/>
    </sheetView>
  </sheetViews>
  <sheetFormatPr baseColWidth="10" defaultRowHeight="11.25" x14ac:dyDescent="0.2"/>
  <cols>
    <col min="1" max="3" width="8.83203125" style="9" customWidth="1"/>
    <col min="4" max="4" width="50.83203125" style="9" customWidth="1"/>
    <col min="5" max="11" width="17.83203125" style="4" customWidth="1"/>
    <col min="12" max="16384" width="12" style="9"/>
  </cols>
  <sheetData>
    <row r="1" spans="1:11" s="1" customFormat="1" ht="35.1" customHeight="1" x14ac:dyDescent="0.2">
      <c r="A1" s="68" t="s">
        <v>109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s="2" customFormat="1" ht="24.95" customHeight="1" x14ac:dyDescent="0.2">
      <c r="A2" s="34" t="s">
        <v>3</v>
      </c>
      <c r="B2" s="34" t="s">
        <v>2</v>
      </c>
      <c r="C2" s="34" t="s">
        <v>1</v>
      </c>
      <c r="D2" s="34" t="s">
        <v>0</v>
      </c>
      <c r="E2" s="35" t="s">
        <v>5</v>
      </c>
      <c r="F2" s="35" t="s">
        <v>27</v>
      </c>
      <c r="G2" s="35" t="s">
        <v>6</v>
      </c>
      <c r="H2" s="35" t="s">
        <v>7</v>
      </c>
      <c r="I2" s="35" t="s">
        <v>9</v>
      </c>
      <c r="J2" s="35" t="s">
        <v>10</v>
      </c>
      <c r="K2" s="35" t="s">
        <v>8</v>
      </c>
    </row>
    <row r="3" spans="1:11" s="3" customFormat="1" x14ac:dyDescent="0.2">
      <c r="A3" s="14">
        <v>90001</v>
      </c>
      <c r="B3" s="13"/>
      <c r="C3" s="13"/>
      <c r="D3" s="21" t="s">
        <v>4</v>
      </c>
      <c r="E3" s="5">
        <f t="shared" ref="E3:J3" si="0">+E4+E14+E20+E23+E30+E34+E38+E42+E46+E53</f>
        <v>52198543.004429936</v>
      </c>
      <c r="F3" s="5">
        <f t="shared" si="0"/>
        <v>2829836.9996820954</v>
      </c>
      <c r="G3" s="5">
        <f t="shared" si="0"/>
        <v>55028380.004112035</v>
      </c>
      <c r="H3" s="5">
        <f t="shared" si="0"/>
        <v>31684933.239999998</v>
      </c>
      <c r="I3" s="5">
        <f t="shared" si="0"/>
        <v>31684933.239999998</v>
      </c>
      <c r="J3" s="5">
        <f t="shared" si="0"/>
        <v>-23343446.764112033</v>
      </c>
      <c r="K3" s="5">
        <v>0</v>
      </c>
    </row>
    <row r="4" spans="1:11" x14ac:dyDescent="0.2">
      <c r="A4" s="6"/>
      <c r="B4" s="6"/>
      <c r="C4" s="6">
        <v>10</v>
      </c>
      <c r="D4" s="7" t="s">
        <v>11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/>
    </row>
    <row r="5" spans="1:11" x14ac:dyDescent="0.2">
      <c r="A5" s="6"/>
      <c r="B5" s="6"/>
      <c r="C5" s="6">
        <v>11</v>
      </c>
      <c r="D5" s="8" t="s">
        <v>52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1" x14ac:dyDescent="0.2">
      <c r="A6" s="6"/>
      <c r="B6" s="6"/>
      <c r="C6" s="6">
        <v>12</v>
      </c>
      <c r="D6" s="8" t="s">
        <v>53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1" ht="22.5" x14ac:dyDescent="0.2">
      <c r="A7" s="6"/>
      <c r="B7" s="6"/>
      <c r="C7" s="6">
        <v>13</v>
      </c>
      <c r="D7" s="8" t="s">
        <v>54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1" x14ac:dyDescent="0.2">
      <c r="A8" s="6"/>
      <c r="B8" s="6"/>
      <c r="C8" s="6">
        <v>14</v>
      </c>
      <c r="D8" s="8" t="s">
        <v>55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1" x14ac:dyDescent="0.2">
      <c r="A9" s="6"/>
      <c r="B9" s="6"/>
      <c r="C9" s="6">
        <v>15</v>
      </c>
      <c r="D9" s="8" t="s">
        <v>56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1" x14ac:dyDescent="0.2">
      <c r="A10" s="6"/>
      <c r="B10" s="6"/>
      <c r="C10" s="6">
        <v>16</v>
      </c>
      <c r="D10" s="8" t="s">
        <v>57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1" x14ac:dyDescent="0.2">
      <c r="A11" s="6"/>
      <c r="B11" s="6"/>
      <c r="C11" s="6">
        <v>17</v>
      </c>
      <c r="D11" s="8" t="s">
        <v>58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1" x14ac:dyDescent="0.2">
      <c r="A12" s="6"/>
      <c r="B12" s="6"/>
      <c r="C12" s="6">
        <v>18</v>
      </c>
      <c r="D12" s="8" t="s">
        <v>59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1" ht="33.75" x14ac:dyDescent="0.2">
      <c r="A13" s="6"/>
      <c r="B13" s="6"/>
      <c r="C13" s="6">
        <v>19</v>
      </c>
      <c r="D13" s="8" t="s">
        <v>60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1" x14ac:dyDescent="0.2">
      <c r="A14" s="6"/>
      <c r="B14" s="6"/>
      <c r="C14" s="6">
        <v>20</v>
      </c>
      <c r="D14" s="64" t="s">
        <v>12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1:11" x14ac:dyDescent="0.2">
      <c r="A15" s="6"/>
      <c r="B15" s="6"/>
      <c r="C15" s="6">
        <v>21</v>
      </c>
      <c r="D15" s="8" t="s">
        <v>61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1" x14ac:dyDescent="0.2">
      <c r="A16" s="6"/>
      <c r="B16" s="6"/>
      <c r="C16" s="6">
        <v>22</v>
      </c>
      <c r="D16" s="8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">
      <c r="A17" s="6"/>
      <c r="B17" s="6"/>
      <c r="C17" s="6">
        <v>23</v>
      </c>
      <c r="D17" s="8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">
      <c r="A18" s="6"/>
      <c r="B18" s="6"/>
      <c r="C18" s="6">
        <v>24</v>
      </c>
      <c r="D18" s="8" t="s">
        <v>64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">
      <c r="A19" s="6"/>
      <c r="B19" s="6"/>
      <c r="C19" s="6">
        <v>25</v>
      </c>
      <c r="D19" s="8" t="s">
        <v>65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">
      <c r="A20" s="6"/>
      <c r="B20" s="6"/>
      <c r="C20" s="6">
        <v>30</v>
      </c>
      <c r="D20" s="64" t="s">
        <v>13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2">
      <c r="A21" s="6"/>
      <c r="B21" s="6"/>
      <c r="C21" s="6">
        <v>31</v>
      </c>
      <c r="D21" s="8" t="s">
        <v>66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ht="33.75" x14ac:dyDescent="0.2">
      <c r="A22" s="6"/>
      <c r="B22" s="6"/>
      <c r="C22" s="6">
        <v>39</v>
      </c>
      <c r="D22" s="8" t="s">
        <v>67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">
      <c r="A23" s="6"/>
      <c r="B23" s="6"/>
      <c r="C23" s="6">
        <v>40</v>
      </c>
      <c r="D23" s="64" t="s">
        <v>14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1:10" ht="22.5" x14ac:dyDescent="0.2">
      <c r="A24" s="6"/>
      <c r="B24" s="6"/>
      <c r="C24" s="6">
        <v>41</v>
      </c>
      <c r="D24" s="8" t="s">
        <v>68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">
      <c r="A25" s="6"/>
      <c r="B25" s="6"/>
      <c r="C25" s="6">
        <v>42</v>
      </c>
      <c r="D25" s="8" t="s">
        <v>69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">
      <c r="A26" s="6"/>
      <c r="B26" s="6"/>
      <c r="C26" s="6">
        <v>43</v>
      </c>
      <c r="D26" s="8" t="s">
        <v>70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">
      <c r="A27" s="6"/>
      <c r="B27" s="6"/>
      <c r="C27" s="6">
        <v>44</v>
      </c>
      <c r="D27" s="8" t="s">
        <v>71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">
      <c r="A28" s="6"/>
      <c r="B28" s="6"/>
      <c r="C28" s="6">
        <v>45</v>
      </c>
      <c r="D28" s="8" t="s">
        <v>72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ht="33.75" x14ac:dyDescent="0.2">
      <c r="A29" s="6"/>
      <c r="B29" s="6"/>
      <c r="C29" s="6">
        <v>49</v>
      </c>
      <c r="D29" s="8" t="s">
        <v>73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">
      <c r="A30" s="6">
        <v>4</v>
      </c>
      <c r="B30" s="65" t="s">
        <v>74</v>
      </c>
      <c r="C30" s="6">
        <v>50</v>
      </c>
      <c r="D30" s="64" t="s">
        <v>15</v>
      </c>
      <c r="E30" s="5">
        <f t="shared" ref="E30:J30" si="1">+E31+E32+E33</f>
        <v>48000</v>
      </c>
      <c r="F30" s="5">
        <f t="shared" si="1"/>
        <v>28203.270000000004</v>
      </c>
      <c r="G30" s="5">
        <f t="shared" si="1"/>
        <v>76203.27</v>
      </c>
      <c r="H30" s="5">
        <f t="shared" si="1"/>
        <v>71646.2</v>
      </c>
      <c r="I30" s="5">
        <f t="shared" si="1"/>
        <v>71646.2</v>
      </c>
      <c r="J30" s="5">
        <f t="shared" si="1"/>
        <v>-4557.070000000007</v>
      </c>
    </row>
    <row r="31" spans="1:10" x14ac:dyDescent="0.2">
      <c r="A31" s="6"/>
      <c r="B31" s="6"/>
      <c r="C31" s="6">
        <v>51</v>
      </c>
      <c r="D31" s="8" t="s">
        <v>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">
      <c r="A32" s="6">
        <v>4</v>
      </c>
      <c r="B32" s="65" t="s">
        <v>76</v>
      </c>
      <c r="C32" s="6">
        <v>52</v>
      </c>
      <c r="D32" s="8" t="s">
        <v>77</v>
      </c>
      <c r="E32" s="4">
        <v>48000</v>
      </c>
      <c r="F32" s="4">
        <f>G32-E32</f>
        <v>28203.270000000004</v>
      </c>
      <c r="G32" s="4">
        <v>76203.27</v>
      </c>
      <c r="H32" s="4">
        <v>71646.2</v>
      </c>
      <c r="I32" s="4">
        <v>71646.2</v>
      </c>
      <c r="J32" s="4">
        <f>I32-G32</f>
        <v>-4557.070000000007</v>
      </c>
    </row>
    <row r="33" spans="1:10" ht="33.75" x14ac:dyDescent="0.2">
      <c r="A33" s="6"/>
      <c r="B33" s="6"/>
      <c r="C33" s="6">
        <v>59</v>
      </c>
      <c r="D33" s="8" t="s">
        <v>78</v>
      </c>
      <c r="E33" s="4">
        <v>0</v>
      </c>
      <c r="F33" s="4">
        <v>0</v>
      </c>
      <c r="G33" s="4">
        <v>0</v>
      </c>
      <c r="H33" s="4">
        <v>0</v>
      </c>
      <c r="J33" s="4">
        <v>0</v>
      </c>
    </row>
    <row r="34" spans="1:10" x14ac:dyDescent="0.2">
      <c r="A34" s="6"/>
      <c r="B34" s="6"/>
      <c r="C34" s="6">
        <v>60</v>
      </c>
      <c r="D34" s="64" t="s">
        <v>18</v>
      </c>
      <c r="E34" s="5">
        <v>0</v>
      </c>
      <c r="F34" s="5">
        <v>0</v>
      </c>
      <c r="G34" s="5">
        <v>0</v>
      </c>
      <c r="H34" s="5">
        <v>0</v>
      </c>
      <c r="I34" s="66">
        <v>0</v>
      </c>
      <c r="J34" s="66">
        <v>0</v>
      </c>
    </row>
    <row r="35" spans="1:10" x14ac:dyDescent="0.2">
      <c r="A35" s="6"/>
      <c r="B35" s="6"/>
      <c r="C35" s="6">
        <v>61</v>
      </c>
      <c r="D35" s="8" t="s">
        <v>79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">
      <c r="A36" s="6"/>
      <c r="B36" s="6"/>
      <c r="C36" s="6">
        <v>62</v>
      </c>
      <c r="D36" s="8" t="s">
        <v>80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ht="33.75" x14ac:dyDescent="0.2">
      <c r="A37" s="6"/>
      <c r="B37" s="6"/>
      <c r="C37" s="6">
        <v>69</v>
      </c>
      <c r="D37" s="8" t="s">
        <v>81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">
      <c r="A38" s="6">
        <v>4</v>
      </c>
      <c r="B38" s="6" t="s">
        <v>82</v>
      </c>
      <c r="C38" s="6">
        <v>70</v>
      </c>
      <c r="D38" s="64" t="s">
        <v>83</v>
      </c>
      <c r="E38" s="5">
        <f t="shared" ref="E38:J38" si="2">+E39+E40+E41</f>
        <v>39610057.884429939</v>
      </c>
      <c r="F38" s="5">
        <f t="shared" si="2"/>
        <v>2291306.9233900681</v>
      </c>
      <c r="G38" s="5">
        <f t="shared" si="2"/>
        <v>41901364.807820007</v>
      </c>
      <c r="H38" s="5">
        <f t="shared" si="2"/>
        <v>24052239.98</v>
      </c>
      <c r="I38" s="5">
        <f t="shared" si="2"/>
        <v>24052239.98</v>
      </c>
      <c r="J38" s="5">
        <f t="shared" si="2"/>
        <v>-17849124.827820007</v>
      </c>
    </row>
    <row r="39" spans="1:10" ht="22.5" x14ac:dyDescent="0.2">
      <c r="A39" s="6">
        <v>4</v>
      </c>
      <c r="B39" s="6" t="s">
        <v>82</v>
      </c>
      <c r="C39" s="6">
        <v>71</v>
      </c>
      <c r="D39" s="8" t="s">
        <v>84</v>
      </c>
      <c r="E39" s="4">
        <v>39610057.884429939</v>
      </c>
      <c r="F39" s="4">
        <f>G39-E39</f>
        <v>2291306.9233900681</v>
      </c>
      <c r="G39" s="4">
        <v>41901364.807820007</v>
      </c>
      <c r="H39" s="4">
        <v>24052239.98</v>
      </c>
      <c r="I39" s="4">
        <v>24052239.98</v>
      </c>
      <c r="J39" s="4">
        <f>I39-G39</f>
        <v>-17849124.827820007</v>
      </c>
    </row>
    <row r="40" spans="1:10" ht="22.5" x14ac:dyDescent="0.2">
      <c r="A40" s="6"/>
      <c r="B40" s="6"/>
      <c r="C40" s="6">
        <v>72</v>
      </c>
      <c r="D40" s="8" t="s">
        <v>85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ht="22.5" x14ac:dyDescent="0.2">
      <c r="A41" s="6"/>
      <c r="B41" s="6"/>
      <c r="C41" s="6">
        <v>73</v>
      </c>
      <c r="D41" s="8" t="s">
        <v>86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">
      <c r="A42" s="6"/>
      <c r="B42" s="6"/>
      <c r="C42" s="6">
        <v>80</v>
      </c>
      <c r="D42" s="64" t="s">
        <v>20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2">
      <c r="A43" s="6"/>
      <c r="B43" s="6"/>
      <c r="C43" s="6">
        <v>81</v>
      </c>
      <c r="D43" s="8" t="s">
        <v>87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">
      <c r="A44" s="6"/>
      <c r="B44" s="6"/>
      <c r="C44" s="6">
        <v>82</v>
      </c>
      <c r="D44" s="8" t="s">
        <v>88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">
      <c r="A45" s="6"/>
      <c r="B45" s="6"/>
      <c r="C45" s="6">
        <v>83</v>
      </c>
      <c r="D45" s="8" t="s">
        <v>89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ht="22.5" x14ac:dyDescent="0.2">
      <c r="A46" s="6">
        <v>7</v>
      </c>
      <c r="B46" s="6" t="s">
        <v>90</v>
      </c>
      <c r="C46" s="6">
        <v>90</v>
      </c>
      <c r="D46" s="64" t="s">
        <v>22</v>
      </c>
      <c r="E46" s="5">
        <f t="shared" ref="E46:J46" si="3">+E47+E48+E49+E50+E51+E52</f>
        <v>12540485.119999999</v>
      </c>
      <c r="F46" s="5">
        <f t="shared" si="3"/>
        <v>129000</v>
      </c>
      <c r="G46" s="5">
        <f t="shared" si="3"/>
        <v>12669485.119999999</v>
      </c>
      <c r="H46" s="5">
        <f>+H47+H48+H49+H50+H51+H52</f>
        <v>7561047.0599999996</v>
      </c>
      <c r="I46" s="5">
        <f t="shared" si="3"/>
        <v>7561047.0599999996</v>
      </c>
      <c r="J46" s="5">
        <f t="shared" si="3"/>
        <v>-5108438.0599999996</v>
      </c>
    </row>
    <row r="47" spans="1:10" x14ac:dyDescent="0.2">
      <c r="A47" s="6"/>
      <c r="B47" s="6"/>
      <c r="C47" s="6">
        <v>91</v>
      </c>
      <c r="D47" s="8" t="s">
        <v>91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">
      <c r="A48" s="6"/>
      <c r="B48" s="6"/>
      <c r="C48" s="6">
        <v>92</v>
      </c>
      <c r="D48" s="8" t="s">
        <v>92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">
      <c r="A49" s="6">
        <v>7</v>
      </c>
      <c r="B49" s="6" t="s">
        <v>93</v>
      </c>
      <c r="C49" s="6">
        <v>93</v>
      </c>
      <c r="D49" s="8" t="s">
        <v>94</v>
      </c>
      <c r="E49" s="4">
        <v>12280485.119999999</v>
      </c>
      <c r="F49" s="4">
        <f>G49-E49</f>
        <v>0</v>
      </c>
      <c r="G49" s="4">
        <v>12280485.119999999</v>
      </c>
      <c r="H49" s="4">
        <v>7340242.5599999996</v>
      </c>
      <c r="I49" s="4">
        <v>7340242.5599999996</v>
      </c>
      <c r="J49" s="4">
        <f>I49-G49</f>
        <v>-4940242.5599999996</v>
      </c>
    </row>
    <row r="50" spans="1:10" x14ac:dyDescent="0.2">
      <c r="A50" s="6">
        <v>7</v>
      </c>
      <c r="B50" s="6" t="s">
        <v>95</v>
      </c>
      <c r="C50" s="6">
        <v>94</v>
      </c>
      <c r="D50" s="8" t="s">
        <v>96</v>
      </c>
      <c r="E50" s="4">
        <v>260000</v>
      </c>
      <c r="F50" s="4">
        <f>G50-E50</f>
        <v>129000</v>
      </c>
      <c r="G50" s="4">
        <v>389000</v>
      </c>
      <c r="H50" s="4">
        <v>220804.5</v>
      </c>
      <c r="I50" s="4">
        <v>220804.5</v>
      </c>
      <c r="J50" s="4">
        <f>I50-G50</f>
        <v>-168195.5</v>
      </c>
    </row>
    <row r="51" spans="1:10" x14ac:dyDescent="0.2">
      <c r="A51" s="6"/>
      <c r="B51" s="6"/>
      <c r="C51" s="6">
        <v>95</v>
      </c>
      <c r="D51" s="8" t="s">
        <v>97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">
      <c r="A52" s="6"/>
      <c r="B52" s="6"/>
      <c r="C52" s="6">
        <v>96</v>
      </c>
      <c r="D52" s="8" t="s">
        <v>98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">
      <c r="A53" s="67"/>
      <c r="B53" s="67"/>
      <c r="C53" s="67" t="s">
        <v>26</v>
      </c>
      <c r="D53" s="64" t="s">
        <v>99</v>
      </c>
      <c r="E53" s="5">
        <f t="shared" ref="E53:J53" si="4">+E54+E55+E56</f>
        <v>0</v>
      </c>
      <c r="F53" s="5">
        <f t="shared" si="4"/>
        <v>381326.80629202724</v>
      </c>
      <c r="G53" s="5">
        <f t="shared" si="4"/>
        <v>381326.80629202724</v>
      </c>
      <c r="H53" s="5">
        <f t="shared" si="4"/>
        <v>0</v>
      </c>
      <c r="I53" s="5">
        <f t="shared" si="4"/>
        <v>0</v>
      </c>
      <c r="J53" s="5">
        <f t="shared" si="4"/>
        <v>-381326.80629202724</v>
      </c>
    </row>
    <row r="54" spans="1:10" x14ac:dyDescent="0.2">
      <c r="A54" s="67"/>
      <c r="B54" s="67"/>
      <c r="C54" s="67" t="s">
        <v>100</v>
      </c>
      <c r="D54" s="8" t="s">
        <v>101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">
      <c r="A55" s="67"/>
      <c r="B55" s="67"/>
      <c r="C55" s="67" t="s">
        <v>102</v>
      </c>
      <c r="D55" s="8" t="s">
        <v>103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">
      <c r="A56" s="67" t="s">
        <v>104</v>
      </c>
      <c r="B56" s="67"/>
      <c r="C56" s="67" t="s">
        <v>105</v>
      </c>
      <c r="D56" s="8" t="s">
        <v>106</v>
      </c>
      <c r="E56" s="4">
        <v>0</v>
      </c>
      <c r="F56" s="4">
        <f>G56-E56</f>
        <v>381326.80629202724</v>
      </c>
      <c r="G56" s="4">
        <v>381326.80629202724</v>
      </c>
      <c r="H56" s="4">
        <v>0</v>
      </c>
      <c r="I56" s="4">
        <v>0</v>
      </c>
      <c r="J56" s="4">
        <f>I56-G56</f>
        <v>-381326.80629202724</v>
      </c>
    </row>
  </sheetData>
  <sheetProtection formatCells="0" formatColumns="0" formatRows="0" insertRows="0" deleteRows="0" autoFilter="0"/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8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pane ySplit="1" topLeftCell="A2" activePane="bottomLeft" state="frozen"/>
      <selection pane="bottomLeft" activeCell="A10" sqref="A10"/>
    </sheetView>
  </sheetViews>
  <sheetFormatPr baseColWidth="10" defaultRowHeight="11.25" x14ac:dyDescent="0.2"/>
  <cols>
    <col min="1" max="1" width="164.33203125" style="63" customWidth="1"/>
    <col min="2" max="16384" width="12" style="25"/>
  </cols>
  <sheetData>
    <row r="1" spans="1:1" x14ac:dyDescent="0.2">
      <c r="A1" s="59" t="s">
        <v>28</v>
      </c>
    </row>
    <row r="2" spans="1:1" ht="22.5" x14ac:dyDescent="0.2">
      <c r="A2" s="60" t="s">
        <v>49</v>
      </c>
    </row>
    <row r="3" spans="1:1" ht="11.25" customHeight="1" x14ac:dyDescent="0.2">
      <c r="A3" s="60" t="s">
        <v>50</v>
      </c>
    </row>
    <row r="4" spans="1:1" ht="11.25" customHeight="1" x14ac:dyDescent="0.2">
      <c r="A4" s="60" t="s">
        <v>51</v>
      </c>
    </row>
    <row r="5" spans="1:1" ht="11.25" customHeight="1" x14ac:dyDescent="0.2">
      <c r="A5" s="61" t="s">
        <v>38</v>
      </c>
    </row>
    <row r="6" spans="1:1" ht="22.5" x14ac:dyDescent="0.2">
      <c r="A6" s="61" t="s">
        <v>39</v>
      </c>
    </row>
    <row r="7" spans="1:1" ht="11.25" customHeight="1" x14ac:dyDescent="0.2">
      <c r="A7" s="61" t="s">
        <v>40</v>
      </c>
    </row>
    <row r="8" spans="1:1" ht="22.5" customHeight="1" x14ac:dyDescent="0.2">
      <c r="A8" s="61" t="s">
        <v>41</v>
      </c>
    </row>
    <row r="9" spans="1:1" ht="56.25" customHeight="1" x14ac:dyDescent="0.2">
      <c r="A9" s="61" t="s">
        <v>42</v>
      </c>
    </row>
    <row r="10" spans="1:1" ht="36.75" customHeight="1" x14ac:dyDescent="0.2">
      <c r="A10" s="61" t="s">
        <v>43</v>
      </c>
    </row>
    <row r="11" spans="1:1" ht="11.25" customHeight="1" x14ac:dyDescent="0.2">
      <c r="A11" s="61" t="s">
        <v>44</v>
      </c>
    </row>
    <row r="12" spans="1:1" ht="11.25" customHeight="1" x14ac:dyDescent="0.2">
      <c r="A12" s="61" t="s">
        <v>45</v>
      </c>
    </row>
    <row r="13" spans="1:1" x14ac:dyDescent="0.2">
      <c r="A13" s="61"/>
    </row>
    <row r="14" spans="1:1" x14ac:dyDescent="0.2">
      <c r="A14" s="62" t="s">
        <v>29</v>
      </c>
    </row>
    <row r="15" spans="1:1" x14ac:dyDescent="0.2">
      <c r="A15" s="61" t="s">
        <v>36</v>
      </c>
    </row>
    <row r="16" spans="1:1" x14ac:dyDescent="0.2">
      <c r="A16" s="61"/>
    </row>
    <row r="17" spans="1:1" x14ac:dyDescent="0.2">
      <c r="A17" s="62" t="s">
        <v>31</v>
      </c>
    </row>
    <row r="18" spans="1:1" ht="11.25" customHeight="1" x14ac:dyDescent="0.2">
      <c r="A18" s="61" t="s">
        <v>32</v>
      </c>
    </row>
    <row r="19" spans="1:1" x14ac:dyDescent="0.2">
      <c r="A19" s="61"/>
    </row>
  </sheetData>
  <sheetProtection algorithmName="SHA-512" hashValue="TP1VcrZQl1But72nYtVPqPnb5Gf4t4TtiKtFkpRs1tG3NYlS0ZkYz+JbB3F3jG3QSEsnfa6UnaUK+CGPxm+8ow==" saltValue="jCrcqgLQBLVAc+flTO1cq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pane ySplit="2" topLeftCell="A3" activePane="bottomLeft" state="frozen"/>
      <selection pane="bottomLeft" sqref="A1:I25"/>
    </sheetView>
  </sheetViews>
  <sheetFormatPr baseColWidth="10" defaultRowHeight="11.25" x14ac:dyDescent="0.2"/>
  <cols>
    <col min="1" max="1" width="8.83203125" style="12" customWidth="1"/>
    <col min="2" max="2" width="50.83203125" style="12" customWidth="1"/>
    <col min="3" max="3" width="17.83203125" style="12" customWidth="1"/>
    <col min="4" max="4" width="19.83203125" style="12" customWidth="1"/>
    <col min="5" max="9" width="17.83203125" style="12" customWidth="1"/>
    <col min="10" max="16384" width="12" style="9"/>
  </cols>
  <sheetData>
    <row r="1" spans="1:10" s="16" customFormat="1" ht="60" customHeight="1" x14ac:dyDescent="0.2">
      <c r="A1" s="68" t="s">
        <v>110</v>
      </c>
      <c r="B1" s="69"/>
      <c r="C1" s="69"/>
      <c r="D1" s="69"/>
      <c r="E1" s="69"/>
      <c r="F1" s="69"/>
      <c r="G1" s="69"/>
      <c r="H1" s="69"/>
      <c r="I1" s="70"/>
      <c r="J1" s="15"/>
    </row>
    <row r="2" spans="1:10" s="22" customFormat="1" ht="24.95" customHeight="1" x14ac:dyDescent="0.2">
      <c r="A2" s="34" t="s">
        <v>1</v>
      </c>
      <c r="B2" s="34" t="s">
        <v>0</v>
      </c>
      <c r="C2" s="35" t="s">
        <v>5</v>
      </c>
      <c r="D2" s="35" t="s">
        <v>27</v>
      </c>
      <c r="E2" s="35" t="s">
        <v>6</v>
      </c>
      <c r="F2" s="35" t="s">
        <v>7</v>
      </c>
      <c r="G2" s="35" t="s">
        <v>9</v>
      </c>
      <c r="H2" s="35" t="s">
        <v>10</v>
      </c>
      <c r="I2" s="35" t="s">
        <v>8</v>
      </c>
      <c r="J2" s="6"/>
    </row>
    <row r="3" spans="1:10" s="12" customFormat="1" x14ac:dyDescent="0.2">
      <c r="A3" s="28">
        <v>90001</v>
      </c>
      <c r="B3" s="7" t="s">
        <v>4</v>
      </c>
      <c r="C3" s="5">
        <f>+C4+C5+C6+C7+C8+C11+C15+C16+C17+C18</f>
        <v>52198543.004429936</v>
      </c>
      <c r="D3" s="5">
        <f>+D4+D5+D6+D7+D8+D11+D15+D16+D17+D18</f>
        <v>2829836.9996820954</v>
      </c>
      <c r="E3" s="5">
        <f>+E4+E5+E6+E7+E8+E11+E15+E16+E17+E18</f>
        <v>55028380.004112035</v>
      </c>
      <c r="F3" s="5">
        <f>+F4+F5+F6+F7+F8+F11+F15+F16+F17+F18</f>
        <v>31684933.239999998</v>
      </c>
      <c r="G3" s="5">
        <f>+G4+G5+G6+G7+G8+G11+G15+G16+G17+G18</f>
        <v>31684933.239999998</v>
      </c>
      <c r="H3" s="5">
        <f>+G3-C3</f>
        <v>-20513609.764429938</v>
      </c>
      <c r="I3" s="17">
        <v>0</v>
      </c>
      <c r="J3" s="9"/>
    </row>
    <row r="4" spans="1:10" s="12" customFormat="1" x14ac:dyDescent="0.2">
      <c r="A4" s="29">
        <v>10</v>
      </c>
      <c r="B4" s="9" t="s">
        <v>11</v>
      </c>
      <c r="C4" s="4"/>
      <c r="D4" s="4"/>
      <c r="E4" s="4"/>
      <c r="F4" s="4"/>
      <c r="G4" s="4"/>
      <c r="H4" s="4"/>
      <c r="I4" s="18"/>
      <c r="J4" s="9"/>
    </row>
    <row r="5" spans="1:10" s="12" customFormat="1" x14ac:dyDescent="0.2">
      <c r="A5" s="29">
        <v>20</v>
      </c>
      <c r="B5" s="9" t="s">
        <v>12</v>
      </c>
      <c r="C5" s="4"/>
      <c r="D5" s="4"/>
      <c r="E5" s="4"/>
      <c r="F5" s="4"/>
      <c r="G5" s="4"/>
      <c r="H5" s="4"/>
      <c r="I5" s="18"/>
      <c r="J5" s="9"/>
    </row>
    <row r="6" spans="1:10" s="12" customFormat="1" x14ac:dyDescent="0.2">
      <c r="A6" s="29">
        <v>30</v>
      </c>
      <c r="B6" s="9" t="s">
        <v>13</v>
      </c>
      <c r="C6" s="4"/>
      <c r="D6" s="4"/>
      <c r="E6" s="4"/>
      <c r="F6" s="4"/>
      <c r="G6" s="4"/>
      <c r="H6" s="4"/>
      <c r="I6" s="18"/>
      <c r="J6" s="9"/>
    </row>
    <row r="7" spans="1:10" s="12" customFormat="1" x14ac:dyDescent="0.2">
      <c r="A7" s="29">
        <v>40</v>
      </c>
      <c r="B7" s="9" t="s">
        <v>14</v>
      </c>
      <c r="C7" s="4"/>
      <c r="D7" s="4"/>
      <c r="E7" s="4"/>
      <c r="F7" s="4"/>
      <c r="G7" s="4"/>
      <c r="H7" s="4"/>
      <c r="I7" s="18"/>
      <c r="J7" s="9"/>
    </row>
    <row r="8" spans="1:10" s="12" customFormat="1" x14ac:dyDescent="0.2">
      <c r="A8" s="29">
        <v>50</v>
      </c>
      <c r="B8" s="9" t="s">
        <v>15</v>
      </c>
      <c r="C8" s="4">
        <f>+C9+C10</f>
        <v>48000</v>
      </c>
      <c r="D8" s="4">
        <f>+D9+D10</f>
        <v>28203.270000000004</v>
      </c>
      <c r="E8" s="4">
        <f>+E9+E10</f>
        <v>76203.27</v>
      </c>
      <c r="F8" s="4">
        <f>+F9+F10</f>
        <v>71646.2</v>
      </c>
      <c r="G8" s="4">
        <f>+G9+G10</f>
        <v>71646.2</v>
      </c>
      <c r="H8" s="4">
        <f>G8-C8</f>
        <v>23646.199999999997</v>
      </c>
      <c r="I8" s="18"/>
      <c r="J8" s="9"/>
    </row>
    <row r="9" spans="1:10" s="12" customFormat="1" x14ac:dyDescent="0.2">
      <c r="A9" s="29">
        <v>51</v>
      </c>
      <c r="B9" s="30" t="s">
        <v>16</v>
      </c>
      <c r="C9" s="4"/>
      <c r="D9" s="4"/>
      <c r="E9" s="4"/>
      <c r="F9" s="4"/>
      <c r="G9" s="4"/>
      <c r="H9" s="4"/>
      <c r="I9" s="18"/>
      <c r="J9" s="9"/>
    </row>
    <row r="10" spans="1:10" s="12" customFormat="1" x14ac:dyDescent="0.2">
      <c r="A10" s="29">
        <v>52</v>
      </c>
      <c r="B10" s="30" t="s">
        <v>17</v>
      </c>
      <c r="C10" s="4">
        <f>EAI!E32</f>
        <v>48000</v>
      </c>
      <c r="D10" s="4">
        <f>EAI!F32</f>
        <v>28203.270000000004</v>
      </c>
      <c r="E10" s="4">
        <f>EAI!G32</f>
        <v>76203.27</v>
      </c>
      <c r="F10" s="4">
        <f>EAI!H32</f>
        <v>71646.2</v>
      </c>
      <c r="G10" s="4">
        <f>EAI!I32</f>
        <v>71646.2</v>
      </c>
      <c r="H10" s="4">
        <f>EAI!J32</f>
        <v>-4557.070000000007</v>
      </c>
      <c r="I10" s="18"/>
      <c r="J10" s="9"/>
    </row>
    <row r="11" spans="1:10" s="12" customFormat="1" x14ac:dyDescent="0.2">
      <c r="A11" s="29">
        <v>60</v>
      </c>
      <c r="B11" s="9" t="s">
        <v>18</v>
      </c>
      <c r="C11" s="4">
        <f>+C12+C13+C14</f>
        <v>0</v>
      </c>
      <c r="D11" s="4">
        <f t="shared" ref="D11:G11" si="0">+D12+D13+D14</f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>G11-C11</f>
        <v>0</v>
      </c>
      <c r="I11" s="18"/>
      <c r="J11" s="9"/>
    </row>
    <row r="12" spans="1:10" s="12" customFormat="1" x14ac:dyDescent="0.2">
      <c r="A12" s="29">
        <v>61</v>
      </c>
      <c r="B12" s="30" t="s">
        <v>16</v>
      </c>
      <c r="C12" s="4"/>
      <c r="D12" s="4"/>
      <c r="E12" s="4"/>
      <c r="F12" s="4"/>
      <c r="G12" s="4"/>
      <c r="H12" s="4"/>
      <c r="I12" s="18"/>
      <c r="J12" s="9"/>
    </row>
    <row r="13" spans="1:10" s="12" customFormat="1" x14ac:dyDescent="0.2">
      <c r="A13" s="29">
        <v>62</v>
      </c>
      <c r="B13" s="30" t="s">
        <v>17</v>
      </c>
      <c r="C13" s="4"/>
      <c r="D13" s="4"/>
      <c r="E13" s="4"/>
      <c r="F13" s="4"/>
      <c r="G13" s="4"/>
      <c r="H13" s="4"/>
      <c r="I13" s="18"/>
      <c r="J13" s="9"/>
    </row>
    <row r="14" spans="1:10" s="12" customFormat="1" ht="33.75" x14ac:dyDescent="0.2">
      <c r="A14" s="29">
        <v>69</v>
      </c>
      <c r="B14" s="31" t="s">
        <v>46</v>
      </c>
      <c r="C14" s="4"/>
      <c r="D14" s="4"/>
      <c r="E14" s="4"/>
      <c r="F14" s="4"/>
      <c r="G14" s="4"/>
      <c r="H14" s="4"/>
      <c r="I14" s="18"/>
      <c r="J14" s="9"/>
    </row>
    <row r="15" spans="1:10" s="12" customFormat="1" x14ac:dyDescent="0.2">
      <c r="A15" s="29">
        <v>70</v>
      </c>
      <c r="B15" s="9" t="s">
        <v>19</v>
      </c>
      <c r="C15" s="4">
        <f>EAI!E38</f>
        <v>39610057.884429939</v>
      </c>
      <c r="D15" s="4">
        <f>EAI!F38</f>
        <v>2291306.9233900681</v>
      </c>
      <c r="E15" s="4">
        <f>EAI!G38</f>
        <v>41901364.807820007</v>
      </c>
      <c r="F15" s="4">
        <f>EAI!H38</f>
        <v>24052239.98</v>
      </c>
      <c r="G15" s="4">
        <f>EAI!I38</f>
        <v>24052239.98</v>
      </c>
      <c r="H15" s="4">
        <f>EAI!J38</f>
        <v>-17849124.827820007</v>
      </c>
      <c r="I15" s="18"/>
      <c r="J15" s="9"/>
    </row>
    <row r="16" spans="1:10" s="12" customFormat="1" x14ac:dyDescent="0.2">
      <c r="A16" s="29">
        <v>80</v>
      </c>
      <c r="B16" s="9" t="s">
        <v>20</v>
      </c>
      <c r="C16" s="4"/>
      <c r="D16" s="4"/>
      <c r="E16" s="4"/>
      <c r="F16" s="4"/>
      <c r="G16" s="4"/>
      <c r="H16" s="4"/>
      <c r="I16" s="18"/>
      <c r="J16" s="9"/>
    </row>
    <row r="17" spans="1:10" s="12" customFormat="1" x14ac:dyDescent="0.2">
      <c r="A17" s="29">
        <v>90</v>
      </c>
      <c r="B17" s="9" t="s">
        <v>22</v>
      </c>
      <c r="C17" s="4">
        <f>EAI!E46</f>
        <v>12540485.119999999</v>
      </c>
      <c r="D17" s="4">
        <f>EAI!F46</f>
        <v>129000</v>
      </c>
      <c r="E17" s="4">
        <f>EAI!G46</f>
        <v>12669485.119999999</v>
      </c>
      <c r="F17" s="4">
        <f>EAI!H46</f>
        <v>7561047.0599999996</v>
      </c>
      <c r="G17" s="4">
        <f>EAI!I46</f>
        <v>7561047.0599999996</v>
      </c>
      <c r="H17" s="4">
        <f>EAI!J46</f>
        <v>-5108438.0599999996</v>
      </c>
      <c r="I17" s="18"/>
      <c r="J17" s="9"/>
    </row>
    <row r="18" spans="1:10" s="12" customFormat="1" x14ac:dyDescent="0.2">
      <c r="A18" s="32" t="s">
        <v>26</v>
      </c>
      <c r="B18" s="33" t="s">
        <v>21</v>
      </c>
      <c r="C18" s="19">
        <f>EAI!E56</f>
        <v>0</v>
      </c>
      <c r="D18" s="19">
        <f>EAI!F56</f>
        <v>381326.80629202724</v>
      </c>
      <c r="E18" s="19">
        <f>EAI!G56</f>
        <v>381326.80629202724</v>
      </c>
      <c r="F18" s="19">
        <f>EAI!H56</f>
        <v>0</v>
      </c>
      <c r="G18" s="19">
        <f>EAI!I56</f>
        <v>0</v>
      </c>
      <c r="H18" s="19">
        <f>EAI!J56</f>
        <v>-381326.80629202724</v>
      </c>
      <c r="I18" s="20"/>
      <c r="J18" s="9"/>
    </row>
    <row r="20" spans="1:10" x14ac:dyDescent="0.2">
      <c r="A20" s="49" t="s">
        <v>47</v>
      </c>
      <c r="B20" s="50"/>
      <c r="C20" s="50"/>
      <c r="D20" s="51"/>
    </row>
    <row r="21" spans="1:10" x14ac:dyDescent="0.2">
      <c r="A21" s="52"/>
      <c r="B21" s="50"/>
      <c r="C21" s="50"/>
      <c r="D21" s="51"/>
    </row>
    <row r="22" spans="1:10" x14ac:dyDescent="0.2">
      <c r="A22" s="53"/>
      <c r="B22" s="54"/>
      <c r="C22" s="53"/>
      <c r="D22" s="53"/>
    </row>
    <row r="23" spans="1:10" x14ac:dyDescent="0.2">
      <c r="A23" s="55"/>
      <c r="B23" s="53"/>
      <c r="C23" s="53"/>
      <c r="D23" s="53"/>
    </row>
    <row r="24" spans="1:10" x14ac:dyDescent="0.2">
      <c r="A24" s="55"/>
      <c r="B24" s="53" t="s">
        <v>48</v>
      </c>
      <c r="C24" s="55"/>
      <c r="D24" s="56" t="s">
        <v>48</v>
      </c>
    </row>
    <row r="25" spans="1:10" ht="67.5" x14ac:dyDescent="0.2">
      <c r="A25" s="55"/>
      <c r="B25" s="57" t="s">
        <v>107</v>
      </c>
      <c r="C25" s="58"/>
      <c r="D25" s="57" t="s">
        <v>108</v>
      </c>
    </row>
  </sheetData>
  <sheetProtection algorithmName="SHA-512" hashValue="A/4l1X9rpBgTW+aLskA8xdZGavm+6g7yXsWgUqF37GBq5twTNXZ2whymdAlzsnoeH/Z1Mn2g84wtEn8pYNanKw==" saltValue="1Hf95GG8W3WKduRgwKRKFQ==" spinCount="100000" sheet="1" objects="1" scenarios="1" formatCells="0" formatColumns="0" formatRows="0" insertRows="0" autoFilter="0"/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A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="120" zoomScaleNormal="120" zoomScaleSheetLayoutView="100" workbookViewId="0">
      <pane ySplit="1" topLeftCell="A2" activePane="bottomLeft" state="frozen"/>
      <selection pane="bottomLeft" activeCell="A10" sqref="A10:XFD10"/>
    </sheetView>
  </sheetViews>
  <sheetFormatPr baseColWidth="10" defaultRowHeight="11.25" x14ac:dyDescent="0.2"/>
  <cols>
    <col min="1" max="1" width="135.83203125" style="25" customWidth="1"/>
    <col min="2" max="16384" width="12" style="25"/>
  </cols>
  <sheetData>
    <row r="1" spans="1:1" x14ac:dyDescent="0.2">
      <c r="A1" s="23" t="s">
        <v>28</v>
      </c>
    </row>
    <row r="2" spans="1:1" ht="11.25" customHeight="1" x14ac:dyDescent="0.2">
      <c r="A2" s="26" t="s">
        <v>38</v>
      </c>
    </row>
    <row r="3" spans="1:1" ht="33.75" x14ac:dyDescent="0.2">
      <c r="A3" s="26" t="s">
        <v>39</v>
      </c>
    </row>
    <row r="4" spans="1:1" ht="11.25" customHeight="1" x14ac:dyDescent="0.2">
      <c r="A4" s="26" t="s">
        <v>40</v>
      </c>
    </row>
    <row r="5" spans="1:1" ht="22.5" customHeight="1" x14ac:dyDescent="0.2">
      <c r="A5" s="26" t="s">
        <v>41</v>
      </c>
    </row>
    <row r="6" spans="1:1" ht="56.25" customHeight="1" x14ac:dyDescent="0.2">
      <c r="A6" s="26" t="s">
        <v>42</v>
      </c>
    </row>
    <row r="7" spans="1:1" ht="34.5" customHeight="1" x14ac:dyDescent="0.2">
      <c r="A7" s="26" t="s">
        <v>43</v>
      </c>
    </row>
    <row r="8" spans="1:1" ht="11.25" customHeight="1" x14ac:dyDescent="0.2">
      <c r="A8" s="26" t="s">
        <v>44</v>
      </c>
    </row>
    <row r="9" spans="1:1" ht="11.25" customHeight="1" x14ac:dyDescent="0.2">
      <c r="A9" s="26" t="s">
        <v>45</v>
      </c>
    </row>
    <row r="10" spans="1:1" x14ac:dyDescent="0.2">
      <c r="A10" s="26"/>
    </row>
    <row r="11" spans="1:1" x14ac:dyDescent="0.2">
      <c r="A11" s="26"/>
    </row>
    <row r="12" spans="1:1" x14ac:dyDescent="0.2">
      <c r="A12" s="24" t="s">
        <v>29</v>
      </c>
    </row>
    <row r="13" spans="1:1" x14ac:dyDescent="0.2">
      <c r="A13" s="26" t="s">
        <v>37</v>
      </c>
    </row>
    <row r="14" spans="1:1" x14ac:dyDescent="0.2">
      <c r="A14" s="26"/>
    </row>
    <row r="15" spans="1:1" ht="11.25" customHeight="1" x14ac:dyDescent="0.2">
      <c r="A15" s="24" t="s">
        <v>31</v>
      </c>
    </row>
    <row r="16" spans="1:1" ht="11.25" customHeight="1" x14ac:dyDescent="0.2">
      <c r="A16" s="26" t="s">
        <v>32</v>
      </c>
    </row>
    <row r="17" spans="1:1" ht="11.25" customHeight="1" x14ac:dyDescent="0.2">
      <c r="A17" s="26"/>
    </row>
    <row r="18" spans="1:1" ht="11.25" customHeight="1" x14ac:dyDescent="0.2">
      <c r="A18" s="24" t="s">
        <v>30</v>
      </c>
    </row>
    <row r="19" spans="1:1" ht="14.1" customHeight="1" x14ac:dyDescent="0.2">
      <c r="A19" s="27" t="s">
        <v>34</v>
      </c>
    </row>
    <row r="20" spans="1:1" ht="14.1" customHeight="1" x14ac:dyDescent="0.2">
      <c r="A20" s="27" t="s">
        <v>33</v>
      </c>
    </row>
    <row r="21" spans="1:1" x14ac:dyDescent="0.2">
      <c r="A21" s="26"/>
    </row>
    <row r="22" spans="1:1" x14ac:dyDescent="0.2">
      <c r="A22" s="26"/>
    </row>
  </sheetData>
  <sheetProtection algorithmName="SHA-512" hashValue="nMZ5sxwPJvHU8o26DR5IJd7OIgMKt91EIy+iSa4JNE2CzFfIvbbXhNeNXoASobm1m8CjrHHM04jQNecU57QsCg==" saltValue="uMvKMH3DJAar/F+GIpff1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pane ySplit="2" topLeftCell="A3" activePane="bottomLeft" state="frozen"/>
      <selection pane="bottomLeft" sqref="A1:I28"/>
    </sheetView>
  </sheetViews>
  <sheetFormatPr baseColWidth="10" defaultRowHeight="11.25" x14ac:dyDescent="0.2"/>
  <cols>
    <col min="1" max="1" width="8.83203125" style="12" customWidth="1"/>
    <col min="2" max="2" width="50.83203125" style="12" customWidth="1"/>
    <col min="3" max="3" width="17.83203125" style="12" customWidth="1"/>
    <col min="4" max="4" width="19.83203125" style="12" customWidth="1"/>
    <col min="5" max="9" width="17.83203125" style="12" customWidth="1"/>
    <col min="10" max="16384" width="12" style="12"/>
  </cols>
  <sheetData>
    <row r="1" spans="1:10" s="16" customFormat="1" ht="60" customHeight="1" x14ac:dyDescent="0.2">
      <c r="A1" s="68" t="s">
        <v>111</v>
      </c>
      <c r="B1" s="69"/>
      <c r="C1" s="69"/>
      <c r="D1" s="69"/>
      <c r="E1" s="69"/>
      <c r="F1" s="69"/>
      <c r="G1" s="69"/>
      <c r="H1" s="69"/>
      <c r="I1" s="70"/>
      <c r="J1" s="15"/>
    </row>
    <row r="2" spans="1:10" s="22" customFormat="1" ht="24.95" customHeight="1" x14ac:dyDescent="0.2">
      <c r="A2" s="40" t="s">
        <v>1</v>
      </c>
      <c r="B2" s="41" t="s">
        <v>0</v>
      </c>
      <c r="C2" s="42" t="s">
        <v>5</v>
      </c>
      <c r="D2" s="43" t="s">
        <v>27</v>
      </c>
      <c r="E2" s="42" t="s">
        <v>6</v>
      </c>
      <c r="F2" s="42" t="s">
        <v>7</v>
      </c>
      <c r="G2" s="42" t="s">
        <v>9</v>
      </c>
      <c r="H2" s="42" t="s">
        <v>10</v>
      </c>
      <c r="I2" s="42" t="s">
        <v>8</v>
      </c>
      <c r="J2" s="6"/>
    </row>
    <row r="3" spans="1:10" x14ac:dyDescent="0.2">
      <c r="A3" s="44">
        <v>90001</v>
      </c>
      <c r="B3" s="45" t="s">
        <v>4</v>
      </c>
      <c r="C3" s="10">
        <f>+C4+C16+C20</f>
        <v>52198543.004429936</v>
      </c>
      <c r="D3" s="10">
        <f t="shared" ref="D3:I3" si="0">+D4+D16+D20</f>
        <v>2829836.9996820954</v>
      </c>
      <c r="E3" s="10">
        <f>+E4+E16+E20</f>
        <v>55028380.004112035</v>
      </c>
      <c r="F3" s="10">
        <f t="shared" si="0"/>
        <v>31684933.240000002</v>
      </c>
      <c r="G3" s="10">
        <f t="shared" si="0"/>
        <v>31684933.240000002</v>
      </c>
      <c r="H3" s="10">
        <f t="shared" si="0"/>
        <v>-23343446.764112033</v>
      </c>
      <c r="I3" s="11">
        <f t="shared" si="0"/>
        <v>0</v>
      </c>
      <c r="J3" s="9"/>
    </row>
    <row r="4" spans="1:10" x14ac:dyDescent="0.2">
      <c r="A4" s="46">
        <v>90002</v>
      </c>
      <c r="B4" s="38" t="s">
        <v>23</v>
      </c>
      <c r="C4" s="5">
        <f>+C5+C6+C7+C8+C11+C14+C15</f>
        <v>12328485.119999999</v>
      </c>
      <c r="D4" s="5">
        <f t="shared" ref="D4:I4" si="1">+D5+D6+D7+D8+D11+D14+D15</f>
        <v>28203.270000000004</v>
      </c>
      <c r="E4" s="5">
        <f t="shared" si="1"/>
        <v>12356688.389999999</v>
      </c>
      <c r="F4" s="5">
        <f t="shared" si="1"/>
        <v>7411888.7599999998</v>
      </c>
      <c r="G4" s="5">
        <f t="shared" si="1"/>
        <v>7411888.7599999998</v>
      </c>
      <c r="H4" s="5">
        <f t="shared" si="1"/>
        <v>-4944799.63</v>
      </c>
      <c r="I4" s="17">
        <f t="shared" si="1"/>
        <v>0</v>
      </c>
      <c r="J4" s="9"/>
    </row>
    <row r="5" spans="1:10" x14ac:dyDescent="0.2">
      <c r="A5" s="47">
        <v>10</v>
      </c>
      <c r="B5" s="36" t="s">
        <v>11</v>
      </c>
      <c r="C5" s="4"/>
      <c r="D5" s="4"/>
      <c r="E5" s="4"/>
      <c r="F5" s="4"/>
      <c r="G5" s="4"/>
      <c r="H5" s="4"/>
      <c r="I5" s="18"/>
      <c r="J5" s="9"/>
    </row>
    <row r="6" spans="1:10" x14ac:dyDescent="0.2">
      <c r="A6" s="47">
        <v>30</v>
      </c>
      <c r="B6" s="36" t="s">
        <v>13</v>
      </c>
      <c r="C6" s="4"/>
      <c r="D6" s="4"/>
      <c r="E6" s="4"/>
      <c r="F6" s="4"/>
      <c r="G6" s="4"/>
      <c r="H6" s="4"/>
      <c r="I6" s="18"/>
      <c r="J6" s="9"/>
    </row>
    <row r="7" spans="1:10" x14ac:dyDescent="0.2">
      <c r="A7" s="47">
        <v>40</v>
      </c>
      <c r="B7" s="36" t="s">
        <v>14</v>
      </c>
      <c r="C7" s="4"/>
      <c r="D7" s="4"/>
      <c r="E7" s="4"/>
      <c r="F7" s="4"/>
      <c r="G7" s="4"/>
      <c r="H7" s="4"/>
      <c r="I7" s="18"/>
      <c r="J7" s="9"/>
    </row>
    <row r="8" spans="1:10" x14ac:dyDescent="0.2">
      <c r="A8" s="47">
        <v>50</v>
      </c>
      <c r="B8" s="36" t="s">
        <v>15</v>
      </c>
      <c r="C8" s="4">
        <f>+C9+C10</f>
        <v>48000</v>
      </c>
      <c r="D8" s="4">
        <f t="shared" ref="D8:I8" si="2">+D9+D10</f>
        <v>28203.270000000004</v>
      </c>
      <c r="E8" s="4">
        <f t="shared" si="2"/>
        <v>76203.27</v>
      </c>
      <c r="F8" s="4">
        <f t="shared" si="2"/>
        <v>71646.2</v>
      </c>
      <c r="G8" s="4">
        <f t="shared" si="2"/>
        <v>71646.2</v>
      </c>
      <c r="H8" s="4">
        <f t="shared" si="2"/>
        <v>-4557.070000000007</v>
      </c>
      <c r="I8" s="18">
        <f t="shared" si="2"/>
        <v>0</v>
      </c>
      <c r="J8" s="9"/>
    </row>
    <row r="9" spans="1:10" x14ac:dyDescent="0.2">
      <c r="A9" s="47">
        <v>51</v>
      </c>
      <c r="B9" s="37" t="s">
        <v>16</v>
      </c>
      <c r="C9" s="4"/>
      <c r="D9" s="4"/>
      <c r="E9" s="4"/>
      <c r="F9" s="4"/>
      <c r="G9" s="4"/>
      <c r="H9" s="4"/>
      <c r="I9" s="18"/>
      <c r="J9" s="9"/>
    </row>
    <row r="10" spans="1:10" x14ac:dyDescent="0.2">
      <c r="A10" s="47">
        <v>52</v>
      </c>
      <c r="B10" s="37" t="s">
        <v>17</v>
      </c>
      <c r="C10" s="4">
        <f>EAI!E30</f>
        <v>48000</v>
      </c>
      <c r="D10" s="4">
        <f>EAI!F30</f>
        <v>28203.270000000004</v>
      </c>
      <c r="E10" s="4">
        <f>EAI!G30</f>
        <v>76203.27</v>
      </c>
      <c r="F10" s="4">
        <f>EAI!H30</f>
        <v>71646.2</v>
      </c>
      <c r="G10" s="4">
        <f>EAI!I30</f>
        <v>71646.2</v>
      </c>
      <c r="H10" s="4">
        <f>EAI!J30</f>
        <v>-4557.070000000007</v>
      </c>
      <c r="I10" s="18">
        <f>EAI!K30</f>
        <v>0</v>
      </c>
      <c r="J10" s="9"/>
    </row>
    <row r="11" spans="1:10" x14ac:dyDescent="0.2">
      <c r="A11" s="47">
        <v>60</v>
      </c>
      <c r="B11" s="36" t="s">
        <v>18</v>
      </c>
      <c r="C11" s="4">
        <f>+C12+C13</f>
        <v>0</v>
      </c>
      <c r="D11" s="4">
        <f t="shared" ref="D11:I11" si="3">+D12+D13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18">
        <f t="shared" si="3"/>
        <v>0</v>
      </c>
      <c r="J11" s="9"/>
    </row>
    <row r="12" spans="1:10" x14ac:dyDescent="0.2">
      <c r="A12" s="47">
        <v>61</v>
      </c>
      <c r="B12" s="37" t="s">
        <v>16</v>
      </c>
      <c r="C12" s="4"/>
      <c r="D12" s="4"/>
      <c r="E12" s="4"/>
      <c r="F12" s="4"/>
      <c r="G12" s="4"/>
      <c r="H12" s="4"/>
      <c r="I12" s="18"/>
      <c r="J12" s="9"/>
    </row>
    <row r="13" spans="1:10" x14ac:dyDescent="0.2">
      <c r="A13" s="47">
        <v>62</v>
      </c>
      <c r="B13" s="37" t="s">
        <v>17</v>
      </c>
      <c r="C13" s="4"/>
      <c r="D13" s="4"/>
      <c r="E13" s="4"/>
      <c r="F13" s="4"/>
      <c r="G13" s="4"/>
      <c r="H13" s="4"/>
      <c r="I13" s="18"/>
      <c r="J13" s="9"/>
    </row>
    <row r="14" spans="1:10" x14ac:dyDescent="0.2">
      <c r="A14" s="47">
        <v>80</v>
      </c>
      <c r="B14" s="36" t="s">
        <v>20</v>
      </c>
      <c r="C14" s="4"/>
      <c r="D14" s="4"/>
      <c r="E14" s="4"/>
      <c r="F14" s="4"/>
      <c r="G14" s="4"/>
      <c r="H14" s="4"/>
      <c r="I14" s="18"/>
      <c r="J14" s="9"/>
    </row>
    <row r="15" spans="1:10" x14ac:dyDescent="0.2">
      <c r="A15" s="47">
        <v>90</v>
      </c>
      <c r="B15" s="36" t="s">
        <v>22</v>
      </c>
      <c r="C15" s="4">
        <f>EAI!E49</f>
        <v>12280485.119999999</v>
      </c>
      <c r="D15" s="4">
        <f>EAI!F49</f>
        <v>0</v>
      </c>
      <c r="E15" s="4">
        <f>EAI!G49</f>
        <v>12280485.119999999</v>
      </c>
      <c r="F15" s="4">
        <f>EAI!H49</f>
        <v>7340242.5599999996</v>
      </c>
      <c r="G15" s="4">
        <f>EAI!I49</f>
        <v>7340242.5599999996</v>
      </c>
      <c r="H15" s="4">
        <f>EAI!J49</f>
        <v>-4940242.5599999996</v>
      </c>
      <c r="I15" s="18">
        <f>EAI!K49</f>
        <v>0</v>
      </c>
      <c r="J15" s="9"/>
    </row>
    <row r="16" spans="1:10" x14ac:dyDescent="0.2">
      <c r="A16" s="46">
        <v>90003</v>
      </c>
      <c r="B16" s="38" t="s">
        <v>24</v>
      </c>
      <c r="C16" s="5">
        <f>+C17+C18+C19</f>
        <v>39870057.884429939</v>
      </c>
      <c r="D16" s="5">
        <f t="shared" ref="D16:I16" si="4">+D17+D18+D19</f>
        <v>2420306.9233900681</v>
      </c>
      <c r="E16" s="5">
        <f t="shared" si="4"/>
        <v>42290364.807820007</v>
      </c>
      <c r="F16" s="5">
        <f t="shared" si="4"/>
        <v>24273044.48</v>
      </c>
      <c r="G16" s="5">
        <f t="shared" si="4"/>
        <v>24273044.48</v>
      </c>
      <c r="H16" s="5">
        <f t="shared" si="4"/>
        <v>-18017320.327820007</v>
      </c>
      <c r="I16" s="17">
        <f t="shared" si="4"/>
        <v>0</v>
      </c>
      <c r="J16" s="9"/>
    </row>
    <row r="17" spans="1:10" x14ac:dyDescent="0.2">
      <c r="A17" s="47">
        <v>20</v>
      </c>
      <c r="B17" s="36" t="s">
        <v>12</v>
      </c>
      <c r="C17" s="4"/>
      <c r="D17" s="4"/>
      <c r="E17" s="4"/>
      <c r="F17" s="4"/>
      <c r="G17" s="4"/>
      <c r="H17" s="4"/>
      <c r="I17" s="18"/>
      <c r="J17" s="9"/>
    </row>
    <row r="18" spans="1:10" x14ac:dyDescent="0.2">
      <c r="A18" s="47">
        <v>70</v>
      </c>
      <c r="B18" s="36" t="s">
        <v>19</v>
      </c>
      <c r="C18" s="4">
        <f>EAI!E38</f>
        <v>39610057.884429939</v>
      </c>
      <c r="D18" s="4">
        <f>EAI!F38</f>
        <v>2291306.9233900681</v>
      </c>
      <c r="E18" s="4">
        <f>EAI!G38</f>
        <v>41901364.807820007</v>
      </c>
      <c r="F18" s="4">
        <f>EAI!H38</f>
        <v>24052239.98</v>
      </c>
      <c r="G18" s="4">
        <f>EAI!I38</f>
        <v>24052239.98</v>
      </c>
      <c r="H18" s="4">
        <f>EAI!J38</f>
        <v>-17849124.827820007</v>
      </c>
      <c r="I18" s="18">
        <f>EAI!K38</f>
        <v>0</v>
      </c>
      <c r="J18" s="9"/>
    </row>
    <row r="19" spans="1:10" x14ac:dyDescent="0.2">
      <c r="A19" s="47">
        <v>90</v>
      </c>
      <c r="B19" s="36" t="s">
        <v>22</v>
      </c>
      <c r="C19" s="4">
        <f>EAI!E50</f>
        <v>260000</v>
      </c>
      <c r="D19" s="4">
        <f>EAI!F50</f>
        <v>129000</v>
      </c>
      <c r="E19" s="4">
        <f>EAI!G50</f>
        <v>389000</v>
      </c>
      <c r="F19" s="4">
        <f>EAI!H50</f>
        <v>220804.5</v>
      </c>
      <c r="G19" s="4">
        <f>EAI!I50</f>
        <v>220804.5</v>
      </c>
      <c r="H19" s="4">
        <f>EAI!J50</f>
        <v>-168195.5</v>
      </c>
      <c r="I19" s="18">
        <f>EAI!K50</f>
        <v>0</v>
      </c>
      <c r="J19" s="9"/>
    </row>
    <row r="20" spans="1:10" x14ac:dyDescent="0.2">
      <c r="A20" s="46">
        <v>90004</v>
      </c>
      <c r="B20" s="16" t="s">
        <v>25</v>
      </c>
      <c r="C20" s="5">
        <f>+C21</f>
        <v>0</v>
      </c>
      <c r="D20" s="5">
        <f t="shared" ref="D20:I20" si="5">+D21</f>
        <v>381326.80629202724</v>
      </c>
      <c r="E20" s="5">
        <f t="shared" si="5"/>
        <v>381326.80629202724</v>
      </c>
      <c r="F20" s="5">
        <f t="shared" si="5"/>
        <v>0</v>
      </c>
      <c r="G20" s="5">
        <f t="shared" si="5"/>
        <v>0</v>
      </c>
      <c r="H20" s="5">
        <f t="shared" si="5"/>
        <v>-381326.80629202724</v>
      </c>
      <c r="I20" s="17">
        <f t="shared" si="5"/>
        <v>0</v>
      </c>
      <c r="J20" s="9"/>
    </row>
    <row r="21" spans="1:10" x14ac:dyDescent="0.2">
      <c r="A21" s="48" t="s">
        <v>26</v>
      </c>
      <c r="B21" s="39" t="s">
        <v>21</v>
      </c>
      <c r="C21" s="19">
        <f>EAI!E56</f>
        <v>0</v>
      </c>
      <c r="D21" s="19">
        <f>EAI!F56</f>
        <v>381326.80629202724</v>
      </c>
      <c r="E21" s="19">
        <f>EAI!G56</f>
        <v>381326.80629202724</v>
      </c>
      <c r="F21" s="19">
        <f>EAI!H56</f>
        <v>0</v>
      </c>
      <c r="G21" s="19">
        <f>EAI!I56</f>
        <v>0</v>
      </c>
      <c r="H21" s="19">
        <f>EAI!J56</f>
        <v>-381326.80629202724</v>
      </c>
      <c r="I21" s="20">
        <f>EAI!K56</f>
        <v>0</v>
      </c>
      <c r="J21" s="9"/>
    </row>
    <row r="23" spans="1:10" x14ac:dyDescent="0.2">
      <c r="A23" s="49" t="s">
        <v>47</v>
      </c>
      <c r="B23" s="50"/>
      <c r="C23" s="50"/>
      <c r="D23" s="51"/>
    </row>
    <row r="24" spans="1:10" x14ac:dyDescent="0.2">
      <c r="A24" s="52"/>
      <c r="B24" s="50"/>
      <c r="C24" s="50"/>
      <c r="D24" s="51"/>
    </row>
    <row r="25" spans="1:10" x14ac:dyDescent="0.2">
      <c r="A25" s="53"/>
      <c r="B25" s="54"/>
      <c r="C25" s="53"/>
      <c r="D25" s="53"/>
    </row>
    <row r="26" spans="1:10" x14ac:dyDescent="0.2">
      <c r="A26" s="55"/>
      <c r="B26" s="53"/>
      <c r="C26" s="53"/>
      <c r="D26" s="53"/>
    </row>
    <row r="27" spans="1:10" x14ac:dyDescent="0.2">
      <c r="A27" s="55"/>
      <c r="B27" s="53" t="s">
        <v>48</v>
      </c>
      <c r="C27" s="55"/>
      <c r="D27" s="56" t="s">
        <v>48</v>
      </c>
    </row>
    <row r="28" spans="1:10" ht="67.5" x14ac:dyDescent="0.2">
      <c r="A28" s="55"/>
      <c r="B28" s="57" t="s">
        <v>107</v>
      </c>
      <c r="C28" s="58"/>
      <c r="D28" s="57" t="s">
        <v>108</v>
      </c>
    </row>
  </sheetData>
  <sheetProtection algorithmName="SHA-512" hashValue="5YBoZUYNkSITgTh6y+zJbgun1c/IPyqD9L+YPpcGGZIocxmsF22cLm22JEZ/Yel2P6MOUeJaLZOQPOhCF9nH3Q==" saltValue="yqSwlcPSmFofS98nXIJ1sg==" spinCount="100000" sheet="1" objects="1" scenarios="1" formatCells="0" formatColumns="0" formatRows="0" insertRows="0" autoFilter="0"/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A2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20" zoomScaleNormal="120" zoomScaleSheetLayoutView="100" workbookViewId="0">
      <pane ySplit="1" topLeftCell="A2" activePane="bottomLeft" state="frozen"/>
      <selection pane="bottomLeft" activeCell="A12" sqref="A12"/>
    </sheetView>
  </sheetViews>
  <sheetFormatPr baseColWidth="10" defaultRowHeight="11.25" x14ac:dyDescent="0.2"/>
  <cols>
    <col min="1" max="1" width="135.83203125" style="25" customWidth="1"/>
    <col min="2" max="16384" width="12" style="25"/>
  </cols>
  <sheetData>
    <row r="1" spans="1:1" x14ac:dyDescent="0.2">
      <c r="A1" s="23" t="s">
        <v>28</v>
      </c>
    </row>
    <row r="2" spans="1:1" ht="11.25" customHeight="1" x14ac:dyDescent="0.2">
      <c r="A2" s="26" t="s">
        <v>38</v>
      </c>
    </row>
    <row r="3" spans="1:1" ht="33.75" x14ac:dyDescent="0.2">
      <c r="A3" s="26" t="s">
        <v>39</v>
      </c>
    </row>
    <row r="4" spans="1:1" x14ac:dyDescent="0.2">
      <c r="A4" s="26" t="s">
        <v>40</v>
      </c>
    </row>
    <row r="5" spans="1:1" ht="22.5" customHeight="1" x14ac:dyDescent="0.2">
      <c r="A5" s="26" t="s">
        <v>41</v>
      </c>
    </row>
    <row r="6" spans="1:1" ht="56.25" customHeight="1" x14ac:dyDescent="0.2">
      <c r="A6" s="26" t="s">
        <v>42</v>
      </c>
    </row>
    <row r="7" spans="1:1" ht="35.25" customHeight="1" x14ac:dyDescent="0.2">
      <c r="A7" s="26" t="s">
        <v>43</v>
      </c>
    </row>
    <row r="8" spans="1:1" ht="11.25" customHeight="1" x14ac:dyDescent="0.2">
      <c r="A8" s="26" t="s">
        <v>44</v>
      </c>
    </row>
    <row r="9" spans="1:1" ht="11.25" customHeight="1" x14ac:dyDescent="0.2">
      <c r="A9" s="26" t="s">
        <v>45</v>
      </c>
    </row>
    <row r="10" spans="1:1" x14ac:dyDescent="0.2">
      <c r="A10" s="26"/>
    </row>
    <row r="11" spans="1:1" x14ac:dyDescent="0.2">
      <c r="A11" s="24" t="s">
        <v>29</v>
      </c>
    </row>
    <row r="12" spans="1:1" ht="11.25" customHeight="1" x14ac:dyDescent="0.2">
      <c r="A12" s="26" t="s">
        <v>37</v>
      </c>
    </row>
    <row r="13" spans="1:1" ht="11.25" customHeight="1" x14ac:dyDescent="0.2">
      <c r="A13" s="26"/>
    </row>
    <row r="14" spans="1:1" ht="11.25" customHeight="1" x14ac:dyDescent="0.2">
      <c r="A14" s="24" t="s">
        <v>30</v>
      </c>
    </row>
    <row r="15" spans="1:1" ht="27.95" customHeight="1" x14ac:dyDescent="0.2">
      <c r="A15" s="27" t="s">
        <v>35</v>
      </c>
    </row>
    <row r="16" spans="1:1" ht="14.1" customHeight="1" x14ac:dyDescent="0.2">
      <c r="A16" s="27" t="s">
        <v>33</v>
      </c>
    </row>
    <row r="17" spans="1:1" x14ac:dyDescent="0.2">
      <c r="A17" s="26"/>
    </row>
  </sheetData>
  <sheetProtection algorithmName="SHA-512" hashValue="ca2Y1tnxwemJHcChrIwdg7jHrOtQIkVG47yDIKP1FPu+8gOl7R429pw6qmy/7RKP9Wy9KLUptXXhlACI/So4DQ==" saltValue="00GZUTsguAqeHb0I138Qt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EAI</vt:lpstr>
      <vt:lpstr>Instructivo_EAI</vt:lpstr>
      <vt:lpstr>CRI</vt:lpstr>
      <vt:lpstr>Instructivo_CRI</vt:lpstr>
      <vt:lpstr>CFF</vt:lpstr>
      <vt:lpstr>Instructivo_CFF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2017-07-20T18:39:33Z</cp:lastPrinted>
  <dcterms:created xsi:type="dcterms:W3CDTF">2012-12-11T20:48:19Z</dcterms:created>
  <dcterms:modified xsi:type="dcterms:W3CDTF">2017-07-20T18:39:38Z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