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 tabRatio="885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</definedNames>
  <calcPr calcId="162913"/>
</workbook>
</file>

<file path=xl/calcChain.xml><?xml version="1.0" encoding="utf-8"?>
<calcChain xmlns="http://schemas.openxmlformats.org/spreadsheetml/2006/main">
  <c r="F8" i="8" l="1"/>
  <c r="G8" i="8" s="1"/>
  <c r="H13" i="4"/>
  <c r="H12" i="4"/>
  <c r="H11" i="4"/>
  <c r="H10" i="4"/>
  <c r="H9" i="4"/>
  <c r="H8" i="4"/>
  <c r="H7" i="4"/>
  <c r="H54" i="6"/>
  <c r="H50" i="6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6" i="6"/>
  <c r="H15" i="6"/>
  <c r="H14" i="6"/>
  <c r="H11" i="6"/>
  <c r="H10" i="6"/>
  <c r="H9" i="6"/>
  <c r="H8" i="6"/>
  <c r="H7" i="6"/>
  <c r="H6" i="6"/>
  <c r="D54" i="6"/>
  <c r="D50" i="6"/>
  <c r="D49" i="6"/>
  <c r="D46" i="6"/>
  <c r="D44" i="6"/>
  <c r="D32" i="6"/>
  <c r="D31" i="6"/>
  <c r="D30" i="6"/>
  <c r="D29" i="6"/>
  <c r="D28" i="6"/>
  <c r="D27" i="6"/>
  <c r="D26" i="6"/>
  <c r="D25" i="6"/>
  <c r="D24" i="6"/>
  <c r="D22" i="6"/>
  <c r="D20" i="6"/>
  <c r="D19" i="6"/>
  <c r="D18" i="6"/>
  <c r="D16" i="6"/>
  <c r="D15" i="6"/>
  <c r="D14" i="6"/>
  <c r="D11" i="6"/>
  <c r="D10" i="6"/>
  <c r="D9" i="6"/>
  <c r="D8" i="6"/>
  <c r="D7" i="6"/>
  <c r="D6" i="6"/>
  <c r="D8" i="8"/>
  <c r="D13" i="4"/>
  <c r="D12" i="4"/>
  <c r="D11" i="4"/>
  <c r="D10" i="4"/>
  <c r="D9" i="4"/>
  <c r="D8" i="4"/>
  <c r="D7" i="4"/>
  <c r="C8" i="8"/>
  <c r="H15" i="4" l="1"/>
  <c r="H37" i="4" s="1"/>
  <c r="H51" i="4" s="1"/>
  <c r="G15" i="4"/>
  <c r="G37" i="4" s="1"/>
  <c r="G51" i="4" s="1"/>
  <c r="F15" i="4"/>
  <c r="F37" i="4" s="1"/>
  <c r="F51" i="4" s="1"/>
  <c r="E15" i="4"/>
  <c r="E37" i="4" s="1"/>
  <c r="E51" i="4" s="1"/>
  <c r="D15" i="4"/>
  <c r="C15" i="4"/>
  <c r="D37" i="4"/>
  <c r="D51" i="4" s="1"/>
  <c r="C37" i="4"/>
  <c r="C51" i="4" s="1"/>
  <c r="H77" i="6"/>
  <c r="H17" i="5" s="1"/>
  <c r="H42" i="5" s="1"/>
  <c r="G77" i="6"/>
  <c r="G17" i="5" s="1"/>
  <c r="G42" i="5" s="1"/>
  <c r="F77" i="6"/>
  <c r="F6" i="8" s="1"/>
  <c r="G6" i="8" s="1"/>
  <c r="E77" i="6"/>
  <c r="E17" i="5" s="1"/>
  <c r="E42" i="5" s="1"/>
  <c r="D77" i="6"/>
  <c r="D6" i="8" s="1"/>
  <c r="C77" i="6"/>
  <c r="C17" i="5" l="1"/>
  <c r="C42" i="5" s="1"/>
  <c r="C6" i="8"/>
  <c r="C16" i="8" s="1"/>
  <c r="F17" i="5"/>
  <c r="F42" i="5" s="1"/>
  <c r="D17" i="5"/>
  <c r="D42" i="5" s="1"/>
  <c r="E8" i="8"/>
  <c r="H8" i="8" s="1"/>
  <c r="G16" i="8"/>
  <c r="F16" i="8"/>
  <c r="D16" i="8" l="1"/>
  <c r="E6" i="8"/>
  <c r="H6" i="8" s="1"/>
  <c r="H16" i="8" s="1"/>
  <c r="E16" i="8" l="1"/>
</calcChain>
</file>

<file path=xl/sharedStrings.xml><?xml version="1.0" encoding="utf-8"?>
<sst xmlns="http://schemas.openxmlformats.org/spreadsheetml/2006/main" count="204" uniqueCount="146">
  <si>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</si>
  <si>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</si>
  <si>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</si>
  <si>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</si>
  <si>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</si>
  <si>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</si>
  <si>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</si>
  <si>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</si>
  <si>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</si>
  <si>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</si>
  <si>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</si>
  <si>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</si>
  <si>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</si>
  <si>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</si>
  <si>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</si>
  <si>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</si>
  <si>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</si>
  <si>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</si>
  <si>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</si>
  <si>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</si>
  <si>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</si>
  <si>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</si>
  <si>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</si>
  <si>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</si>
  <si>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</si>
  <si>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</si>
  <si>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</si>
  <si>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</si>
  <si>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</si>
  <si>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</si>
  <si>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</si>
  <si>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</si>
  <si>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</si>
  <si>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</si>
  <si>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</si>
  <si>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</si>
  <si>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</si>
  <si>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</si>
  <si>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</si>
  <si>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</si>
  <si>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</si>
  <si>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</si>
  <si>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</si>
  <si>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</si>
  <si>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</si>
  <si>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</si>
  <si>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</si>
  <si>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</si>
  <si>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</si>
  <si>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</si>
  <si>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</si>
  <si>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</si>
  <si>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</si>
  <si>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</si>
  <si>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</si>
  <si>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</si>
  <si>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</si>
  <si>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</si>
  <si>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</si>
  <si>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</si>
  <si>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</si>
  <si>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</si>
  <si>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</si>
  <si>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</si>
  <si>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</si>
  <si>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</si>
  <si>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</si>
  <si>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</si>
  <si>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</si>
  <si>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</si>
  <si>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</si>
  <si>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</si>
  <si>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</si>
  <si>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</si>
  <si>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</si>
  <si>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</si>
  <si>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</si>
  <si>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</si>
  <si>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</si>
  <si>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</si>
  <si>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</si>
  <si>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</si>
  <si>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</si>
  <si>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</si>
  <si>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</si>
  <si>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</si>
  <si>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</si>
  <si>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</si>
  <si>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</si>
  <si>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</si>
  <si>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</si>
  <si>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</si>
  <si>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</si>
  <si>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</si>
  <si>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</si>
  <si>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</si>
  <si>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</si>
  <si>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</si>
  <si>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</si>
  <si>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</si>
  <si>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</si>
  <si>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</si>
  <si>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</si>
  <si>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</si>
  <si>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</si>
  <si>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</si>
  <si>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</si>
  <si>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</si>
  <si>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</si>
  <si>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</si>
  <si>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</si>
  <si>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</si>
  <si>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</si>
  <si>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</si>
  <si>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</si>
  <si>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</si>
  <si>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</si>
  <si>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</si>
  <si>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</si>
  <si>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</si>
  <si>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</si>
  <si>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</si>
  <si>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</si>
  <si>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</si>
  <si>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</si>
  <si>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</si>
  <si>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</si>
  <si>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</si>
  <si>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Gobierno (Federal/Estatal/Municipal) de __________________________
Estado Analítico del Ejercicio del Presupuesto de Egresos
Clasificación Administrativa
Del XXXX al XXXX</t>
  </si>
  <si>
    <t>Patronato del Parque Zoológico de León
Estado Analítico del Ejercicio del Presupuesto de Egresos
Clasificación Administrativa
Del 01 de enero al 31 de marzo del 2018</t>
  </si>
  <si>
    <t>Dependencia o Unidad Administrativa 100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</si>
  <si>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</si>
  <si>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</si>
  <si>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</si>
  <si>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</si>
  <si>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</si>
  <si>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</si>
  <si>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Patroanto del Parque Zoológico de León
Estado Analítico del Ejercicio del Presupuesto de Egresos
Clasificación Funcional (Finalidad y Función)
Del 01 de enero al 31 de marzo del 2018</t>
  </si>
  <si>
    <t>Sector Paraestatal del Gobierno (Federal/Estatal/Municipal) de León
Estado Analítico del Ejercicio del Presupuesto de Egresos
Clasificación Administrativa
Del 01 de enero al 31 de marzo del 2018</t>
  </si>
  <si>
    <t>Patronato del Parque Zoológico de León
Estado Analítico del Ejercicio del Presupuesto de Egresos
Clasificación Económica (por Tipo de Gasto)
Del 01 de enero al 31 de marzo del 2018</t>
  </si>
  <si>
    <t>Patronato del Parque Zoológico de León
Estado Analítico del Ejercicio del Presupuesto de Egresos
Clasificación por Objeto del Gasto (Capítulo y Concepto)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</si>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</sst>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4" fontId="6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wrapText="1"/>
      <protection locked="0"/>
    </xf>
    <xf numFmtId="4" fontId="2" fillId="0" borderId="15" xfId="0" applyNumberFormat="1" applyFont="1" applyBorder="1" applyProtection="1">
      <protection locked="0"/>
    </xf>
    <xf numFmtId="0" fontId="2" fillId="0" borderId="0" xfId="8" applyFont="1" applyAlignment="1" applyProtection="1">
      <alignment vertical="top"/>
    </xf>
    <xf numFmtId="0" fontId="7" fillId="0" borderId="0" xfId="7" applyFont="1" applyFill="1" applyBorder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showGridLines="0" tabSelected="1" topLeftCell="A34" workbookViewId="0">
      <selection activeCell="D83" sqref="D83:F84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59" t="s">
        <v>140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0" t="s">
        <v>61</v>
      </c>
      <c r="B5" s="7"/>
      <c r="C5" s="14"/>
      <c r="D5" s="14"/>
      <c r="E5" s="14"/>
      <c r="F5" s="14"/>
      <c r="G5" s="14"/>
      <c r="H5" s="14"/>
    </row>
    <row r="6" spans="1:8" x14ac:dyDescent="0.2">
      <c r="A6" s="5"/>
      <c r="B6" s="11" t="s">
        <v>70</v>
      </c>
      <c r="C6" s="15">
        <v>14303457.425000003</v>
      </c>
      <c r="D6" s="15">
        <f t="shared" ref="D6:D11" si="0">E6-C6</f>
        <v>-37833.009999999776</v>
      </c>
      <c r="E6" s="15">
        <v>14265624.415000003</v>
      </c>
      <c r="F6" s="15">
        <v>3316390.8600000003</v>
      </c>
      <c r="G6" s="15">
        <v>3316390.8600000003</v>
      </c>
      <c r="H6" s="15">
        <f t="shared" ref="H6:H11" si="1">E6-F6</f>
        <v>10949233.555000003</v>
      </c>
    </row>
    <row r="7" spans="1:8" x14ac:dyDescent="0.2">
      <c r="A7" s="5"/>
      <c r="B7" s="11" t="s">
        <v>71</v>
      </c>
      <c r="C7" s="15">
        <v>791124.40573125018</v>
      </c>
      <c r="D7" s="15">
        <f t="shared" si="0"/>
        <v>0.18299999996088445</v>
      </c>
      <c r="E7" s="15">
        <v>791124.58873125014</v>
      </c>
      <c r="F7" s="15">
        <v>114165.01000000001</v>
      </c>
      <c r="G7" s="15">
        <v>114165.01000000001</v>
      </c>
      <c r="H7" s="15">
        <f t="shared" si="1"/>
        <v>676959.57873125013</v>
      </c>
    </row>
    <row r="8" spans="1:8" x14ac:dyDescent="0.2">
      <c r="A8" s="5"/>
      <c r="B8" s="11" t="s">
        <v>72</v>
      </c>
      <c r="C8" s="15">
        <v>4046715.9767449759</v>
      </c>
      <c r="D8" s="15">
        <f t="shared" si="0"/>
        <v>-2321.6749328565784</v>
      </c>
      <c r="E8" s="15">
        <v>4044394.3018121193</v>
      </c>
      <c r="F8" s="15">
        <v>1160366.7499999995</v>
      </c>
      <c r="G8" s="15">
        <v>1160366.7499999995</v>
      </c>
      <c r="H8" s="15">
        <f t="shared" si="1"/>
        <v>2884027.5518121198</v>
      </c>
    </row>
    <row r="9" spans="1:8" x14ac:dyDescent="0.2">
      <c r="A9" s="5"/>
      <c r="B9" s="11" t="s">
        <v>35</v>
      </c>
      <c r="C9" s="15">
        <v>4533666.7332500005</v>
      </c>
      <c r="D9" s="15">
        <f t="shared" si="0"/>
        <v>-6809.9928000001237</v>
      </c>
      <c r="E9" s="15">
        <v>4526856.7404500004</v>
      </c>
      <c r="F9" s="15">
        <v>747219.39999999979</v>
      </c>
      <c r="G9" s="15">
        <v>747219.39999999979</v>
      </c>
      <c r="H9" s="15">
        <f t="shared" si="1"/>
        <v>3779637.3404500005</v>
      </c>
    </row>
    <row r="10" spans="1:8" x14ac:dyDescent="0.2">
      <c r="A10" s="5"/>
      <c r="B10" s="11" t="s">
        <v>73</v>
      </c>
      <c r="C10" s="15">
        <v>5208040.0190129867</v>
      </c>
      <c r="D10" s="15">
        <f t="shared" si="0"/>
        <v>-31139.881500000134</v>
      </c>
      <c r="E10" s="15">
        <v>5176900.1375129865</v>
      </c>
      <c r="F10" s="15">
        <v>1205841.0799999998</v>
      </c>
      <c r="G10" s="15">
        <v>1205841.0799999998</v>
      </c>
      <c r="H10" s="15">
        <f t="shared" si="1"/>
        <v>3971059.0575129865</v>
      </c>
    </row>
    <row r="11" spans="1:8" x14ac:dyDescent="0.2">
      <c r="A11" s="5"/>
      <c r="B11" s="11" t="s">
        <v>36</v>
      </c>
      <c r="C11" s="15">
        <v>343282.97820000007</v>
      </c>
      <c r="D11" s="15">
        <f t="shared" si="0"/>
        <v>-908.03639999998268</v>
      </c>
      <c r="E11" s="15">
        <v>342374.94180000009</v>
      </c>
      <c r="F11" s="15">
        <v>79084.820000000007</v>
      </c>
      <c r="G11" s="15">
        <v>79084.820000000007</v>
      </c>
      <c r="H11" s="15">
        <f t="shared" si="1"/>
        <v>263290.12180000008</v>
      </c>
    </row>
    <row r="12" spans="1:8" x14ac:dyDescent="0.2">
      <c r="A12" s="5"/>
      <c r="B12" s="11" t="s">
        <v>74</v>
      </c>
      <c r="C12" s="15"/>
      <c r="D12" s="15"/>
      <c r="E12" s="15"/>
      <c r="F12" s="15"/>
      <c r="G12" s="15"/>
      <c r="H12" s="15"/>
    </row>
    <row r="13" spans="1:8" x14ac:dyDescent="0.2">
      <c r="A13" s="50" t="s">
        <v>62</v>
      </c>
      <c r="B13" s="7"/>
      <c r="C13" s="15"/>
      <c r="D13" s="15"/>
      <c r="E13" s="15"/>
      <c r="F13" s="15"/>
      <c r="G13" s="15"/>
      <c r="H13" s="15"/>
    </row>
    <row r="14" spans="1:8" x14ac:dyDescent="0.2">
      <c r="A14" s="5"/>
      <c r="B14" s="11" t="s">
        <v>75</v>
      </c>
      <c r="C14" s="15">
        <v>528582.04984081408</v>
      </c>
      <c r="D14" s="15">
        <f>E14-C14</f>
        <v>-1530.611600000062</v>
      </c>
      <c r="E14" s="15">
        <v>527051.43824081402</v>
      </c>
      <c r="F14" s="15">
        <v>92169.18</v>
      </c>
      <c r="G14" s="15">
        <v>92169.18</v>
      </c>
      <c r="H14" s="15">
        <f>E14-F14</f>
        <v>434882.25824081403</v>
      </c>
    </row>
    <row r="15" spans="1:8" x14ac:dyDescent="0.2">
      <c r="A15" s="5"/>
      <c r="B15" s="11" t="s">
        <v>76</v>
      </c>
      <c r="C15" s="15">
        <v>8250857.4998895135</v>
      </c>
      <c r="D15" s="15">
        <f>E15-C15</f>
        <v>474763.06999999844</v>
      </c>
      <c r="E15" s="15">
        <v>8725620.5698895119</v>
      </c>
      <c r="F15" s="15">
        <v>2397070.75</v>
      </c>
      <c r="G15" s="15">
        <v>2397070.75</v>
      </c>
      <c r="H15" s="15">
        <f>E15-F15</f>
        <v>6328549.8198895119</v>
      </c>
    </row>
    <row r="16" spans="1:8" x14ac:dyDescent="0.2">
      <c r="A16" s="5"/>
      <c r="B16" s="11" t="s">
        <v>77</v>
      </c>
      <c r="C16" s="15">
        <v>4687679.2515000002</v>
      </c>
      <c r="D16" s="15">
        <f>E16-C16</f>
        <v>-37941.208500000648</v>
      </c>
      <c r="E16" s="15">
        <v>4649738.0429999996</v>
      </c>
      <c r="F16" s="15">
        <v>1320657.79</v>
      </c>
      <c r="G16" s="15">
        <v>1320657.79</v>
      </c>
      <c r="H16" s="15">
        <f>E16-F16</f>
        <v>3329080.2529999996</v>
      </c>
    </row>
    <row r="17" spans="1:8" x14ac:dyDescent="0.2">
      <c r="A17" s="5"/>
      <c r="B17" s="11" t="s">
        <v>78</v>
      </c>
      <c r="C17" s="15"/>
      <c r="D17" s="15"/>
      <c r="E17" s="15"/>
      <c r="F17" s="15"/>
      <c r="G17" s="15"/>
      <c r="H17" s="15"/>
    </row>
    <row r="18" spans="1:8" x14ac:dyDescent="0.2">
      <c r="A18" s="5"/>
      <c r="B18" s="11" t="s">
        <v>79</v>
      </c>
      <c r="C18" s="15">
        <v>223282.73300000001</v>
      </c>
      <c r="D18" s="15">
        <f>E18-C18</f>
        <v>5427.9899999999907</v>
      </c>
      <c r="E18" s="15">
        <v>228710.723</v>
      </c>
      <c r="F18" s="15">
        <v>51920.160000000003</v>
      </c>
      <c r="G18" s="15">
        <v>51920.160000000003</v>
      </c>
      <c r="H18" s="15">
        <f>E18-F18</f>
        <v>176790.56299999999</v>
      </c>
    </row>
    <row r="19" spans="1:8" x14ac:dyDescent="0.2">
      <c r="A19" s="5"/>
      <c r="B19" s="11" t="s">
        <v>80</v>
      </c>
      <c r="C19" s="15">
        <v>533103.8796524941</v>
      </c>
      <c r="D19" s="15">
        <f>E19-C19</f>
        <v>5943.2050000000745</v>
      </c>
      <c r="E19" s="15">
        <v>539047.08465249417</v>
      </c>
      <c r="F19" s="15">
        <v>150349.65</v>
      </c>
      <c r="G19" s="15">
        <v>150349.65</v>
      </c>
      <c r="H19" s="15">
        <f>E19-F19</f>
        <v>388697.43465249415</v>
      </c>
    </row>
    <row r="20" spans="1:8" x14ac:dyDescent="0.2">
      <c r="A20" s="5"/>
      <c r="B20" s="11" t="s">
        <v>81</v>
      </c>
      <c r="C20" s="15">
        <v>458996</v>
      </c>
      <c r="D20" s="15">
        <f>E20-C20</f>
        <v>0</v>
      </c>
      <c r="E20" s="15">
        <v>458996</v>
      </c>
      <c r="F20" s="15">
        <v>129896.8</v>
      </c>
      <c r="G20" s="15">
        <v>129896.8</v>
      </c>
      <c r="H20" s="15">
        <f>E20-F20</f>
        <v>329099.2</v>
      </c>
    </row>
    <row r="21" spans="1:8" x14ac:dyDescent="0.2">
      <c r="A21" s="5"/>
      <c r="B21" s="11" t="s">
        <v>82</v>
      </c>
      <c r="C21" s="15"/>
      <c r="D21" s="15"/>
      <c r="E21" s="15"/>
      <c r="F21" s="15"/>
      <c r="G21" s="15"/>
      <c r="H21" s="15"/>
    </row>
    <row r="22" spans="1:8" x14ac:dyDescent="0.2">
      <c r="A22" s="5"/>
      <c r="B22" s="11" t="s">
        <v>83</v>
      </c>
      <c r="C22" s="15">
        <v>232400</v>
      </c>
      <c r="D22" s="15">
        <f>E22-C22</f>
        <v>14685.459999999992</v>
      </c>
      <c r="E22" s="15">
        <v>247085.46</v>
      </c>
      <c r="F22" s="15">
        <v>32180.51</v>
      </c>
      <c r="G22" s="15">
        <v>32180.51</v>
      </c>
      <c r="H22" s="15">
        <f>E22-F22</f>
        <v>214904.94999999998</v>
      </c>
    </row>
    <row r="23" spans="1:8" x14ac:dyDescent="0.2">
      <c r="A23" s="50" t="s">
        <v>63</v>
      </c>
      <c r="B23" s="7"/>
      <c r="C23" s="15"/>
      <c r="D23" s="15"/>
      <c r="E23" s="15"/>
      <c r="F23" s="15"/>
      <c r="G23" s="15"/>
      <c r="H23" s="15"/>
    </row>
    <row r="24" spans="1:8" x14ac:dyDescent="0.2">
      <c r="A24" s="5"/>
      <c r="B24" s="11" t="s">
        <v>84</v>
      </c>
      <c r="C24" s="15">
        <v>1657800</v>
      </c>
      <c r="D24" s="15">
        <f t="shared" ref="D24:D32" si="2">E24-C24</f>
        <v>-26974.489999999991</v>
      </c>
      <c r="E24" s="15">
        <v>1630825.51</v>
      </c>
      <c r="F24" s="15">
        <v>321760.23</v>
      </c>
      <c r="G24" s="15">
        <v>321760.23</v>
      </c>
      <c r="H24" s="15">
        <f t="shared" ref="H24:H32" si="3">E24-F24</f>
        <v>1309065.28</v>
      </c>
    </row>
    <row r="25" spans="1:8" x14ac:dyDescent="0.2">
      <c r="A25" s="5"/>
      <c r="B25" s="11" t="s">
        <v>85</v>
      </c>
      <c r="C25" s="15">
        <v>691118.71200000006</v>
      </c>
      <c r="D25" s="15">
        <f t="shared" si="2"/>
        <v>-4000</v>
      </c>
      <c r="E25" s="15">
        <v>687118.71200000006</v>
      </c>
      <c r="F25" s="15">
        <v>448626.86</v>
      </c>
      <c r="G25" s="15">
        <v>448626.86</v>
      </c>
      <c r="H25" s="15">
        <f t="shared" si="3"/>
        <v>238491.85200000007</v>
      </c>
    </row>
    <row r="26" spans="1:8" x14ac:dyDescent="0.2">
      <c r="A26" s="5"/>
      <c r="B26" s="11" t="s">
        <v>86</v>
      </c>
      <c r="C26" s="15">
        <v>345400</v>
      </c>
      <c r="D26" s="15">
        <f t="shared" si="2"/>
        <v>57637.010000000009</v>
      </c>
      <c r="E26" s="15">
        <v>403037.01</v>
      </c>
      <c r="F26" s="15">
        <v>74885.789999999994</v>
      </c>
      <c r="G26" s="15">
        <v>74885.789999999994</v>
      </c>
      <c r="H26" s="15">
        <f t="shared" si="3"/>
        <v>328151.22000000003</v>
      </c>
    </row>
    <row r="27" spans="1:8" x14ac:dyDescent="0.2">
      <c r="A27" s="5"/>
      <c r="B27" s="11" t="s">
        <v>87</v>
      </c>
      <c r="C27" s="15">
        <v>822305.74308323767</v>
      </c>
      <c r="D27" s="15">
        <f t="shared" si="2"/>
        <v>4110.1400000001304</v>
      </c>
      <c r="E27" s="15">
        <v>826415.8830832378</v>
      </c>
      <c r="F27" s="15">
        <v>69682.329999999987</v>
      </c>
      <c r="G27" s="15">
        <v>69682.329999999987</v>
      </c>
      <c r="H27" s="15">
        <f t="shared" si="3"/>
        <v>756733.55308323784</v>
      </c>
    </row>
    <row r="28" spans="1:8" x14ac:dyDescent="0.2">
      <c r="A28" s="5"/>
      <c r="B28" s="11" t="s">
        <v>88</v>
      </c>
      <c r="C28" s="15">
        <v>2056560</v>
      </c>
      <c r="D28" s="15">
        <f t="shared" si="2"/>
        <v>268373.95999999996</v>
      </c>
      <c r="E28" s="15">
        <v>2324933.96</v>
      </c>
      <c r="F28" s="15">
        <v>807222.76000000013</v>
      </c>
      <c r="G28" s="15">
        <v>807222.76000000013</v>
      </c>
      <c r="H28" s="15">
        <f t="shared" si="3"/>
        <v>1517711.1999999997</v>
      </c>
    </row>
    <row r="29" spans="1:8" x14ac:dyDescent="0.2">
      <c r="A29" s="5"/>
      <c r="B29" s="11" t="s">
        <v>89</v>
      </c>
      <c r="C29" s="15">
        <v>2449947.8249565223</v>
      </c>
      <c r="D29" s="15">
        <f t="shared" si="2"/>
        <v>147800.31086956896</v>
      </c>
      <c r="E29" s="15">
        <v>2597748.1358260913</v>
      </c>
      <c r="F29" s="15">
        <v>587296.60000000009</v>
      </c>
      <c r="G29" s="15">
        <v>587296.60000000009</v>
      </c>
      <c r="H29" s="15">
        <f t="shared" si="3"/>
        <v>2010451.5358260912</v>
      </c>
    </row>
    <row r="30" spans="1:8" x14ac:dyDescent="0.2">
      <c r="A30" s="5"/>
      <c r="B30" s="11" t="s">
        <v>90</v>
      </c>
      <c r="C30" s="15">
        <v>141017.63</v>
      </c>
      <c r="D30" s="15">
        <f t="shared" si="2"/>
        <v>10666.919999999984</v>
      </c>
      <c r="E30" s="15">
        <v>151684.54999999999</v>
      </c>
      <c r="F30" s="15">
        <v>120274.76</v>
      </c>
      <c r="G30" s="15">
        <v>120274.76</v>
      </c>
      <c r="H30" s="15">
        <f t="shared" si="3"/>
        <v>31409.789999999994</v>
      </c>
    </row>
    <row r="31" spans="1:8" x14ac:dyDescent="0.2">
      <c r="A31" s="5"/>
      <c r="B31" s="11" t="s">
        <v>91</v>
      </c>
      <c r="C31" s="15">
        <v>871075.36</v>
      </c>
      <c r="D31" s="15">
        <f t="shared" si="2"/>
        <v>361644.57000000018</v>
      </c>
      <c r="E31" s="15">
        <v>1232719.9300000002</v>
      </c>
      <c r="F31" s="15">
        <v>490658.52000000008</v>
      </c>
      <c r="G31" s="15">
        <v>490658.52000000008</v>
      </c>
      <c r="H31" s="15">
        <f t="shared" si="3"/>
        <v>742061.41000000015</v>
      </c>
    </row>
    <row r="32" spans="1:8" x14ac:dyDescent="0.2">
      <c r="A32" s="5"/>
      <c r="B32" s="11" t="s">
        <v>19</v>
      </c>
      <c r="C32" s="15">
        <v>476840.78132220317</v>
      </c>
      <c r="D32" s="15">
        <f t="shared" si="2"/>
        <v>-6709.958888000052</v>
      </c>
      <c r="E32" s="15">
        <v>470130.82243420312</v>
      </c>
      <c r="F32" s="15">
        <v>142061.46</v>
      </c>
      <c r="G32" s="15">
        <v>142061.46</v>
      </c>
      <c r="H32" s="15">
        <f t="shared" si="3"/>
        <v>328069.36243420315</v>
      </c>
    </row>
    <row r="33" spans="1:8" x14ac:dyDescent="0.2">
      <c r="A33" s="50" t="s">
        <v>64</v>
      </c>
      <c r="B33" s="7"/>
      <c r="C33" s="15"/>
      <c r="D33" s="15"/>
      <c r="E33" s="15"/>
      <c r="F33" s="15"/>
      <c r="G33" s="15"/>
      <c r="H33" s="15"/>
    </row>
    <row r="34" spans="1:8" x14ac:dyDescent="0.2">
      <c r="A34" s="5"/>
      <c r="B34" s="11" t="s">
        <v>92</v>
      </c>
      <c r="C34" s="15"/>
      <c r="D34" s="15"/>
      <c r="E34" s="15"/>
      <c r="F34" s="15"/>
      <c r="G34" s="15"/>
      <c r="H34" s="15"/>
    </row>
    <row r="35" spans="1:8" x14ac:dyDescent="0.2">
      <c r="A35" s="5"/>
      <c r="B35" s="11" t="s">
        <v>93</v>
      </c>
      <c r="C35" s="15"/>
      <c r="D35" s="15"/>
      <c r="E35" s="15"/>
      <c r="F35" s="15"/>
      <c r="G35" s="15"/>
      <c r="H35" s="15"/>
    </row>
    <row r="36" spans="1:8" x14ac:dyDescent="0.2">
      <c r="A36" s="5"/>
      <c r="B36" s="11" t="s">
        <v>94</v>
      </c>
      <c r="C36" s="15"/>
      <c r="D36" s="15"/>
      <c r="E36" s="15"/>
      <c r="F36" s="15"/>
      <c r="G36" s="15"/>
      <c r="H36" s="15"/>
    </row>
    <row r="37" spans="1:8" x14ac:dyDescent="0.2">
      <c r="A37" s="5"/>
      <c r="B37" s="11" t="s">
        <v>95</v>
      </c>
      <c r="C37" s="15"/>
      <c r="D37" s="15"/>
      <c r="E37" s="15"/>
      <c r="F37" s="15"/>
      <c r="G37" s="15"/>
      <c r="H37" s="15"/>
    </row>
    <row r="38" spans="1:8" x14ac:dyDescent="0.2">
      <c r="A38" s="5"/>
      <c r="B38" s="11" t="s">
        <v>41</v>
      </c>
      <c r="C38" s="15"/>
      <c r="D38" s="15"/>
      <c r="E38" s="15"/>
      <c r="F38" s="15"/>
      <c r="G38" s="15"/>
      <c r="H38" s="15"/>
    </row>
    <row r="39" spans="1:8" x14ac:dyDescent="0.2">
      <c r="A39" s="5"/>
      <c r="B39" s="11" t="s">
        <v>96</v>
      </c>
      <c r="C39" s="15"/>
      <c r="D39" s="15"/>
      <c r="E39" s="15"/>
      <c r="F39" s="15"/>
      <c r="G39" s="15"/>
      <c r="H39" s="15"/>
    </row>
    <row r="40" spans="1:8" x14ac:dyDescent="0.2">
      <c r="A40" s="5"/>
      <c r="B40" s="11" t="s">
        <v>97</v>
      </c>
      <c r="C40" s="15"/>
      <c r="D40" s="15"/>
      <c r="E40" s="15"/>
      <c r="F40" s="15"/>
      <c r="G40" s="15"/>
      <c r="H40" s="15"/>
    </row>
    <row r="41" spans="1:8" x14ac:dyDescent="0.2">
      <c r="A41" s="5"/>
      <c r="B41" s="11" t="s">
        <v>37</v>
      </c>
      <c r="C41" s="15"/>
      <c r="D41" s="15"/>
      <c r="E41" s="15"/>
      <c r="F41" s="15"/>
      <c r="G41" s="15"/>
      <c r="H41" s="15"/>
    </row>
    <row r="42" spans="1:8" x14ac:dyDescent="0.2">
      <c r="A42" s="5"/>
      <c r="B42" s="11" t="s">
        <v>98</v>
      </c>
      <c r="C42" s="15"/>
      <c r="D42" s="15"/>
      <c r="E42" s="15"/>
      <c r="F42" s="15"/>
      <c r="G42" s="15"/>
      <c r="H42" s="15"/>
    </row>
    <row r="43" spans="1:8" x14ac:dyDescent="0.2">
      <c r="A43" s="50" t="s">
        <v>65</v>
      </c>
      <c r="B43" s="7"/>
      <c r="C43" s="15"/>
      <c r="D43" s="15"/>
      <c r="E43" s="15"/>
      <c r="F43" s="15"/>
      <c r="G43" s="15"/>
      <c r="H43" s="15"/>
    </row>
    <row r="44" spans="1:8" x14ac:dyDescent="0.2">
      <c r="A44" s="5"/>
      <c r="B44" s="11" t="s">
        <v>99</v>
      </c>
      <c r="C44" s="15">
        <v>92004</v>
      </c>
      <c r="D44" s="15">
        <f>E44-C44</f>
        <v>53970</v>
      </c>
      <c r="E44" s="15">
        <v>145974</v>
      </c>
      <c r="F44" s="15">
        <v>68976.44</v>
      </c>
      <c r="G44" s="15">
        <v>68976.44</v>
      </c>
      <c r="H44" s="15">
        <f>E44-F44</f>
        <v>76997.56</v>
      </c>
    </row>
    <row r="45" spans="1:8" x14ac:dyDescent="0.2">
      <c r="A45" s="5"/>
      <c r="B45" s="11" t="s">
        <v>100</v>
      </c>
      <c r="C45" s="15"/>
      <c r="D45" s="15"/>
      <c r="E45" s="15"/>
      <c r="F45" s="15"/>
      <c r="G45" s="15"/>
      <c r="H45" s="15"/>
    </row>
    <row r="46" spans="1:8" x14ac:dyDescent="0.2">
      <c r="A46" s="5"/>
      <c r="B46" s="11" t="s">
        <v>101</v>
      </c>
      <c r="C46" s="15">
        <v>30000</v>
      </c>
      <c r="D46" s="15">
        <f>E46-C46</f>
        <v>0</v>
      </c>
      <c r="E46" s="15">
        <v>30000</v>
      </c>
      <c r="F46" s="15">
        <v>0</v>
      </c>
      <c r="G46" s="15">
        <v>0</v>
      </c>
      <c r="H46" s="15">
        <f>E46-F46</f>
        <v>30000</v>
      </c>
    </row>
    <row r="47" spans="1:8" x14ac:dyDescent="0.2">
      <c r="A47" s="5"/>
      <c r="B47" s="11" t="s">
        <v>102</v>
      </c>
      <c r="C47" s="15"/>
      <c r="D47" s="15"/>
      <c r="E47" s="15"/>
      <c r="F47" s="15"/>
      <c r="G47" s="15"/>
      <c r="H47" s="15"/>
    </row>
    <row r="48" spans="1:8" x14ac:dyDescent="0.2">
      <c r="A48" s="5"/>
      <c r="B48" s="11" t="s">
        <v>103</v>
      </c>
      <c r="C48" s="15"/>
      <c r="D48" s="15"/>
      <c r="E48" s="15"/>
      <c r="F48" s="15"/>
      <c r="G48" s="15"/>
      <c r="H48" s="15"/>
    </row>
    <row r="49" spans="1:8" x14ac:dyDescent="0.2">
      <c r="A49" s="5"/>
      <c r="B49" s="11" t="s">
        <v>104</v>
      </c>
      <c r="C49" s="15">
        <v>140500</v>
      </c>
      <c r="D49" s="15">
        <f>E49-C49</f>
        <v>350000</v>
      </c>
      <c r="E49" s="15">
        <v>490500</v>
      </c>
      <c r="F49" s="15">
        <v>25797.97</v>
      </c>
      <c r="G49" s="15">
        <v>25797.97</v>
      </c>
      <c r="H49" s="15">
        <f>E49-F49</f>
        <v>464702.03</v>
      </c>
    </row>
    <row r="50" spans="1:8" x14ac:dyDescent="0.2">
      <c r="A50" s="5"/>
      <c r="B50" s="11" t="s">
        <v>105</v>
      </c>
      <c r="C50" s="15">
        <v>180000</v>
      </c>
      <c r="D50" s="15">
        <f>E50-C50</f>
        <v>0</v>
      </c>
      <c r="E50" s="15">
        <v>180000</v>
      </c>
      <c r="F50" s="15">
        <v>180000</v>
      </c>
      <c r="G50" s="15">
        <v>180000</v>
      </c>
      <c r="H50" s="15">
        <f>E50-F50</f>
        <v>0</v>
      </c>
    </row>
    <row r="51" spans="1:8" x14ac:dyDescent="0.2">
      <c r="A51" s="5"/>
      <c r="B51" s="11" t="s">
        <v>106</v>
      </c>
      <c r="C51" s="15"/>
      <c r="D51" s="15"/>
      <c r="E51" s="15"/>
      <c r="F51" s="15"/>
      <c r="G51" s="15"/>
      <c r="H51" s="15"/>
    </row>
    <row r="52" spans="1:8" x14ac:dyDescent="0.2">
      <c r="A52" s="5"/>
      <c r="B52" s="11" t="s">
        <v>107</v>
      </c>
      <c r="C52" s="15"/>
      <c r="D52" s="15"/>
      <c r="E52" s="15"/>
      <c r="F52" s="15"/>
      <c r="G52" s="15"/>
      <c r="H52" s="15"/>
    </row>
    <row r="53" spans="1:8" x14ac:dyDescent="0.2">
      <c r="A53" s="50" t="s">
        <v>66</v>
      </c>
      <c r="B53" s="7"/>
      <c r="C53" s="15"/>
      <c r="D53" s="15"/>
      <c r="E53" s="15"/>
      <c r="F53" s="15"/>
      <c r="G53" s="15"/>
      <c r="H53" s="15"/>
    </row>
    <row r="54" spans="1:8" x14ac:dyDescent="0.2">
      <c r="A54" s="5"/>
      <c r="B54" s="11" t="s">
        <v>108</v>
      </c>
      <c r="C54" s="15">
        <v>1224906.31</v>
      </c>
      <c r="D54" s="15">
        <f>E54-C54</f>
        <v>5373083.75</v>
      </c>
      <c r="E54" s="15">
        <v>6597990.0600000005</v>
      </c>
      <c r="F54" s="15">
        <v>6982456.4900000002</v>
      </c>
      <c r="G54" s="15">
        <v>6982456.4900000002</v>
      </c>
      <c r="H54" s="15">
        <f>E54-F54</f>
        <v>-384466.4299999997</v>
      </c>
    </row>
    <row r="55" spans="1:8" x14ac:dyDescent="0.2">
      <c r="A55" s="5"/>
      <c r="B55" s="11" t="s">
        <v>109</v>
      </c>
      <c r="C55" s="15"/>
      <c r="D55" s="15"/>
      <c r="E55" s="15"/>
      <c r="F55" s="15"/>
      <c r="G55" s="15"/>
      <c r="H55" s="15"/>
    </row>
    <row r="56" spans="1:8" x14ac:dyDescent="0.2">
      <c r="A56" s="5"/>
      <c r="B56" s="11" t="s">
        <v>110</v>
      </c>
      <c r="C56" s="15"/>
      <c r="D56" s="15"/>
      <c r="E56" s="15"/>
      <c r="F56" s="15"/>
      <c r="G56" s="15"/>
      <c r="H56" s="15"/>
    </row>
    <row r="57" spans="1:8" x14ac:dyDescent="0.2">
      <c r="A57" s="50" t="s">
        <v>67</v>
      </c>
      <c r="B57" s="7"/>
      <c r="C57" s="15"/>
      <c r="D57" s="15"/>
      <c r="E57" s="15"/>
      <c r="F57" s="15"/>
      <c r="G57" s="15"/>
      <c r="H57" s="15"/>
    </row>
    <row r="58" spans="1:8" x14ac:dyDescent="0.2">
      <c r="A58" s="5"/>
      <c r="B58" s="11" t="s">
        <v>111</v>
      </c>
      <c r="C58" s="15"/>
      <c r="D58" s="15"/>
      <c r="E58" s="15"/>
      <c r="F58" s="15"/>
      <c r="G58" s="15"/>
      <c r="H58" s="15"/>
    </row>
    <row r="59" spans="1:8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8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8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8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8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8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8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8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8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8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8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8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8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8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8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8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8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8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8" x14ac:dyDescent="0.2">
      <c r="A77" s="8"/>
      <c r="B77" s="13" t="s">
        <v>53</v>
      </c>
      <c r="C77" s="17">
        <f t="shared" ref="C77:H77" si="4">SUM(C5:C76)</f>
        <v>55320665.313184008</v>
      </c>
      <c r="D77" s="17">
        <f t="shared" si="4"/>
        <v>6971937.7042487105</v>
      </c>
      <c r="E77" s="17">
        <f t="shared" si="4"/>
        <v>62292603.01743269</v>
      </c>
      <c r="F77" s="17">
        <f t="shared" si="4"/>
        <v>21117012.969999999</v>
      </c>
      <c r="G77" s="17">
        <f t="shared" si="4"/>
        <v>21117012.969999999</v>
      </c>
      <c r="H77" s="17">
        <f t="shared" si="4"/>
        <v>41175590.047432721</v>
      </c>
    </row>
    <row r="80" spans="1:8" x14ac:dyDescent="0.2">
      <c r="A80" s="53" t="s">
        <v>141</v>
      </c>
      <c r="B80" s="54"/>
    </row>
    <row r="83" spans="2:6" x14ac:dyDescent="0.2">
      <c r="B83" s="55" t="s">
        <v>142</v>
      </c>
      <c r="D83" s="56" t="s">
        <v>143</v>
      </c>
      <c r="E83" s="57"/>
      <c r="F83" s="57"/>
    </row>
    <row r="84" spans="2:6" ht="22.5" x14ac:dyDescent="0.2">
      <c r="B84" s="58" t="s">
        <v>144</v>
      </c>
      <c r="D84" s="70" t="s">
        <v>145</v>
      </c>
      <c r="E84" s="70"/>
      <c r="F84" s="70"/>
    </row>
    <row r="85" spans="2:6" x14ac:dyDescent="0.2">
      <c r="D85" s="54"/>
      <c r="E85" s="54"/>
      <c r="F85" s="54"/>
    </row>
  </sheetData>
  <sheetProtection formatCells="0" formatColumns="0" formatRows="0" autoFilter="0"/>
  <mergeCells count="5">
    <mergeCell ref="A1:H1"/>
    <mergeCell ref="C2:G2"/>
    <mergeCell ref="H2:H3"/>
    <mergeCell ref="A2:B4"/>
    <mergeCell ref="D84:F84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G8" sqref="G8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59" t="s">
        <v>139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8"/>
      <c r="C5" s="21"/>
      <c r="D5" s="21"/>
      <c r="E5" s="21"/>
      <c r="F5" s="21"/>
      <c r="G5" s="21"/>
      <c r="H5" s="21"/>
    </row>
    <row r="6" spans="1:8" x14ac:dyDescent="0.2">
      <c r="A6" s="5"/>
      <c r="B6" s="18" t="s">
        <v>0</v>
      </c>
      <c r="C6" s="52">
        <f>COG!C77-COG!C54-COG!C50-COG!C49-COG!C46-COG!C44</f>
        <v>53653255.003184006</v>
      </c>
      <c r="D6" s="52">
        <f>COG!D77-COG!D54-COG!D50-COG!D49-COG!D46-COG!D44</f>
        <v>1194883.9542487105</v>
      </c>
      <c r="E6" s="52">
        <f>C6+D6</f>
        <v>54848138.957432717</v>
      </c>
      <c r="F6" s="52">
        <f>COG!F77-COG!F54-COG!F50-COG!F49-COG!F46-COG!F44</f>
        <v>13859782.069999998</v>
      </c>
      <c r="G6" s="52">
        <f>F6</f>
        <v>13859782.069999998</v>
      </c>
      <c r="H6" s="52">
        <f>E6-F6</f>
        <v>40988356.887432717</v>
      </c>
    </row>
    <row r="7" spans="1:8" x14ac:dyDescent="0.2">
      <c r="A7" s="5"/>
      <c r="B7" s="18"/>
      <c r="C7" s="22"/>
      <c r="D7" s="22"/>
      <c r="E7" s="52"/>
      <c r="F7" s="22"/>
      <c r="G7" s="22"/>
      <c r="H7" s="52"/>
    </row>
    <row r="8" spans="1:8" x14ac:dyDescent="0.2">
      <c r="A8" s="5"/>
      <c r="B8" s="18" t="s">
        <v>1</v>
      </c>
      <c r="C8" s="52">
        <f>COG!C44+COG!C46+COG!C49+COG!C50+COG!C54</f>
        <v>1667410.31</v>
      </c>
      <c r="D8" s="52">
        <f>COG!D44+COG!D46+COG!D49+COG!D50+COG!D54</f>
        <v>5777053.75</v>
      </c>
      <c r="E8" s="52">
        <f>C8+D8</f>
        <v>7444464.0600000005</v>
      </c>
      <c r="F8" s="52">
        <f>COG!F44+COG!F46+COG!F49+COG!F50+COG!F54</f>
        <v>7257230.9000000004</v>
      </c>
      <c r="G8" s="52">
        <f>F8</f>
        <v>7257230.9000000004</v>
      </c>
      <c r="H8" s="52">
        <f>E8-F8</f>
        <v>187233.16000000015</v>
      </c>
    </row>
    <row r="9" spans="1:8" x14ac:dyDescent="0.2">
      <c r="A9" s="5"/>
      <c r="B9" s="18"/>
      <c r="C9" s="22"/>
      <c r="D9" s="22"/>
      <c r="E9" s="52"/>
      <c r="F9" s="22"/>
      <c r="G9" s="22"/>
      <c r="H9" s="52"/>
    </row>
    <row r="10" spans="1:8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8" x14ac:dyDescent="0.2">
      <c r="A11" s="5"/>
      <c r="B11" s="18"/>
      <c r="C11" s="22"/>
      <c r="D11" s="22"/>
      <c r="E11" s="22"/>
      <c r="F11" s="22"/>
      <c r="G11" s="22"/>
      <c r="H11" s="22"/>
    </row>
    <row r="12" spans="1:8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8" x14ac:dyDescent="0.2">
      <c r="A13" s="5"/>
      <c r="B13" s="18"/>
      <c r="C13" s="22"/>
      <c r="D13" s="22"/>
      <c r="E13" s="22"/>
      <c r="F13" s="22"/>
      <c r="G13" s="22"/>
      <c r="H13" s="22"/>
    </row>
    <row r="14" spans="1:8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8" x14ac:dyDescent="0.2">
      <c r="A15" s="6"/>
      <c r="B15" s="19"/>
      <c r="C15" s="23"/>
      <c r="D15" s="23"/>
      <c r="E15" s="23"/>
      <c r="F15" s="23"/>
      <c r="G15" s="23"/>
      <c r="H15" s="23"/>
    </row>
    <row r="16" spans="1:8" x14ac:dyDescent="0.2">
      <c r="A16" s="20"/>
      <c r="B16" s="13" t="s">
        <v>53</v>
      </c>
      <c r="C16" s="17">
        <f t="shared" ref="C16:H16" si="0">SUM(C5:C15)</f>
        <v>55320665.313184008</v>
      </c>
      <c r="D16" s="17">
        <f t="shared" si="0"/>
        <v>6971937.7042487105</v>
      </c>
      <c r="E16" s="17">
        <f t="shared" si="0"/>
        <v>62292603.017432719</v>
      </c>
      <c r="F16" s="17">
        <f t="shared" si="0"/>
        <v>21117012.969999999</v>
      </c>
      <c r="G16" s="17">
        <f t="shared" si="0"/>
        <v>21117012.969999999</v>
      </c>
      <c r="H16" s="17">
        <f t="shared" si="0"/>
        <v>41175590.047432721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37" workbookViewId="0">
      <selection activeCell="A7" sqref="A7:A13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59" t="s">
        <v>129</v>
      </c>
      <c r="B1" s="60"/>
      <c r="C1" s="60"/>
      <c r="D1" s="60"/>
      <c r="E1" s="60"/>
      <c r="F1" s="60"/>
      <c r="G1" s="60"/>
      <c r="H1" s="61"/>
    </row>
    <row r="2" spans="1:8" x14ac:dyDescent="0.2">
      <c r="B2" s="29"/>
      <c r="C2" s="29"/>
      <c r="D2" s="29"/>
      <c r="E2" s="29"/>
      <c r="F2" s="29"/>
      <c r="G2" s="29"/>
      <c r="H2" s="29"/>
    </row>
    <row r="3" spans="1:8" x14ac:dyDescent="0.2">
      <c r="A3" s="64" t="s">
        <v>54</v>
      </c>
      <c r="B3" s="65"/>
      <c r="C3" s="59" t="s">
        <v>60</v>
      </c>
      <c r="D3" s="60"/>
      <c r="E3" s="60"/>
      <c r="F3" s="60"/>
      <c r="G3" s="61"/>
      <c r="H3" s="62" t="s">
        <v>59</v>
      </c>
    </row>
    <row r="4" spans="1:8" ht="24.95" customHeight="1" x14ac:dyDescent="0.2">
      <c r="A4" s="66"/>
      <c r="B4" s="67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63"/>
    </row>
    <row r="5" spans="1:8" x14ac:dyDescent="0.2">
      <c r="A5" s="68"/>
      <c r="B5" s="69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30"/>
      <c r="B6" s="26"/>
      <c r="C6" s="38"/>
      <c r="D6" s="38"/>
      <c r="E6" s="38"/>
      <c r="F6" s="38"/>
      <c r="G6" s="38"/>
      <c r="H6" s="38"/>
    </row>
    <row r="7" spans="1:8" x14ac:dyDescent="0.2">
      <c r="A7" s="4" t="s">
        <v>130</v>
      </c>
      <c r="B7" s="24"/>
      <c r="C7" s="15">
        <v>16379275.19783143</v>
      </c>
      <c r="D7" s="15">
        <f t="shared" ref="D7:D13" si="0">E7-C7</f>
        <v>-20486.287960005924</v>
      </c>
      <c r="E7" s="15">
        <v>16358788.909871424</v>
      </c>
      <c r="F7" s="15">
        <v>4206046.55</v>
      </c>
      <c r="G7" s="15">
        <v>4206046.55</v>
      </c>
      <c r="H7" s="15">
        <f t="shared" ref="H7:H13" si="1">E7-F7</f>
        <v>12152742.359871425</v>
      </c>
    </row>
    <row r="8" spans="1:8" x14ac:dyDescent="0.2">
      <c r="A8" s="4" t="s">
        <v>131</v>
      </c>
      <c r="B8" s="24"/>
      <c r="C8" s="15">
        <v>9903606.5876404792</v>
      </c>
      <c r="D8" s="15">
        <f t="shared" si="0"/>
        <v>468360.95697999746</v>
      </c>
      <c r="E8" s="15">
        <v>10371967.544620477</v>
      </c>
      <c r="F8" s="15">
        <v>2427368.2000000002</v>
      </c>
      <c r="G8" s="15">
        <v>2427368.2000000002</v>
      </c>
      <c r="H8" s="15">
        <f t="shared" si="1"/>
        <v>7944599.3446204765</v>
      </c>
    </row>
    <row r="9" spans="1:8" x14ac:dyDescent="0.2">
      <c r="A9" s="4" t="s">
        <v>132</v>
      </c>
      <c r="B9" s="24"/>
      <c r="C9" s="15">
        <v>1715792.3130070253</v>
      </c>
      <c r="D9" s="15">
        <f t="shared" si="0"/>
        <v>123733.80594999972</v>
      </c>
      <c r="E9" s="15">
        <v>1839526.118957025</v>
      </c>
      <c r="F9" s="15">
        <v>723179.95</v>
      </c>
      <c r="G9" s="15">
        <v>723179.95</v>
      </c>
      <c r="H9" s="15">
        <f t="shared" si="1"/>
        <v>1116346.168957025</v>
      </c>
    </row>
    <row r="10" spans="1:8" x14ac:dyDescent="0.2">
      <c r="A10" s="4" t="s">
        <v>133</v>
      </c>
      <c r="B10" s="24"/>
      <c r="C10" s="15">
        <v>20050342.09035527</v>
      </c>
      <c r="D10" s="15">
        <f t="shared" si="0"/>
        <v>6492031.1908815727</v>
      </c>
      <c r="E10" s="15">
        <v>26542373.281236842</v>
      </c>
      <c r="F10" s="15">
        <v>12294616.82</v>
      </c>
      <c r="G10" s="15">
        <v>12294616.82</v>
      </c>
      <c r="H10" s="15">
        <f t="shared" si="1"/>
        <v>14247756.461236842</v>
      </c>
    </row>
    <row r="11" spans="1:8" x14ac:dyDescent="0.2">
      <c r="A11" s="4" t="s">
        <v>134</v>
      </c>
      <c r="B11" s="24"/>
      <c r="C11" s="15">
        <v>5094110.8537624869</v>
      </c>
      <c r="D11" s="15">
        <f t="shared" si="0"/>
        <v>6166.9403800005093</v>
      </c>
      <c r="E11" s="15">
        <v>5100277.7941424875</v>
      </c>
      <c r="F11" s="15">
        <v>1192452.1599999999</v>
      </c>
      <c r="G11" s="15">
        <v>1192452.1599999999</v>
      </c>
      <c r="H11" s="15">
        <f t="shared" si="1"/>
        <v>3907825.6341424873</v>
      </c>
    </row>
    <row r="12" spans="1:8" x14ac:dyDescent="0.2">
      <c r="A12" s="4" t="s">
        <v>135</v>
      </c>
      <c r="B12" s="24"/>
      <c r="C12" s="15">
        <v>1394124.0895128741</v>
      </c>
      <c r="D12" s="15">
        <f t="shared" si="0"/>
        <v>-17356.669640000211</v>
      </c>
      <c r="E12" s="15">
        <v>1376767.4198728739</v>
      </c>
      <c r="F12" s="15">
        <v>273349.28999999998</v>
      </c>
      <c r="G12" s="15">
        <v>273349.28999999998</v>
      </c>
      <c r="H12" s="15">
        <f t="shared" si="1"/>
        <v>1103418.1298728739</v>
      </c>
    </row>
    <row r="13" spans="1:8" x14ac:dyDescent="0.2">
      <c r="A13" s="4" t="s">
        <v>136</v>
      </c>
      <c r="B13" s="24"/>
      <c r="C13" s="15">
        <v>783414.18107443256</v>
      </c>
      <c r="D13" s="15">
        <f t="shared" si="0"/>
        <v>-80512.232342857285</v>
      </c>
      <c r="E13" s="15">
        <v>702901.94873157528</v>
      </c>
      <c r="F13" s="15">
        <v>0</v>
      </c>
      <c r="G13" s="15">
        <v>0</v>
      </c>
      <c r="H13" s="15">
        <f t="shared" si="1"/>
        <v>702901.94873157528</v>
      </c>
    </row>
    <row r="14" spans="1:8" x14ac:dyDescent="0.2">
      <c r="A14" s="4"/>
      <c r="B14" s="27"/>
      <c r="C14" s="16"/>
      <c r="D14" s="16"/>
      <c r="E14" s="16"/>
      <c r="F14" s="16"/>
      <c r="G14" s="16"/>
      <c r="H14" s="16"/>
    </row>
    <row r="15" spans="1:8" x14ac:dyDescent="0.2">
      <c r="A15" s="28"/>
      <c r="B15" s="49" t="s">
        <v>53</v>
      </c>
      <c r="C15" s="25">
        <f t="shared" ref="C15:H15" si="2">SUM(C7:C14)</f>
        <v>55320665.313184001</v>
      </c>
      <c r="D15" s="25">
        <f t="shared" si="2"/>
        <v>6971937.7042487077</v>
      </c>
      <c r="E15" s="25">
        <f t="shared" si="2"/>
        <v>62292603.017432705</v>
      </c>
      <c r="F15" s="25">
        <f t="shared" si="2"/>
        <v>21117012.969999999</v>
      </c>
      <c r="G15" s="25">
        <f t="shared" si="2"/>
        <v>21117012.969999999</v>
      </c>
      <c r="H15" s="25">
        <f t="shared" si="2"/>
        <v>41175590.047432713</v>
      </c>
    </row>
    <row r="18" spans="1:8" ht="45" customHeight="1" x14ac:dyDescent="0.2">
      <c r="A18" s="59" t="s">
        <v>128</v>
      </c>
      <c r="B18" s="60"/>
      <c r="C18" s="60"/>
      <c r="D18" s="60"/>
      <c r="E18" s="60"/>
      <c r="F18" s="60"/>
      <c r="G18" s="60"/>
      <c r="H18" s="61"/>
    </row>
    <row r="20" spans="1:8" x14ac:dyDescent="0.2">
      <c r="A20" s="64" t="s">
        <v>54</v>
      </c>
      <c r="B20" s="65"/>
      <c r="C20" s="59" t="s">
        <v>60</v>
      </c>
      <c r="D20" s="60"/>
      <c r="E20" s="60"/>
      <c r="F20" s="60"/>
      <c r="G20" s="61"/>
      <c r="H20" s="62" t="s">
        <v>59</v>
      </c>
    </row>
    <row r="21" spans="1:8" ht="22.5" x14ac:dyDescent="0.2">
      <c r="A21" s="66"/>
      <c r="B21" s="67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63"/>
    </row>
    <row r="22" spans="1:8" x14ac:dyDescent="0.2">
      <c r="A22" s="68"/>
      <c r="B22" s="69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59" t="s">
        <v>138</v>
      </c>
      <c r="B32" s="60"/>
      <c r="C32" s="60"/>
      <c r="D32" s="60"/>
      <c r="E32" s="60"/>
      <c r="F32" s="60"/>
      <c r="G32" s="60"/>
      <c r="H32" s="61"/>
    </row>
    <row r="33" spans="1:8" x14ac:dyDescent="0.2">
      <c r="A33" s="64" t="s">
        <v>54</v>
      </c>
      <c r="B33" s="65"/>
      <c r="C33" s="59" t="s">
        <v>60</v>
      </c>
      <c r="D33" s="60"/>
      <c r="E33" s="60"/>
      <c r="F33" s="60"/>
      <c r="G33" s="61"/>
      <c r="H33" s="62" t="s">
        <v>59</v>
      </c>
    </row>
    <row r="34" spans="1:8" ht="22.5" x14ac:dyDescent="0.2">
      <c r="A34" s="66"/>
      <c r="B34" s="67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63"/>
    </row>
    <row r="35" spans="1:8" x14ac:dyDescent="0.2">
      <c r="A35" s="68"/>
      <c r="B35" s="69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51" t="s">
        <v>13</v>
      </c>
      <c r="C37" s="36">
        <f t="shared" ref="C37:H37" si="3">C15</f>
        <v>55320665.313184001</v>
      </c>
      <c r="D37" s="36">
        <f t="shared" si="3"/>
        <v>6971937.7042487077</v>
      </c>
      <c r="E37" s="36">
        <f t="shared" si="3"/>
        <v>62292603.017432705</v>
      </c>
      <c r="F37" s="36">
        <f t="shared" si="3"/>
        <v>21117012.969999999</v>
      </c>
      <c r="G37" s="36">
        <f t="shared" si="3"/>
        <v>21117012.969999999</v>
      </c>
      <c r="H37" s="36">
        <f t="shared" si="3"/>
        <v>41175590.047432713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55320665.313184001</v>
      </c>
      <c r="D51" s="25">
        <f t="shared" si="4"/>
        <v>6971937.7042487077</v>
      </c>
      <c r="E51" s="25">
        <f t="shared" si="4"/>
        <v>62292603.017432705</v>
      </c>
      <c r="F51" s="25">
        <f t="shared" si="4"/>
        <v>21117012.969999999</v>
      </c>
      <c r="G51" s="25">
        <f t="shared" si="4"/>
        <v>21117012.969999999</v>
      </c>
      <c r="H51" s="25">
        <f t="shared" si="4"/>
        <v>41175590.047432713</v>
      </c>
    </row>
  </sheetData>
  <sheetProtection formatCells="0" formatColumns="0" formatRows="0" insertRows="0" deleteRows="0" autoFilter="0"/>
  <mergeCells count="12"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workbookViewId="0">
      <selection activeCell="C17" sqref="C17:G17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59" t="s">
        <v>137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COG!C77</f>
        <v>55320665.313184008</v>
      </c>
      <c r="D17" s="15">
        <f>COG!D77</f>
        <v>6971937.7042487105</v>
      </c>
      <c r="E17" s="15">
        <f>COG!E77</f>
        <v>62292603.01743269</v>
      </c>
      <c r="F17" s="15">
        <f>COG!F77</f>
        <v>21117012.969999999</v>
      </c>
      <c r="G17" s="15">
        <f>COG!G77</f>
        <v>21117012.969999999</v>
      </c>
      <c r="H17" s="15">
        <f>COG!H77</f>
        <v>41175590.047432721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SUM(C17:C41)</f>
        <v>55320665.313184008</v>
      </c>
      <c r="D42" s="25">
        <f t="shared" si="0"/>
        <v>6971937.7042487105</v>
      </c>
      <c r="E42" s="25">
        <f t="shared" si="0"/>
        <v>62292603.01743269</v>
      </c>
      <c r="F42" s="25">
        <f t="shared" si="0"/>
        <v>21117012.969999999</v>
      </c>
      <c r="G42" s="25">
        <f t="shared" si="0"/>
        <v>21117012.969999999</v>
      </c>
      <c r="H42" s="25">
        <f t="shared" si="0"/>
        <v>41175590.047432721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9"/>
      <c r="B44" s="39"/>
      <c r="C44" s="39"/>
      <c r="D44" s="39"/>
      <c r="E44" s="39"/>
      <c r="F44" s="39"/>
      <c r="G44" s="39"/>
      <c r="H44" s="39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2018-04-20T21:07:56Z</cp:lastPrinted>
  <dcterms:created xsi:type="dcterms:W3CDTF">2014-02-10T03:37:14Z</dcterms:created>
  <dcterms:modified xsi:type="dcterms:W3CDTF">2018-04-20T21:08:42Z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