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 tabRatio="885" activeTab="3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COG!$A$1:$I$77</definedName>
    <definedName name="_xlnm.Print_Area" localSheetId="2">CA!$A$1:$H$59</definedName>
    <definedName name="_xlnm.Print_Area" localSheetId="0">COG!$A$1:$H$85</definedName>
    <definedName name="_xlnm.Print_Area" localSheetId="1">CTG!$A$1:$H$25</definedName>
  </definedNames>
  <calcPr calcId="162913"/>
</workbook>
</file>

<file path=xl/calcChain.xml><?xml version="1.0" encoding="utf-8"?>
<calcChain xmlns="http://schemas.openxmlformats.org/spreadsheetml/2006/main">
  <c r="E50" i="6" l="1"/>
  <c r="H50" i="6" l="1"/>
  <c r="D28" i="6" l="1"/>
  <c r="E17" i="6"/>
  <c r="H16" i="6"/>
  <c r="D17" i="5" l="1"/>
  <c r="E17" i="5"/>
  <c r="C37" i="4" l="1"/>
  <c r="E22" i="6" l="1"/>
  <c r="E21" i="6"/>
  <c r="E20" i="6"/>
  <c r="E19" i="6"/>
  <c r="E18" i="6"/>
  <c r="E16" i="6"/>
  <c r="E15" i="6"/>
  <c r="E14" i="6"/>
  <c r="E11" i="6"/>
  <c r="E10" i="6"/>
  <c r="E9" i="6"/>
  <c r="E8" i="6"/>
  <c r="E7" i="6"/>
  <c r="E13" i="4" l="1"/>
  <c r="E12" i="4"/>
  <c r="E11" i="4"/>
  <c r="E10" i="4"/>
  <c r="E9" i="4"/>
  <c r="E8" i="4"/>
  <c r="E7" i="4"/>
  <c r="F45" i="6"/>
  <c r="F77" i="6" s="1"/>
  <c r="E54" i="6"/>
  <c r="E53" i="6"/>
  <c r="E52" i="6"/>
  <c r="E51" i="6"/>
  <c r="E49" i="6"/>
  <c r="E48" i="6"/>
  <c r="H48" i="6" s="1"/>
  <c r="E47" i="6"/>
  <c r="E46" i="6"/>
  <c r="E45" i="6"/>
  <c r="H45" i="6" s="1"/>
  <c r="E44" i="6"/>
  <c r="E32" i="6"/>
  <c r="E31" i="6"/>
  <c r="E30" i="6"/>
  <c r="E29" i="6"/>
  <c r="E28" i="6"/>
  <c r="E27" i="6"/>
  <c r="E26" i="6"/>
  <c r="E25" i="6"/>
  <c r="E24" i="6"/>
  <c r="H47" i="6" l="1"/>
  <c r="G45" i="6"/>
  <c r="H17" i="6"/>
  <c r="E6" i="6"/>
  <c r="G77" i="6" l="1"/>
  <c r="H21" i="6"/>
  <c r="H6" i="6" l="1"/>
  <c r="F8" i="8" l="1"/>
  <c r="F6" i="8"/>
  <c r="C6" i="8" l="1"/>
  <c r="E15" i="4" l="1"/>
  <c r="E37" i="4" s="1"/>
  <c r="H54" i="6" l="1"/>
  <c r="H49" i="6"/>
  <c r="H46" i="6"/>
  <c r="H44" i="6"/>
  <c r="H32" i="6"/>
  <c r="H31" i="6"/>
  <c r="H30" i="6"/>
  <c r="H29" i="6"/>
  <c r="H28" i="6"/>
  <c r="H27" i="6"/>
  <c r="H26" i="6"/>
  <c r="H25" i="6"/>
  <c r="H24" i="6"/>
  <c r="H22" i="6"/>
  <c r="H20" i="6"/>
  <c r="H19" i="6"/>
  <c r="H18" i="6"/>
  <c r="H15" i="6"/>
  <c r="H14" i="6"/>
  <c r="H10" i="6"/>
  <c r="H9" i="6"/>
  <c r="H8" i="6"/>
  <c r="H7" i="6"/>
  <c r="H13" i="4"/>
  <c r="H12" i="4"/>
  <c r="H11" i="4"/>
  <c r="H9" i="4"/>
  <c r="H8" i="4"/>
  <c r="H7" i="4"/>
  <c r="C77" i="6"/>
  <c r="G8" i="8"/>
  <c r="E8" i="8"/>
  <c r="G6" i="8"/>
  <c r="C8" i="8"/>
  <c r="H8" i="8" l="1"/>
  <c r="F16" i="8"/>
  <c r="D8" i="8"/>
  <c r="G16" i="8"/>
  <c r="C16" i="8"/>
  <c r="G15" i="4" l="1"/>
  <c r="C15" i="4"/>
  <c r="C17" i="5" s="1"/>
  <c r="G17" i="5" l="1"/>
  <c r="G42" i="5" s="1"/>
  <c r="G37" i="4"/>
  <c r="G51" i="4" s="1"/>
  <c r="C42" i="5"/>
  <c r="C51" i="4"/>
  <c r="E42" i="5"/>
  <c r="E51" i="4"/>
  <c r="D15" i="4"/>
  <c r="D37" i="4" s="1"/>
  <c r="D42" i="5" l="1"/>
  <c r="D51" i="4"/>
  <c r="E77" i="6" l="1"/>
  <c r="E6" i="8"/>
  <c r="E16" i="8" s="1"/>
  <c r="D77" i="6"/>
  <c r="H11" i="6"/>
  <c r="H77" i="6" s="1"/>
  <c r="H6" i="8" l="1"/>
  <c r="H16" i="8" s="1"/>
  <c r="D6" i="8"/>
  <c r="D16" i="8" s="1"/>
  <c r="F15" i="4" l="1"/>
  <c r="H10" i="4"/>
  <c r="H15" i="4"/>
  <c r="H17" i="5" s="1"/>
  <c r="H42" i="5" s="1"/>
  <c r="H37" i="4" l="1"/>
  <c r="H51" i="4" s="1"/>
  <c r="F37" i="4"/>
  <c r="F51" i="4" s="1"/>
  <c r="F17" i="5"/>
  <c r="F42" i="5" s="1"/>
</calcChain>
</file>

<file path=xl/sharedStrings.xml><?xml version="1.0" encoding="utf-8"?>
<sst xmlns="http://schemas.openxmlformats.org/spreadsheetml/2006/main" count="231" uniqueCount="145">
  <si>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</si>
  <si>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</si>
  <si>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</si>
  <si>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</si>
  <si>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</si>
  <si>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</si>
  <si>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</si>
  <si>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</si>
  <si>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</si>
  <si>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</si>
  <si>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</si>
  <si>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</si>
  <si>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</si>
  <si>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</si>
  <si>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</si>
  <si>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</si>
  <si>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</si>
  <si>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</si>
  <si>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</si>
  <si>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</si>
  <si>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</si>
  <si>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</si>
  <si>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</si>
  <si>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</si>
  <si>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</si>
  <si>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</si>
  <si>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</si>
  <si>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</si>
  <si>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</si>
  <si>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</si>
  <si>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</si>
  <si>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</si>
  <si>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</si>
  <si>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</si>
  <si>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</si>
  <si>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</si>
  <si>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</si>
  <si>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</si>
  <si>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</si>
  <si>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</si>
  <si>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</si>
  <si>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</si>
  <si>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</si>
  <si>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</si>
  <si>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</si>
  <si>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</si>
  <si>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</si>
  <si>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</si>
  <si>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</si>
  <si>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</si>
  <si>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</si>
  <si>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</si>
  <si>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</si>
  <si>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</si>
  <si>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</si>
  <si>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</si>
  <si>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</si>
  <si>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</si>
  <si>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</si>
  <si>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</si>
  <si>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</si>
  <si>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</si>
  <si>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</si>
  <si>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</si>
  <si>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</si>
  <si>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</si>
  <si>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</si>
  <si>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</si>
  <si>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</si>
  <si>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</si>
  <si>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</si>
  <si>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</si>
  <si>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</si>
  <si>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</si>
  <si>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</si>
  <si>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</si>
  <si>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</si>
  <si>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</si>
  <si>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</si>
  <si>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</si>
  <si>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</si>
  <si>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</si>
  <si>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</si>
  <si>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</si>
  <si>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</si>
  <si>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</si>
  <si>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</si>
  <si>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</si>
  <si>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</si>
  <si>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</si>
  <si>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</si>
  <si>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</si>
  <si>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</si>
  <si>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</si>
  <si>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</si>
  <si>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</si>
  <si>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</si>
  <si>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</si>
  <si>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</si>
  <si>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</si>
  <si>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</si>
  <si>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</si>
  <si>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</si>
  <si>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</si>
  <si>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</si>
  <si>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</si>
  <si>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</si>
  <si>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</si>
  <si>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</si>
  <si>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</si>
  <si>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</si>
  <si>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</si>
  <si>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</si>
  <si>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</si>
  <si>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</si>
  <si>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</si>
  <si>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</si>
  <si>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</si>
  <si>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</si>
  <si>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</si>
  <si>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</si>
  <si>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</si>
  <si>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</si>
  <si>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</si>
  <si>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</si>
  <si>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</si>
  <si>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</si>
  <si>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</si>
  <si>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</si>
  <si>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</si>
  <si>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</si>
  <si>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</si>
  <si>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</si>
  <si>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</si>
  <si>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 xml:space="preserve">Dependencia o Unidad Administrativa 100 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</si>
  <si>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</si>
  <si>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</si>
  <si>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</si>
  <si>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</si>
  <si>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 xml:space="preserve"> </t>
  </si>
  <si>
    <t>Sector Paraestatal del Gobierno (Federal/Estatal/Municipal) de León
Estado Analítico del Ejercicio del Presupuesto de Egresos
Clasificación Administrativa
Del 01 de enero al 31 diciembre de 2019</t>
  </si>
  <si>
    <t>Patronato del Parque Zoológico de León
Estado Analítico del Ejercicio del Presupuesto de Egresos
Clasificación Administrativa
Del 01 de enero al 31 de Marzo de 2020</t>
  </si>
  <si>
    <t>Patronato del Parque Zoológico de León
Estado Analítico del Ejercicio del Presupuesto de Egresos
Clasificación Funcional (Finalidad y Función)
Del 01 de enero al 30 de junio de 2020</t>
  </si>
  <si>
    <t>Patronato del Parque Zoológico de León
Estado Analítico del Ejercicio del Presupuesto de Egresos
Clasificación por Objeto del Gasto (Capítulo y Concepto)
Del 01 de enero al 30 de junio de 2020</t>
  </si>
  <si>
    <t>Patronato del Parque Zoológico de León
Estado Analítico del Ejercicio del Presupuesto de Egresos
Clasificación Económica (por Tipo de Gasto)
Del 01 de enero al 30 de junio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</si>
</sst>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_ ;[Red]\-#,##0.00\ "/>
    <numFmt numFmtId="166" formatCode="General_)"/>
  </numFmts>
  <fonts count="2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43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9" applyNumberFormat="0" applyAlignment="0" applyProtection="0"/>
    <xf numFmtId="0" fontId="18" fillId="8" borderId="20" applyNumberFormat="0" applyAlignment="0" applyProtection="0"/>
    <xf numFmtId="0" fontId="19" fillId="8" borderId="19" applyNumberFormat="0" applyAlignment="0" applyProtection="0"/>
    <xf numFmtId="0" fontId="20" fillId="0" borderId="21" applyNumberFormat="0" applyFill="0" applyAlignment="0" applyProtection="0"/>
    <xf numFmtId="0" fontId="21" fillId="9" borderId="22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166" fontId="2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23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7" fillId="0" borderId="0" xfId="0" applyFont="1" applyFill="1" applyBorder="1" applyProtection="1"/>
    <xf numFmtId="0" fontId="3" fillId="0" borderId="5" xfId="0" applyFont="1" applyFill="1" applyBorder="1" applyProtection="1"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0" fontId="7" fillId="2" borderId="8" xfId="9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left"/>
      <protection locked="0"/>
    </xf>
    <xf numFmtId="4" fontId="3" fillId="0" borderId="13" xfId="0" applyNumberFormat="1" applyFont="1" applyFill="1" applyBorder="1" applyProtection="1">
      <protection locked="0"/>
    </xf>
    <xf numFmtId="4" fontId="3" fillId="0" borderId="15" xfId="0" applyNumberFormat="1" applyFont="1" applyFill="1" applyBorder="1" applyProtection="1">
      <protection locked="0"/>
    </xf>
    <xf numFmtId="4" fontId="3" fillId="0" borderId="14" xfId="0" applyNumberFormat="1" applyFont="1" applyFill="1" applyBorder="1" applyProtection="1">
      <protection locked="0"/>
    </xf>
    <xf numFmtId="4" fontId="7" fillId="0" borderId="14" xfId="0" applyNumberFormat="1" applyFont="1" applyFill="1" applyBorder="1" applyProtection="1">
      <protection locked="0"/>
    </xf>
    <xf numFmtId="0" fontId="3" fillId="0" borderId="0" xfId="0" applyFont="1" applyBorder="1" applyProtection="1"/>
    <xf numFmtId="0" fontId="3" fillId="0" borderId="6" xfId="0" applyFont="1" applyBorder="1" applyProtection="1"/>
    <xf numFmtId="0" fontId="7" fillId="0" borderId="5" xfId="0" applyFont="1" applyFill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4" fontId="7" fillId="0" borderId="8" xfId="0" applyNumberFormat="1" applyFont="1" applyFill="1" applyBorder="1" applyProtection="1">
      <protection locked="0"/>
    </xf>
    <xf numFmtId="0" fontId="3" fillId="0" borderId="3" xfId="9" applyFont="1" applyFill="1" applyBorder="1" applyAlignment="1">
      <alignment horizontal="center" vertical="center"/>
    </xf>
    <xf numFmtId="0" fontId="3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7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3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wrapText="1"/>
    </xf>
    <xf numFmtId="0" fontId="7" fillId="0" borderId="9" xfId="0" applyFont="1" applyFill="1" applyBorder="1" applyProtection="1">
      <protection locked="0"/>
    </xf>
    <xf numFmtId="0" fontId="7" fillId="0" borderId="10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</xf>
    <xf numFmtId="4" fontId="3" fillId="0" borderId="15" xfId="0" applyNumberFormat="1" applyFont="1" applyBorder="1" applyProtection="1">
      <protection locked="0"/>
    </xf>
    <xf numFmtId="0" fontId="3" fillId="0" borderId="0" xfId="8" applyFont="1" applyAlignment="1" applyProtection="1">
      <alignment vertical="top"/>
    </xf>
    <xf numFmtId="0" fontId="8" fillId="0" borderId="0" xfId="7" applyFont="1" applyFill="1" applyBorder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0" fillId="0" borderId="0" xfId="0" applyNumberFormat="1" applyProtection="1">
      <protection locked="0"/>
    </xf>
    <xf numFmtId="4" fontId="3" fillId="3" borderId="15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4" fontId="3" fillId="0" borderId="7" xfId="0" applyNumberFormat="1" applyFont="1" applyFill="1" applyBorder="1" applyProtection="1">
      <protection locked="0"/>
    </xf>
    <xf numFmtId="4" fontId="3" fillId="0" borderId="2" xfId="9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Protection="1">
      <protection locked="0"/>
    </xf>
    <xf numFmtId="4" fontId="3" fillId="0" borderId="3" xfId="9" applyNumberFormat="1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Protection="1">
      <protection locked="0"/>
    </xf>
    <xf numFmtId="165" fontId="9" fillId="0" borderId="0" xfId="0" applyNumberFormat="1" applyFont="1"/>
    <xf numFmtId="43" fontId="0" fillId="0" borderId="0" xfId="16" applyFont="1" applyProtection="1">
      <protection locked="0"/>
    </xf>
    <xf numFmtId="43" fontId="0" fillId="0" borderId="0" xfId="0" applyNumberFormat="1" applyProtection="1">
      <protection locked="0"/>
    </xf>
    <xf numFmtId="4" fontId="0" fillId="0" borderId="0" xfId="0" applyNumberFormat="1" applyFill="1" applyBorder="1"/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1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1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3" fillId="0" borderId="0" xfId="8" applyFont="1" applyBorder="1" applyAlignment="1" applyProtection="1">
      <alignment horizontal="left" vertical="top" wrapText="1"/>
      <protection locked="0"/>
    </xf>
  </cellXfs>
  <cellStyles count="80">
    <cellStyle name="=C:\WINNT\SYSTEM32\COMMAND.COM" xfId="60"/>
    <cellStyle name="20% - Énfasis1" xfId="34" builtinId="30" customBuiltin="1"/>
    <cellStyle name="20% - Énfasis2" xfId="38" builtinId="34" customBuiltin="1"/>
    <cellStyle name="20% - Énfasis3" xfId="42" builtinId="38" customBuiltin="1"/>
    <cellStyle name="20% - Énfasis4" xfId="46" builtinId="42" customBuiltin="1"/>
    <cellStyle name="20% - Énfasis5" xfId="50" builtinId="46" customBuiltin="1"/>
    <cellStyle name="20% - Énfasis6" xfId="54" builtinId="50" customBuiltin="1"/>
    <cellStyle name="40% - Énfasis1" xfId="35" builtinId="31" customBuiltin="1"/>
    <cellStyle name="40% - Énfasis2" xfId="39" builtinId="35" customBuiltin="1"/>
    <cellStyle name="40% - Énfasis3" xfId="43" builtinId="39" customBuiltin="1"/>
    <cellStyle name="40% - Énfasis4" xfId="47" builtinId="43" customBuiltin="1"/>
    <cellStyle name="40% - Énfasis5" xfId="51" builtinId="47" customBuiltin="1"/>
    <cellStyle name="40% - Énfasis6" xfId="55" builtinId="51" customBuiltin="1"/>
    <cellStyle name="60% - Énfasis1" xfId="36" builtinId="32" customBuiltin="1"/>
    <cellStyle name="60% - Énfasis2" xfId="40" builtinId="36" customBuiltin="1"/>
    <cellStyle name="60% - Énfasis3" xfId="44" builtinId="40" customBuiltin="1"/>
    <cellStyle name="60% - Énfasis4" xfId="48" builtinId="44" customBuiltin="1"/>
    <cellStyle name="60% - Énfasis5" xfId="52" builtinId="48" customBuiltin="1"/>
    <cellStyle name="60% - Énfasis6" xfId="56" builtinId="52" customBuiltin="1"/>
    <cellStyle name="Bueno" xfId="22" builtinId="26" customBuiltin="1"/>
    <cellStyle name="Cálculo" xfId="27" builtinId="22" customBuiltin="1"/>
    <cellStyle name="Celda de comprobación" xfId="29" builtinId="23" customBuiltin="1"/>
    <cellStyle name="Celda vinculada" xfId="28" builtinId="24" customBuiltin="1"/>
    <cellStyle name="Encabezado 1" xfId="18" builtinId="16" customBuiltin="1"/>
    <cellStyle name="Encabezado 4" xfId="21" builtinId="19" customBuiltin="1"/>
    <cellStyle name="Énfasis1" xfId="33" builtinId="29" customBuiltin="1"/>
    <cellStyle name="Énfasis2" xfId="37" builtinId="33" customBuiltin="1"/>
    <cellStyle name="Énfasis3" xfId="41" builtinId="37" customBuiltin="1"/>
    <cellStyle name="Énfasis4" xfId="45" builtinId="41" customBuiltin="1"/>
    <cellStyle name="Énfasis5" xfId="49" builtinId="45" customBuiltin="1"/>
    <cellStyle name="Énfasis6" xfId="53" builtinId="49" customBuiltin="1"/>
    <cellStyle name="Entrada" xfId="25" builtinId="20" customBuiltin="1"/>
    <cellStyle name="Euro" xfId="1"/>
    <cellStyle name="Incorrecto" xfId="23" builtinId="27" customBuiltin="1"/>
    <cellStyle name="Millares" xfId="16" builtinId="3"/>
    <cellStyle name="Millares 2" xfId="2"/>
    <cellStyle name="Millares 2 2" xfId="3"/>
    <cellStyle name="Millares 2 2 2" xfId="76"/>
    <cellStyle name="Millares 2 2 3" xfId="62"/>
    <cellStyle name="Millares 2 3" xfId="4"/>
    <cellStyle name="Millares 2 3 2" xfId="77"/>
    <cellStyle name="Millares 2 3 3" xfId="63"/>
    <cellStyle name="Millares 2 4" xfId="61"/>
    <cellStyle name="Millares 2 4 2" xfId="75"/>
    <cellStyle name="Millares 2 5" xfId="73"/>
    <cellStyle name="Millares 2 6" xfId="58"/>
    <cellStyle name="Millares 3" xfId="5"/>
    <cellStyle name="Millares 3 2" xfId="78"/>
    <cellStyle name="Millares 3 3" xfId="64"/>
    <cellStyle name="Millares 4" xfId="72"/>
    <cellStyle name="Millares 5" xfId="71"/>
    <cellStyle name="Moneda 2" xfId="6"/>
    <cellStyle name="Moneda 2 2" xfId="79"/>
    <cellStyle name="Moneda 2 3" xfId="65"/>
    <cellStyle name="Neutral" xfId="24" builtinId="28" customBuiltin="1"/>
    <cellStyle name="Normal" xfId="0" builtinId="0"/>
    <cellStyle name="Normal 2" xfId="7"/>
    <cellStyle name="Normal 2 2" xfId="8"/>
    <cellStyle name="Normal 2 3" xfId="66"/>
    <cellStyle name="Normal 3" xfId="9"/>
    <cellStyle name="Normal 3 2" xfId="74"/>
    <cellStyle name="Normal 3 3" xfId="67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6 2 2" xfId="69"/>
    <cellStyle name="Normal 6 3" xfId="68"/>
    <cellStyle name="Normal 7" xfId="59"/>
    <cellStyle name="Normal 8" xfId="57"/>
    <cellStyle name="Notas 2" xfId="70"/>
    <cellStyle name="Salida" xfId="26" builtinId="21" customBuiltin="1"/>
    <cellStyle name="Texto de advertencia" xfId="30" builtinId="11" customBuiltin="1"/>
    <cellStyle name="Texto explicativo" xfId="31" builtinId="53" customBuiltin="1"/>
    <cellStyle name="Título" xfId="17" builtinId="15" customBuiltin="1"/>
    <cellStyle name="Título 2" xfId="19" builtinId="17" customBuiltin="1"/>
    <cellStyle name="Título 3" xfId="20" builtinId="18" customBuiltin="1"/>
    <cellStyle name="Total" xfId="3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topLeftCell="A61" workbookViewId="0">
      <selection activeCell="M24" sqref="M24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9" width="16.6640625" style="1" bestFit="1" customWidth="1"/>
    <col min="10" max="10" width="13" style="1" bestFit="1" customWidth="1"/>
    <col min="11" max="12" width="14" style="1" bestFit="1" customWidth="1"/>
    <col min="13" max="16384" width="12" style="1"/>
  </cols>
  <sheetData>
    <row r="1" spans="1:12" ht="50.1" customHeight="1" x14ac:dyDescent="0.2">
      <c r="A1" s="70" t="s">
        <v>143</v>
      </c>
      <c r="B1" s="71"/>
      <c r="C1" s="71"/>
      <c r="D1" s="71"/>
      <c r="E1" s="71"/>
      <c r="F1" s="71"/>
      <c r="G1" s="71"/>
      <c r="H1" s="72"/>
    </row>
    <row r="2" spans="1:12" x14ac:dyDescent="0.2">
      <c r="A2" s="75" t="s">
        <v>54</v>
      </c>
      <c r="B2" s="76"/>
      <c r="C2" s="70" t="s">
        <v>60</v>
      </c>
      <c r="D2" s="71"/>
      <c r="E2" s="71"/>
      <c r="F2" s="71"/>
      <c r="G2" s="72"/>
      <c r="H2" s="73" t="s">
        <v>59</v>
      </c>
    </row>
    <row r="3" spans="1:12" ht="24.95" customHeight="1" x14ac:dyDescent="0.2">
      <c r="A3" s="77"/>
      <c r="B3" s="7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4"/>
    </row>
    <row r="4" spans="1:12" x14ac:dyDescent="0.2">
      <c r="A4" s="79"/>
      <c r="B4" s="8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12" x14ac:dyDescent="0.2">
      <c r="A5" s="50" t="s">
        <v>61</v>
      </c>
      <c r="B5" s="7"/>
      <c r="C5" s="14"/>
      <c r="D5" s="14"/>
      <c r="E5" s="14" t="s">
        <v>139</v>
      </c>
      <c r="F5" s="14" t="s">
        <v>139</v>
      </c>
      <c r="G5" s="14"/>
      <c r="H5" s="14"/>
      <c r="I5"/>
      <c r="J5"/>
      <c r="K5"/>
    </row>
    <row r="6" spans="1:12" x14ac:dyDescent="0.2">
      <c r="A6" s="5"/>
      <c r="B6" s="11" t="s">
        <v>70</v>
      </c>
      <c r="C6" s="15">
        <v>16590681.616491498</v>
      </c>
      <c r="D6" s="15">
        <v>0</v>
      </c>
      <c r="E6" s="15">
        <f>+C6+D6</f>
        <v>16590681.616491498</v>
      </c>
      <c r="F6" s="15">
        <v>8069986.8200000003</v>
      </c>
      <c r="G6" s="59">
        <v>8069986.8200000003</v>
      </c>
      <c r="H6" s="15">
        <f>E6-F6</f>
        <v>8520694.7964914981</v>
      </c>
      <c r="I6"/>
      <c r="J6"/>
      <c r="K6"/>
    </row>
    <row r="7" spans="1:12" x14ac:dyDescent="0.2">
      <c r="A7" s="5"/>
      <c r="B7" s="11" t="s">
        <v>71</v>
      </c>
      <c r="C7" s="15">
        <v>1117139.4262762032</v>
      </c>
      <c r="D7" s="15">
        <v>0</v>
      </c>
      <c r="E7" s="15">
        <f>+C7+D7</f>
        <v>1117139.4262762032</v>
      </c>
      <c r="F7" s="15">
        <v>340925.65</v>
      </c>
      <c r="G7" s="15">
        <v>340925.65</v>
      </c>
      <c r="H7" s="15">
        <f t="shared" ref="H7:H11" si="0">E7-F7</f>
        <v>776213.77627620322</v>
      </c>
      <c r="I7"/>
      <c r="J7"/>
      <c r="K7"/>
    </row>
    <row r="8" spans="1:12" x14ac:dyDescent="0.2">
      <c r="A8" s="5"/>
      <c r="B8" s="11" t="s">
        <v>72</v>
      </c>
      <c r="C8" s="15">
        <v>5136544.3521700297</v>
      </c>
      <c r="D8" s="15">
        <v>0</v>
      </c>
      <c r="E8" s="15">
        <f t="shared" ref="E8:E11" si="1">+C8+D8</f>
        <v>5136544.3521700297</v>
      </c>
      <c r="F8" s="15">
        <v>1737596.63</v>
      </c>
      <c r="G8" s="59">
        <v>1737596.63</v>
      </c>
      <c r="H8" s="15">
        <f t="shared" si="0"/>
        <v>3398947.7221700298</v>
      </c>
      <c r="I8"/>
      <c r="J8"/>
      <c r="K8"/>
    </row>
    <row r="9" spans="1:12" x14ac:dyDescent="0.2">
      <c r="A9" s="5"/>
      <c r="B9" s="11" t="s">
        <v>35</v>
      </c>
      <c r="C9" s="15">
        <v>5265710.9540809207</v>
      </c>
      <c r="D9" s="15">
        <v>0</v>
      </c>
      <c r="E9" s="15">
        <f t="shared" si="1"/>
        <v>5265710.9540809207</v>
      </c>
      <c r="F9" s="15">
        <v>2187614.0499999998</v>
      </c>
      <c r="G9" s="59">
        <v>2187614.0499999998</v>
      </c>
      <c r="H9" s="15">
        <f t="shared" si="0"/>
        <v>3078096.9040809209</v>
      </c>
      <c r="I9"/>
      <c r="J9"/>
      <c r="K9"/>
    </row>
    <row r="10" spans="1:12" x14ac:dyDescent="0.2">
      <c r="A10" s="5"/>
      <c r="B10" s="11" t="s">
        <v>73</v>
      </c>
      <c r="C10" s="15">
        <v>6231128.3563983021</v>
      </c>
      <c r="D10" s="15">
        <v>0</v>
      </c>
      <c r="E10" s="15">
        <f t="shared" si="1"/>
        <v>6231128.3563983021</v>
      </c>
      <c r="F10" s="15">
        <v>2457218.9300000002</v>
      </c>
      <c r="G10" s="59">
        <v>2457218.9300000002</v>
      </c>
      <c r="H10" s="15">
        <f t="shared" si="0"/>
        <v>3773909.426398302</v>
      </c>
      <c r="I10"/>
      <c r="J10"/>
      <c r="K10"/>
    </row>
    <row r="11" spans="1:12" x14ac:dyDescent="0.2">
      <c r="A11" s="5"/>
      <c r="B11" s="11" t="s">
        <v>36</v>
      </c>
      <c r="C11" s="15">
        <v>398176.40365179605</v>
      </c>
      <c r="D11" s="15">
        <v>0</v>
      </c>
      <c r="E11" s="15">
        <f t="shared" si="1"/>
        <v>398176.40365179605</v>
      </c>
      <c r="F11" s="15">
        <v>190993.58</v>
      </c>
      <c r="G11" s="59">
        <v>190993.58</v>
      </c>
      <c r="H11" s="15">
        <f t="shared" si="0"/>
        <v>207182.82365179606</v>
      </c>
      <c r="I11"/>
      <c r="J11"/>
      <c r="K11"/>
      <c r="L11" s="58"/>
    </row>
    <row r="12" spans="1:12" x14ac:dyDescent="0.2">
      <c r="A12" s="5"/>
      <c r="B12" s="11" t="s">
        <v>74</v>
      </c>
      <c r="C12" s="15"/>
      <c r="D12" s="15" t="s">
        <v>139</v>
      </c>
      <c r="E12" s="15"/>
      <c r="F12" s="59" t="s">
        <v>139</v>
      </c>
      <c r="G12" s="59" t="s">
        <v>139</v>
      </c>
      <c r="H12" s="15"/>
      <c r="I12"/>
      <c r="J12"/>
      <c r="K12"/>
    </row>
    <row r="13" spans="1:12" x14ac:dyDescent="0.2">
      <c r="A13" s="50" t="s">
        <v>62</v>
      </c>
      <c r="B13" s="7"/>
      <c r="C13" s="15"/>
      <c r="D13" s="15"/>
      <c r="E13" s="15" t="s">
        <v>139</v>
      </c>
      <c r="F13" s="59" t="s">
        <v>139</v>
      </c>
      <c r="G13" s="59" t="s">
        <v>139</v>
      </c>
      <c r="H13" s="15"/>
      <c r="I13"/>
      <c r="J13"/>
      <c r="K13"/>
    </row>
    <row r="14" spans="1:12" x14ac:dyDescent="0.2">
      <c r="A14" s="5"/>
      <c r="B14" s="11" t="s">
        <v>75</v>
      </c>
      <c r="C14" s="15">
        <v>936000</v>
      </c>
      <c r="D14" s="15">
        <v>0</v>
      </c>
      <c r="E14" s="15">
        <f t="shared" ref="E14:E22" si="2">+C14+D14</f>
        <v>936000</v>
      </c>
      <c r="F14" s="15">
        <v>293361.21000000002</v>
      </c>
      <c r="G14" s="59">
        <v>293361.21000000002</v>
      </c>
      <c r="H14" s="15">
        <f t="shared" ref="H14:H22" si="3">E14-F14</f>
        <v>642638.79</v>
      </c>
      <c r="I14"/>
      <c r="J14"/>
      <c r="K14"/>
    </row>
    <row r="15" spans="1:12" x14ac:dyDescent="0.2">
      <c r="A15" s="5"/>
      <c r="B15" s="11" t="s">
        <v>76</v>
      </c>
      <c r="C15" s="15">
        <v>12357382.5</v>
      </c>
      <c r="D15" s="15">
        <v>0</v>
      </c>
      <c r="E15" s="15">
        <f t="shared" si="2"/>
        <v>12357382.5</v>
      </c>
      <c r="F15" s="15">
        <v>6455639.71</v>
      </c>
      <c r="G15" s="59">
        <v>6455639.71</v>
      </c>
      <c r="H15" s="15">
        <f t="shared" si="3"/>
        <v>5901742.79</v>
      </c>
      <c r="I15"/>
      <c r="J15"/>
      <c r="K15"/>
    </row>
    <row r="16" spans="1:12" x14ac:dyDescent="0.2">
      <c r="A16" s="5"/>
      <c r="B16" s="11" t="s">
        <v>77</v>
      </c>
      <c r="C16" s="15">
        <v>4901565.7634999994</v>
      </c>
      <c r="D16" s="15">
        <v>0</v>
      </c>
      <c r="E16" s="15">
        <f t="shared" si="2"/>
        <v>4901565.7634999994</v>
      </c>
      <c r="F16" s="15">
        <v>901536.44</v>
      </c>
      <c r="G16" s="59">
        <v>901536.44</v>
      </c>
      <c r="H16" s="15">
        <f>E16-F16</f>
        <v>4000029.3234999995</v>
      </c>
      <c r="I16"/>
      <c r="J16"/>
      <c r="K16"/>
    </row>
    <row r="17" spans="1:11" x14ac:dyDescent="0.2">
      <c r="A17" s="5"/>
      <c r="B17" s="11" t="s">
        <v>78</v>
      </c>
      <c r="C17" s="15">
        <v>0</v>
      </c>
      <c r="D17" s="15">
        <v>53129.64</v>
      </c>
      <c r="E17" s="15">
        <f t="shared" si="2"/>
        <v>53129.64</v>
      </c>
      <c r="F17" s="59">
        <v>53129.64</v>
      </c>
      <c r="G17" s="59">
        <v>53129.64</v>
      </c>
      <c r="H17" s="15">
        <f t="shared" si="3"/>
        <v>0</v>
      </c>
      <c r="I17"/>
      <c r="J17"/>
      <c r="K17"/>
    </row>
    <row r="18" spans="1:11" x14ac:dyDescent="0.2">
      <c r="A18" s="5"/>
      <c r="B18" s="11" t="s">
        <v>79</v>
      </c>
      <c r="C18" s="15">
        <v>266000</v>
      </c>
      <c r="D18" s="15">
        <v>0</v>
      </c>
      <c r="E18" s="15">
        <f t="shared" si="2"/>
        <v>266000</v>
      </c>
      <c r="F18" s="15">
        <v>117956.58</v>
      </c>
      <c r="G18" s="59">
        <v>117956.58</v>
      </c>
      <c r="H18" s="15">
        <f t="shared" si="3"/>
        <v>148043.41999999998</v>
      </c>
      <c r="I18"/>
      <c r="J18"/>
      <c r="K18"/>
    </row>
    <row r="19" spans="1:11" x14ac:dyDescent="0.2">
      <c r="A19" s="5"/>
      <c r="B19" s="11" t="s">
        <v>80</v>
      </c>
      <c r="C19" s="15">
        <v>730485.99380000029</v>
      </c>
      <c r="D19" s="15">
        <v>0</v>
      </c>
      <c r="E19" s="15">
        <f t="shared" si="2"/>
        <v>730485.99380000029</v>
      </c>
      <c r="F19" s="15">
        <v>251372.02</v>
      </c>
      <c r="G19" s="59">
        <v>251372.02</v>
      </c>
      <c r="H19" s="15">
        <f t="shared" si="3"/>
        <v>479113.97380000027</v>
      </c>
      <c r="I19"/>
      <c r="J19"/>
      <c r="K19"/>
    </row>
    <row r="20" spans="1:11" x14ac:dyDescent="0.2">
      <c r="A20" s="5"/>
      <c r="B20" s="11" t="s">
        <v>81</v>
      </c>
      <c r="C20" s="15">
        <v>303158</v>
      </c>
      <c r="D20" s="15">
        <v>0</v>
      </c>
      <c r="E20" s="15">
        <f t="shared" si="2"/>
        <v>303158</v>
      </c>
      <c r="F20" s="15">
        <v>0</v>
      </c>
      <c r="G20" s="59">
        <v>0</v>
      </c>
      <c r="H20" s="15">
        <f t="shared" si="3"/>
        <v>303158</v>
      </c>
      <c r="I20"/>
      <c r="J20"/>
      <c r="K20"/>
    </row>
    <row r="21" spans="1:11" x14ac:dyDescent="0.2">
      <c r="A21" s="5"/>
      <c r="B21" s="11" t="s">
        <v>82</v>
      </c>
      <c r="C21" s="15">
        <v>0</v>
      </c>
      <c r="D21" s="15">
        <v>0</v>
      </c>
      <c r="E21" s="15">
        <f t="shared" si="2"/>
        <v>0</v>
      </c>
      <c r="F21" s="59">
        <v>0</v>
      </c>
      <c r="G21" s="59">
        <v>0</v>
      </c>
      <c r="H21" s="15">
        <f t="shared" si="3"/>
        <v>0</v>
      </c>
      <c r="I21"/>
      <c r="J21"/>
      <c r="K21"/>
    </row>
    <row r="22" spans="1:11" x14ac:dyDescent="0.2">
      <c r="A22" s="5"/>
      <c r="B22" s="11" t="s">
        <v>83</v>
      </c>
      <c r="C22" s="15">
        <v>189400</v>
      </c>
      <c r="D22" s="15">
        <v>0</v>
      </c>
      <c r="E22" s="15">
        <f t="shared" si="2"/>
        <v>189400</v>
      </c>
      <c r="F22" s="15">
        <v>71980.87</v>
      </c>
      <c r="G22" s="59">
        <v>71980.87</v>
      </c>
      <c r="H22" s="15">
        <f t="shared" si="3"/>
        <v>117419.13</v>
      </c>
      <c r="I22"/>
      <c r="J22"/>
      <c r="K22"/>
    </row>
    <row r="23" spans="1:11" x14ac:dyDescent="0.2">
      <c r="A23" s="50" t="s">
        <v>63</v>
      </c>
      <c r="B23" s="7"/>
      <c r="C23" s="15"/>
      <c r="D23" s="15"/>
      <c r="E23" s="59" t="s">
        <v>139</v>
      </c>
      <c r="F23" s="59" t="s">
        <v>139</v>
      </c>
      <c r="G23" s="59" t="s">
        <v>139</v>
      </c>
      <c r="H23" s="15"/>
      <c r="I23"/>
      <c r="J23"/>
      <c r="K23"/>
    </row>
    <row r="24" spans="1:11" x14ac:dyDescent="0.2">
      <c r="A24" s="5"/>
      <c r="B24" s="11" t="s">
        <v>84</v>
      </c>
      <c r="C24" s="15">
        <v>2018400</v>
      </c>
      <c r="D24" s="15">
        <v>0</v>
      </c>
      <c r="E24" s="15">
        <f t="shared" ref="E24:E32" si="4">+C24+D24</f>
        <v>2018400</v>
      </c>
      <c r="F24" s="15">
        <v>719675.22</v>
      </c>
      <c r="G24" s="59">
        <v>719675.22</v>
      </c>
      <c r="H24" s="15">
        <f t="shared" ref="H24:H32" si="5">E24-F24</f>
        <v>1298724.78</v>
      </c>
      <c r="I24"/>
      <c r="J24"/>
      <c r="K24"/>
    </row>
    <row r="25" spans="1:11" x14ac:dyDescent="0.2">
      <c r="A25" s="5"/>
      <c r="B25" s="11" t="s">
        <v>85</v>
      </c>
      <c r="C25" s="15">
        <v>316500</v>
      </c>
      <c r="D25" s="15">
        <v>92516.47</v>
      </c>
      <c r="E25" s="15">
        <f t="shared" si="4"/>
        <v>409016.47</v>
      </c>
      <c r="F25" s="15">
        <v>409016.47</v>
      </c>
      <c r="G25" s="59">
        <v>409016.47</v>
      </c>
      <c r="H25" s="15">
        <f t="shared" si="5"/>
        <v>0</v>
      </c>
      <c r="I25"/>
      <c r="J25"/>
      <c r="K25"/>
    </row>
    <row r="26" spans="1:11" x14ac:dyDescent="0.2">
      <c r="A26" s="5"/>
      <c r="B26" s="11" t="s">
        <v>86</v>
      </c>
      <c r="C26" s="15">
        <v>211880</v>
      </c>
      <c r="D26" s="15">
        <v>0</v>
      </c>
      <c r="E26" s="15">
        <f t="shared" si="4"/>
        <v>211880</v>
      </c>
      <c r="F26" s="15">
        <v>12261.2</v>
      </c>
      <c r="G26" s="59">
        <v>12261.2</v>
      </c>
      <c r="H26" s="15">
        <f t="shared" si="5"/>
        <v>199618.8</v>
      </c>
      <c r="I26"/>
      <c r="J26"/>
      <c r="K26"/>
    </row>
    <row r="27" spans="1:11" x14ac:dyDescent="0.2">
      <c r="A27" s="5"/>
      <c r="B27" s="11" t="s">
        <v>87</v>
      </c>
      <c r="C27" s="15">
        <v>978154.5623142696</v>
      </c>
      <c r="D27" s="15">
        <v>0</v>
      </c>
      <c r="E27" s="15">
        <f t="shared" si="4"/>
        <v>978154.5623142696</v>
      </c>
      <c r="F27" s="15">
        <v>243571.1</v>
      </c>
      <c r="G27" s="59">
        <v>243571.1</v>
      </c>
      <c r="H27" s="15">
        <f t="shared" si="5"/>
        <v>734583.46231426962</v>
      </c>
      <c r="I27"/>
      <c r="J27"/>
      <c r="K27"/>
    </row>
    <row r="28" spans="1:11" x14ac:dyDescent="0.2">
      <c r="A28" s="5"/>
      <c r="B28" s="11" t="s">
        <v>88</v>
      </c>
      <c r="C28" s="15">
        <v>2677414.88</v>
      </c>
      <c r="D28" s="15">
        <f>-92516.47-53129.64</f>
        <v>-145646.10999999999</v>
      </c>
      <c r="E28" s="15">
        <f t="shared" si="4"/>
        <v>2531768.77</v>
      </c>
      <c r="F28" s="15">
        <v>885170.8</v>
      </c>
      <c r="G28" s="59">
        <v>885170.8</v>
      </c>
      <c r="H28" s="15">
        <f t="shared" si="5"/>
        <v>1646597.97</v>
      </c>
      <c r="I28"/>
      <c r="J28"/>
      <c r="K28"/>
    </row>
    <row r="29" spans="1:11" x14ac:dyDescent="0.2">
      <c r="A29" s="5"/>
      <c r="B29" s="11" t="s">
        <v>89</v>
      </c>
      <c r="C29" s="15">
        <v>3001546.7930000001</v>
      </c>
      <c r="D29" s="15">
        <v>0</v>
      </c>
      <c r="E29" s="15">
        <f t="shared" si="4"/>
        <v>3001546.7930000001</v>
      </c>
      <c r="F29" s="15">
        <v>130816.94</v>
      </c>
      <c r="G29" s="59">
        <v>130816.94</v>
      </c>
      <c r="H29" s="15">
        <f t="shared" si="5"/>
        <v>2870729.8530000001</v>
      </c>
      <c r="I29"/>
      <c r="J29"/>
      <c r="K29"/>
    </row>
    <row r="30" spans="1:11" x14ac:dyDescent="0.2">
      <c r="A30" s="5"/>
      <c r="B30" s="11" t="s">
        <v>90</v>
      </c>
      <c r="C30" s="15">
        <v>233756.13500000001</v>
      </c>
      <c r="D30" s="15">
        <v>0</v>
      </c>
      <c r="E30" s="15">
        <f t="shared" si="4"/>
        <v>233756.13500000001</v>
      </c>
      <c r="F30" s="15">
        <v>18993.21</v>
      </c>
      <c r="G30" s="59">
        <v>18993.21</v>
      </c>
      <c r="H30" s="15">
        <f t="shared" si="5"/>
        <v>214762.92500000002</v>
      </c>
      <c r="I30"/>
      <c r="J30"/>
      <c r="K30"/>
    </row>
    <row r="31" spans="1:11" x14ac:dyDescent="0.2">
      <c r="A31" s="5"/>
      <c r="B31" s="11" t="s">
        <v>91</v>
      </c>
      <c r="C31" s="15">
        <v>5647333.2071969658</v>
      </c>
      <c r="D31" s="15">
        <v>0</v>
      </c>
      <c r="E31" s="15">
        <f t="shared" si="4"/>
        <v>5647333.2071969658</v>
      </c>
      <c r="F31" s="15">
        <v>8389.59</v>
      </c>
      <c r="G31" s="59">
        <v>8389.59</v>
      </c>
      <c r="H31" s="15">
        <f t="shared" si="5"/>
        <v>5638943.617196966</v>
      </c>
      <c r="I31"/>
      <c r="J31"/>
      <c r="K31"/>
    </row>
    <row r="32" spans="1:11" x14ac:dyDescent="0.2">
      <c r="A32" s="5"/>
      <c r="B32" s="11" t="s">
        <v>19</v>
      </c>
      <c r="C32" s="15">
        <v>608763.05582000013</v>
      </c>
      <c r="D32" s="15">
        <v>0</v>
      </c>
      <c r="E32" s="15">
        <f t="shared" si="4"/>
        <v>608763.05582000013</v>
      </c>
      <c r="F32" s="15">
        <v>195543.28</v>
      </c>
      <c r="G32" s="15">
        <v>195543.28</v>
      </c>
      <c r="H32" s="15">
        <f t="shared" si="5"/>
        <v>413219.7758200001</v>
      </c>
      <c r="I32"/>
      <c r="J32"/>
      <c r="K32"/>
    </row>
    <row r="33" spans="1:11" x14ac:dyDescent="0.2">
      <c r="A33" s="50" t="s">
        <v>64</v>
      </c>
      <c r="B33" s="7"/>
      <c r="C33" s="15"/>
      <c r="D33" s="15"/>
      <c r="E33" s="15"/>
      <c r="F33" s="59"/>
      <c r="G33" s="59"/>
      <c r="H33" s="15"/>
      <c r="I33"/>
      <c r="J33"/>
      <c r="K33"/>
    </row>
    <row r="34" spans="1:11" x14ac:dyDescent="0.2">
      <c r="A34" s="5"/>
      <c r="B34" s="11" t="s">
        <v>92</v>
      </c>
      <c r="C34" s="15"/>
      <c r="D34" s="15"/>
      <c r="E34" s="15"/>
      <c r="F34" s="59" t="s">
        <v>139</v>
      </c>
      <c r="G34" s="59"/>
      <c r="H34" s="15"/>
      <c r="I34"/>
      <c r="J34"/>
      <c r="K34"/>
    </row>
    <row r="35" spans="1:11" x14ac:dyDescent="0.2">
      <c r="A35" s="5"/>
      <c r="B35" s="11" t="s">
        <v>93</v>
      </c>
      <c r="C35" s="15"/>
      <c r="D35" s="15"/>
      <c r="E35" s="15"/>
      <c r="F35" s="59"/>
      <c r="G35" s="59"/>
      <c r="H35" s="15"/>
      <c r="I35"/>
      <c r="J35"/>
      <c r="K35"/>
    </row>
    <row r="36" spans="1:11" x14ac:dyDescent="0.2">
      <c r="A36" s="5"/>
      <c r="B36" s="11" t="s">
        <v>94</v>
      </c>
      <c r="C36" s="15"/>
      <c r="D36" s="15"/>
      <c r="E36" s="15"/>
      <c r="F36" s="59"/>
      <c r="G36" s="59"/>
      <c r="H36" s="15"/>
      <c r="I36"/>
      <c r="J36"/>
      <c r="K36"/>
    </row>
    <row r="37" spans="1:11" x14ac:dyDescent="0.2">
      <c r="A37" s="5"/>
      <c r="B37" s="11" t="s">
        <v>95</v>
      </c>
      <c r="C37" s="15"/>
      <c r="D37" s="15"/>
      <c r="E37" s="15"/>
      <c r="F37" s="59"/>
      <c r="G37" s="59"/>
      <c r="H37" s="15"/>
      <c r="I37"/>
      <c r="J37"/>
      <c r="K37"/>
    </row>
    <row r="38" spans="1:11" x14ac:dyDescent="0.2">
      <c r="A38" s="5"/>
      <c r="B38" s="11" t="s">
        <v>41</v>
      </c>
      <c r="C38" s="15"/>
      <c r="D38" s="15"/>
      <c r="E38" s="15"/>
      <c r="F38" s="59"/>
      <c r="G38" s="59"/>
      <c r="H38" s="15"/>
      <c r="I38"/>
      <c r="J38"/>
      <c r="K38"/>
    </row>
    <row r="39" spans="1:11" x14ac:dyDescent="0.2">
      <c r="A39" s="5"/>
      <c r="B39" s="11" t="s">
        <v>96</v>
      </c>
      <c r="C39" s="15"/>
      <c r="D39" s="15"/>
      <c r="E39" s="15"/>
      <c r="F39" s="59"/>
      <c r="G39" s="59"/>
      <c r="H39" s="15"/>
      <c r="I39"/>
      <c r="J39"/>
      <c r="K39"/>
    </row>
    <row r="40" spans="1:11" x14ac:dyDescent="0.2">
      <c r="A40" s="5"/>
      <c r="B40" s="11" t="s">
        <v>97</v>
      </c>
      <c r="C40" s="15"/>
      <c r="D40" s="15"/>
      <c r="E40" s="15"/>
      <c r="F40" s="59"/>
      <c r="G40" s="59"/>
      <c r="H40" s="15"/>
      <c r="I40"/>
      <c r="J40"/>
      <c r="K40"/>
    </row>
    <row r="41" spans="1:11" x14ac:dyDescent="0.2">
      <c r="A41" s="5"/>
      <c r="B41" s="11" t="s">
        <v>37</v>
      </c>
      <c r="C41" s="15"/>
      <c r="D41" s="15"/>
      <c r="E41" s="15"/>
      <c r="F41" s="59"/>
      <c r="G41" s="59"/>
      <c r="H41" s="15"/>
    </row>
    <row r="42" spans="1:11" x14ac:dyDescent="0.2">
      <c r="A42" s="5"/>
      <c r="B42" s="11" t="s">
        <v>98</v>
      </c>
      <c r="C42" s="15"/>
      <c r="D42" s="15"/>
      <c r="E42" s="15"/>
      <c r="F42" s="15"/>
      <c r="G42" s="59"/>
      <c r="H42" s="15"/>
    </row>
    <row r="43" spans="1:11" x14ac:dyDescent="0.2">
      <c r="A43" s="50" t="s">
        <v>65</v>
      </c>
      <c r="B43" s="7"/>
      <c r="C43" s="15"/>
      <c r="D43" s="15"/>
      <c r="E43" s="15"/>
      <c r="F43" s="15"/>
      <c r="G43" s="59"/>
      <c r="H43" s="15"/>
    </row>
    <row r="44" spans="1:11" x14ac:dyDescent="0.2">
      <c r="A44" s="5"/>
      <c r="B44" s="11" t="s">
        <v>99</v>
      </c>
      <c r="C44" s="15">
        <v>201725</v>
      </c>
      <c r="D44" s="15">
        <v>0</v>
      </c>
      <c r="E44" s="15">
        <f>+C44+D44</f>
        <v>201725</v>
      </c>
      <c r="F44" s="15">
        <v>62413.8</v>
      </c>
      <c r="G44" s="59">
        <v>62413.8</v>
      </c>
      <c r="H44" s="15">
        <f>E44-F44</f>
        <v>139311.20000000001</v>
      </c>
      <c r="I44" s="58"/>
    </row>
    <row r="45" spans="1:11" x14ac:dyDescent="0.2">
      <c r="A45" s="5"/>
      <c r="B45" s="11" t="s">
        <v>100</v>
      </c>
      <c r="C45" s="15">
        <v>0</v>
      </c>
      <c r="D45" s="15">
        <v>0</v>
      </c>
      <c r="E45" s="15">
        <f t="shared" ref="E45:E54" si="6">+C45+D45</f>
        <v>0</v>
      </c>
      <c r="F45" s="15">
        <f>C45-D45</f>
        <v>0</v>
      </c>
      <c r="G45" s="15">
        <f>D45-E45</f>
        <v>0</v>
      </c>
      <c r="H45" s="15">
        <f>E45-F45</f>
        <v>0</v>
      </c>
      <c r="I45" s="58"/>
    </row>
    <row r="46" spans="1:11" x14ac:dyDescent="0.2">
      <c r="A46" s="5"/>
      <c r="B46" s="11" t="s">
        <v>101</v>
      </c>
      <c r="C46" s="15">
        <v>40000</v>
      </c>
      <c r="D46" s="15">
        <v>0</v>
      </c>
      <c r="E46" s="15">
        <f t="shared" si="6"/>
        <v>40000</v>
      </c>
      <c r="F46" s="15">
        <v>0</v>
      </c>
      <c r="G46" s="59">
        <v>0</v>
      </c>
      <c r="H46" s="15">
        <f>E46-F46</f>
        <v>40000</v>
      </c>
      <c r="I46" s="58"/>
    </row>
    <row r="47" spans="1:11" x14ac:dyDescent="0.2">
      <c r="A47" s="5"/>
      <c r="B47" s="11" t="s">
        <v>102</v>
      </c>
      <c r="C47" s="15">
        <v>0</v>
      </c>
      <c r="D47" s="15">
        <v>0</v>
      </c>
      <c r="E47" s="15">
        <f t="shared" si="6"/>
        <v>0</v>
      </c>
      <c r="F47" s="15">
        <v>0</v>
      </c>
      <c r="G47" s="59">
        <v>0</v>
      </c>
      <c r="H47" s="15">
        <f t="shared" ref="H47:H48" si="7">E47-F47</f>
        <v>0</v>
      </c>
      <c r="I47" s="58"/>
    </row>
    <row r="48" spans="1:11" x14ac:dyDescent="0.2">
      <c r="A48" s="5"/>
      <c r="B48" s="11" t="s">
        <v>103</v>
      </c>
      <c r="C48" s="15">
        <v>0</v>
      </c>
      <c r="D48" s="15">
        <v>0</v>
      </c>
      <c r="E48" s="15">
        <f t="shared" si="6"/>
        <v>0</v>
      </c>
      <c r="F48" s="15"/>
      <c r="G48" s="59"/>
      <c r="H48" s="15">
        <f t="shared" si="7"/>
        <v>0</v>
      </c>
      <c r="I48" s="58"/>
    </row>
    <row r="49" spans="1:11" x14ac:dyDescent="0.2">
      <c r="A49" s="5"/>
      <c r="B49" s="11" t="s">
        <v>104</v>
      </c>
      <c r="C49" s="69">
        <v>88000</v>
      </c>
      <c r="D49" s="15">
        <v>0</v>
      </c>
      <c r="E49" s="15">
        <f t="shared" si="6"/>
        <v>88000</v>
      </c>
      <c r="F49" s="15">
        <v>25813.49</v>
      </c>
      <c r="G49" s="59">
        <v>25813.49</v>
      </c>
      <c r="H49" s="15">
        <f>E49-F49</f>
        <v>62186.509999999995</v>
      </c>
      <c r="I49" s="58"/>
    </row>
    <row r="50" spans="1:11" x14ac:dyDescent="0.2">
      <c r="A50" s="5"/>
      <c r="B50" s="11" t="s">
        <v>105</v>
      </c>
      <c r="C50" s="15">
        <v>10000</v>
      </c>
      <c r="D50" s="15">
        <v>170000</v>
      </c>
      <c r="E50" s="15">
        <f t="shared" si="6"/>
        <v>180000</v>
      </c>
      <c r="F50" s="15">
        <v>180000</v>
      </c>
      <c r="G50" s="59">
        <v>180000</v>
      </c>
      <c r="H50" s="15">
        <f>E50-F50</f>
        <v>0</v>
      </c>
      <c r="I50" s="58"/>
    </row>
    <row r="51" spans="1:11" x14ac:dyDescent="0.2">
      <c r="A51" s="5"/>
      <c r="B51" s="11" t="s">
        <v>106</v>
      </c>
      <c r="C51" s="15"/>
      <c r="D51" s="15">
        <v>0</v>
      </c>
      <c r="E51" s="15">
        <f t="shared" si="6"/>
        <v>0</v>
      </c>
      <c r="F51" s="15">
        <v>0</v>
      </c>
      <c r="G51" s="15">
        <v>0</v>
      </c>
      <c r="H51" s="15">
        <v>0</v>
      </c>
      <c r="I51" s="58"/>
      <c r="K51" s="58"/>
    </row>
    <row r="52" spans="1:11" x14ac:dyDescent="0.2">
      <c r="A52" s="5"/>
      <c r="B52" s="11" t="s">
        <v>107</v>
      </c>
      <c r="C52" s="15"/>
      <c r="D52" s="15">
        <v>0</v>
      </c>
      <c r="E52" s="15">
        <f t="shared" si="6"/>
        <v>0</v>
      </c>
      <c r="F52" s="15">
        <v>0</v>
      </c>
      <c r="G52" s="15">
        <v>0</v>
      </c>
      <c r="H52" s="15">
        <v>0</v>
      </c>
      <c r="I52" s="58"/>
    </row>
    <row r="53" spans="1:11" x14ac:dyDescent="0.2">
      <c r="A53" s="50" t="s">
        <v>66</v>
      </c>
      <c r="B53" s="7"/>
      <c r="C53" s="15"/>
      <c r="D53" s="15">
        <v>0</v>
      </c>
      <c r="E53" s="15">
        <f t="shared" si="6"/>
        <v>0</v>
      </c>
      <c r="F53" s="15">
        <v>0</v>
      </c>
      <c r="G53" s="15">
        <v>0</v>
      </c>
      <c r="H53" s="15">
        <v>0</v>
      </c>
      <c r="I53" s="58"/>
      <c r="J53" s="58"/>
    </row>
    <row r="54" spans="1:11" x14ac:dyDescent="0.2">
      <c r="A54" s="5"/>
      <c r="B54" s="11" t="s">
        <v>108</v>
      </c>
      <c r="C54" s="15">
        <v>0</v>
      </c>
      <c r="D54" s="15">
        <v>1703001.9</v>
      </c>
      <c r="E54" s="15">
        <f t="shared" si="6"/>
        <v>1703001.9</v>
      </c>
      <c r="F54" s="15">
        <v>258672.75</v>
      </c>
      <c r="G54" s="15">
        <v>258672.75</v>
      </c>
      <c r="H54" s="15">
        <f>E54-F54</f>
        <v>1444329.15</v>
      </c>
      <c r="I54" s="58"/>
      <c r="J54" s="58"/>
    </row>
    <row r="55" spans="1:11" x14ac:dyDescent="0.2">
      <c r="A55" s="5"/>
      <c r="B55" s="11" t="s">
        <v>109</v>
      </c>
      <c r="C55" s="15"/>
      <c r="D55" s="15"/>
      <c r="E55" s="15"/>
      <c r="F55" s="59"/>
      <c r="G55" s="59"/>
      <c r="H55" s="15"/>
    </row>
    <row r="56" spans="1:11" x14ac:dyDescent="0.2">
      <c r="A56" s="5"/>
      <c r="B56" s="11" t="s">
        <v>110</v>
      </c>
      <c r="C56" s="15"/>
      <c r="D56" s="15"/>
      <c r="E56" s="15"/>
      <c r="F56" s="59"/>
      <c r="G56" s="59"/>
      <c r="H56" s="15"/>
    </row>
    <row r="57" spans="1:11" x14ac:dyDescent="0.2">
      <c r="A57" s="50" t="s">
        <v>67</v>
      </c>
      <c r="B57" s="7"/>
      <c r="C57" s="15"/>
      <c r="D57" s="15"/>
      <c r="E57" s="15"/>
      <c r="F57" s="59"/>
      <c r="G57" s="59"/>
      <c r="H57" s="15"/>
    </row>
    <row r="58" spans="1:11" x14ac:dyDescent="0.2">
      <c r="A58" s="5"/>
      <c r="B58" s="11" t="s">
        <v>111</v>
      </c>
      <c r="C58" s="15"/>
      <c r="D58" s="15"/>
      <c r="E58" s="15"/>
      <c r="F58" s="59"/>
      <c r="G58" s="59"/>
      <c r="H58" s="15"/>
    </row>
    <row r="59" spans="1:11" x14ac:dyDescent="0.2">
      <c r="A59" s="5"/>
      <c r="B59" s="11" t="s">
        <v>112</v>
      </c>
      <c r="C59" s="15"/>
      <c r="D59" s="15"/>
      <c r="E59" s="15"/>
      <c r="F59" s="15"/>
      <c r="G59" s="15"/>
      <c r="H59" s="15"/>
    </row>
    <row r="60" spans="1:11" x14ac:dyDescent="0.2">
      <c r="A60" s="5"/>
      <c r="B60" s="11" t="s">
        <v>113</v>
      </c>
      <c r="C60" s="15"/>
      <c r="D60" s="15"/>
      <c r="E60" s="15"/>
      <c r="F60" s="15"/>
      <c r="G60" s="15"/>
      <c r="H60" s="15"/>
    </row>
    <row r="61" spans="1:11" x14ac:dyDescent="0.2">
      <c r="A61" s="5"/>
      <c r="B61" s="11" t="s">
        <v>114</v>
      </c>
      <c r="C61" s="15"/>
      <c r="D61" s="15"/>
      <c r="E61" s="15"/>
      <c r="F61" s="15"/>
      <c r="G61" s="15"/>
      <c r="H61" s="15"/>
    </row>
    <row r="62" spans="1:11" x14ac:dyDescent="0.2">
      <c r="A62" s="5"/>
      <c r="B62" s="11" t="s">
        <v>115</v>
      </c>
      <c r="C62" s="15"/>
      <c r="D62" s="15"/>
      <c r="E62" s="15"/>
      <c r="F62" s="15"/>
      <c r="G62" s="15"/>
      <c r="H62" s="15"/>
    </row>
    <row r="63" spans="1:11" x14ac:dyDescent="0.2">
      <c r="A63" s="5"/>
      <c r="B63" s="11" t="s">
        <v>116</v>
      </c>
      <c r="C63" s="15"/>
      <c r="D63" s="15"/>
      <c r="E63" s="15"/>
      <c r="F63" s="15"/>
      <c r="G63" s="15"/>
      <c r="H63" s="15"/>
    </row>
    <row r="64" spans="1:11" x14ac:dyDescent="0.2">
      <c r="A64" s="5"/>
      <c r="B64" s="11" t="s">
        <v>117</v>
      </c>
      <c r="C64" s="15"/>
      <c r="D64" s="15"/>
      <c r="E64" s="15"/>
      <c r="F64" s="15"/>
      <c r="G64" s="15"/>
      <c r="H64" s="15"/>
    </row>
    <row r="65" spans="1:12" x14ac:dyDescent="0.2">
      <c r="A65" s="50" t="s">
        <v>68</v>
      </c>
      <c r="B65" s="7"/>
      <c r="C65" s="15"/>
      <c r="D65" s="15"/>
      <c r="E65" s="15"/>
      <c r="F65" s="15"/>
      <c r="G65" s="15"/>
      <c r="H65" s="15"/>
    </row>
    <row r="66" spans="1:12" x14ac:dyDescent="0.2">
      <c r="A66" s="5"/>
      <c r="B66" s="11" t="s">
        <v>38</v>
      </c>
      <c r="C66" s="15"/>
      <c r="D66" s="15"/>
      <c r="E66" s="15"/>
      <c r="F66" s="15"/>
      <c r="G66" s="15"/>
      <c r="H66" s="15"/>
    </row>
    <row r="67" spans="1:12" x14ac:dyDescent="0.2">
      <c r="A67" s="5"/>
      <c r="B67" s="11" t="s">
        <v>39</v>
      </c>
      <c r="C67" s="15"/>
      <c r="D67" s="15"/>
      <c r="E67" s="15"/>
      <c r="F67" s="15"/>
      <c r="G67" s="15"/>
      <c r="H67" s="15"/>
    </row>
    <row r="68" spans="1:12" x14ac:dyDescent="0.2">
      <c r="A68" s="5"/>
      <c r="B68" s="11" t="s">
        <v>40</v>
      </c>
      <c r="C68" s="15"/>
      <c r="D68" s="15"/>
      <c r="E68" s="15"/>
      <c r="F68" s="15"/>
      <c r="G68" s="15"/>
      <c r="H68" s="15"/>
    </row>
    <row r="69" spans="1:12" x14ac:dyDescent="0.2">
      <c r="A69" s="50" t="s">
        <v>69</v>
      </c>
      <c r="B69" s="7"/>
      <c r="C69" s="15"/>
      <c r="D69" s="15"/>
      <c r="E69" s="15"/>
      <c r="F69" s="15"/>
      <c r="G69" s="15"/>
      <c r="H69" s="15"/>
    </row>
    <row r="70" spans="1:12" x14ac:dyDescent="0.2">
      <c r="A70" s="5"/>
      <c r="B70" s="11" t="s">
        <v>118</v>
      </c>
      <c r="C70" s="15"/>
      <c r="D70" s="15"/>
      <c r="E70" s="15"/>
      <c r="F70" s="15"/>
      <c r="G70" s="15"/>
      <c r="H70" s="15"/>
    </row>
    <row r="71" spans="1:12" x14ac:dyDescent="0.2">
      <c r="A71" s="5"/>
      <c r="B71" s="11" t="s">
        <v>119</v>
      </c>
      <c r="C71" s="15"/>
      <c r="D71" s="15"/>
      <c r="E71" s="15"/>
      <c r="F71" s="15"/>
      <c r="G71" s="15"/>
      <c r="H71" s="15"/>
    </row>
    <row r="72" spans="1:12" x14ac:dyDescent="0.2">
      <c r="A72" s="5"/>
      <c r="B72" s="11" t="s">
        <v>120</v>
      </c>
      <c r="C72" s="15"/>
      <c r="D72" s="15"/>
      <c r="E72" s="15"/>
      <c r="F72" s="15"/>
      <c r="G72" s="15"/>
      <c r="H72" s="15"/>
    </row>
    <row r="73" spans="1:12" x14ac:dyDescent="0.2">
      <c r="A73" s="5"/>
      <c r="B73" s="11" t="s">
        <v>121</v>
      </c>
      <c r="C73" s="15"/>
      <c r="D73" s="15"/>
      <c r="E73" s="15"/>
      <c r="F73" s="15"/>
      <c r="G73" s="15"/>
      <c r="H73" s="15"/>
    </row>
    <row r="74" spans="1:12" x14ac:dyDescent="0.2">
      <c r="A74" s="5"/>
      <c r="B74" s="11" t="s">
        <v>122</v>
      </c>
      <c r="C74" s="15"/>
      <c r="D74" s="15"/>
      <c r="E74" s="15"/>
      <c r="F74" s="15"/>
      <c r="G74" s="15"/>
      <c r="H74" s="15"/>
    </row>
    <row r="75" spans="1:12" x14ac:dyDescent="0.2">
      <c r="A75" s="5"/>
      <c r="B75" s="11" t="s">
        <v>123</v>
      </c>
      <c r="C75" s="15"/>
      <c r="D75" s="15"/>
      <c r="E75" s="15"/>
      <c r="F75" s="15"/>
      <c r="G75" s="15"/>
      <c r="H75" s="15"/>
    </row>
    <row r="76" spans="1:12" x14ac:dyDescent="0.2">
      <c r="A76" s="6"/>
      <c r="B76" s="12" t="s">
        <v>124</v>
      </c>
      <c r="C76" s="16"/>
      <c r="D76" s="16"/>
      <c r="E76" s="16"/>
      <c r="F76" s="16"/>
      <c r="G76" s="16"/>
      <c r="H76" s="16"/>
    </row>
    <row r="77" spans="1:12" x14ac:dyDescent="0.2">
      <c r="A77" s="8"/>
      <c r="B77" s="13" t="s">
        <v>53</v>
      </c>
      <c r="C77" s="17">
        <f t="shared" ref="C77:H77" si="8">SUM(C5:C76)</f>
        <v>70456846.999699995</v>
      </c>
      <c r="D77" s="17">
        <f t="shared" si="8"/>
        <v>1873001.9</v>
      </c>
      <c r="E77" s="17">
        <f t="shared" si="8"/>
        <v>72329848.899700001</v>
      </c>
      <c r="F77" s="17">
        <f>SUM(F5:F76)</f>
        <v>26279649.980000004</v>
      </c>
      <c r="G77" s="17">
        <f>SUM(G5:G76)</f>
        <v>26279649.980000004</v>
      </c>
      <c r="H77" s="17">
        <f t="shared" si="8"/>
        <v>46050198.919699982</v>
      </c>
      <c r="I77"/>
      <c r="J77"/>
      <c r="K77" s="67"/>
      <c r="L77" s="68"/>
    </row>
    <row r="78" spans="1:12" x14ac:dyDescent="0.2">
      <c r="F78"/>
      <c r="G78"/>
    </row>
    <row r="79" spans="1:12" x14ac:dyDescent="0.2">
      <c r="C79"/>
      <c r="D79"/>
      <c r="E79"/>
      <c r="F79"/>
      <c r="G79"/>
      <c r="H79"/>
    </row>
    <row r="80" spans="1:12" x14ac:dyDescent="0.2">
      <c r="A80" s="52" t="s">
        <v>139</v>
      </c>
      <c r="B80" s="53"/>
      <c r="C80"/>
      <c r="D80"/>
      <c r="E80"/>
      <c r="F80"/>
      <c r="G80"/>
      <c r="H80"/>
    </row>
    <row r="81" spans="1:7" x14ac:dyDescent="0.2">
      <c r="A81" s="53"/>
      <c r="B81" s="53"/>
      <c r="C81" s="53"/>
      <c r="D81" s="53"/>
      <c r="E81" s="53"/>
      <c r="F81"/>
      <c r="G81"/>
    </row>
    <row r="82" spans="1:7" x14ac:dyDescent="0.2">
      <c r="A82" s="53"/>
      <c r="B82" s="53"/>
      <c r="C82" s="53"/>
      <c r="D82" s="53"/>
      <c r="E82" s="53"/>
      <c r="F82" s="53"/>
      <c r="G82" s="53"/>
    </row>
    <row r="83" spans="1:7" x14ac:dyDescent="0.2">
      <c r="A83" s="53"/>
      <c r="B83" s="53"/>
      <c r="C83" s="53"/>
      <c r="D83" s="53"/>
      <c r="E83" s="53"/>
      <c r="F83" s="53"/>
      <c r="G83" s="53"/>
    </row>
    <row r="84" spans="1:7" x14ac:dyDescent="0.2">
      <c r="A84" s="53"/>
      <c r="B84" s="54" t="s">
        <v>135</v>
      </c>
      <c r="C84" s="53"/>
      <c r="D84" s="53"/>
      <c r="E84" s="55" t="s">
        <v>136</v>
      </c>
      <c r="F84" s="56"/>
      <c r="G84" s="56"/>
    </row>
    <row r="85" spans="1:7" ht="22.5" x14ac:dyDescent="0.2">
      <c r="A85" s="53"/>
      <c r="B85" s="57" t="s">
        <v>138</v>
      </c>
      <c r="C85" s="53"/>
      <c r="D85" s="53"/>
      <c r="E85" s="81" t="s">
        <v>137</v>
      </c>
      <c r="F85" s="81"/>
      <c r="G85" s="81"/>
    </row>
    <row r="86" spans="1:7" x14ac:dyDescent="0.2">
      <c r="A86" s="53"/>
      <c r="B86" s="53"/>
      <c r="C86" s="53"/>
      <c r="D86" s="53"/>
      <c r="E86" s="53"/>
      <c r="F86" s="53"/>
      <c r="G86" s="53"/>
    </row>
    <row r="87" spans="1:7" x14ac:dyDescent="0.2">
      <c r="A87" s="53"/>
      <c r="B87" s="53"/>
      <c r="C87" s="53"/>
      <c r="D87" s="53"/>
      <c r="E87" s="53"/>
      <c r="F87" s="53"/>
      <c r="G87" s="53"/>
    </row>
    <row r="88" spans="1:7" x14ac:dyDescent="0.2">
      <c r="A88" s="53"/>
      <c r="B88" s="53"/>
      <c r="C88" s="53"/>
      <c r="D88" s="53"/>
      <c r="E88" s="53"/>
      <c r="F88" s="53"/>
      <c r="G88" s="53"/>
    </row>
  </sheetData>
  <sheetProtection formatCells="0" formatColumns="0" formatRows="0" autoFilter="0"/>
  <autoFilter ref="A1:I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5">
    <mergeCell ref="A1:H1"/>
    <mergeCell ref="C2:G2"/>
    <mergeCell ref="H2:H3"/>
    <mergeCell ref="A2:B4"/>
    <mergeCell ref="E85:G85"/>
  </mergeCells>
  <printOptions horizontalCentered="1"/>
  <pageMargins left="0.70866141732283472" right="0.70866141732283472" top="0.74803149606299213" bottom="0.74803149606299213" header="0.31496062992125984" footer="0.31496062992125984"/>
  <pageSetup scale="8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showGridLines="0" workbookViewId="0">
      <selection activeCell="B31" sqref="B31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10" ht="50.1" customHeight="1" x14ac:dyDescent="0.2">
      <c r="A1" s="70" t="s">
        <v>144</v>
      </c>
      <c r="B1" s="71"/>
      <c r="C1" s="71"/>
      <c r="D1" s="71"/>
      <c r="E1" s="71"/>
      <c r="F1" s="71"/>
      <c r="G1" s="71"/>
      <c r="H1" s="72"/>
    </row>
    <row r="2" spans="1:10" x14ac:dyDescent="0.2">
      <c r="A2" s="75" t="s">
        <v>54</v>
      </c>
      <c r="B2" s="76"/>
      <c r="C2" s="70" t="s">
        <v>60</v>
      </c>
      <c r="D2" s="71"/>
      <c r="E2" s="71"/>
      <c r="F2" s="71"/>
      <c r="G2" s="72"/>
      <c r="H2" s="73" t="s">
        <v>59</v>
      </c>
    </row>
    <row r="3" spans="1:10" ht="24.95" customHeight="1" x14ac:dyDescent="0.2">
      <c r="A3" s="77"/>
      <c r="B3" s="7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4"/>
    </row>
    <row r="4" spans="1:10" x14ac:dyDescent="0.2">
      <c r="A4" s="79"/>
      <c r="B4" s="8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10" x14ac:dyDescent="0.2">
      <c r="A5" s="5"/>
      <c r="B5" s="18"/>
      <c r="C5" s="21"/>
      <c r="D5" s="21"/>
      <c r="E5" s="21"/>
      <c r="F5" s="21"/>
      <c r="G5" s="21"/>
      <c r="H5" s="21"/>
    </row>
    <row r="6" spans="1:10" ht="12.75" x14ac:dyDescent="0.2">
      <c r="A6" s="5"/>
      <c r="B6" s="18" t="s">
        <v>0</v>
      </c>
      <c r="C6" s="51">
        <f>SUM(COG!C6:C32)</f>
        <v>70117121.999699995</v>
      </c>
      <c r="D6" s="51">
        <f>SUM(COG!D6:D32)</f>
        <v>0</v>
      </c>
      <c r="E6" s="51">
        <f>SUM(COG!E6:E32)</f>
        <v>70117121.999699995</v>
      </c>
      <c r="F6" s="51">
        <f>SUM(COG!F6:F32)</f>
        <v>25752749.940000005</v>
      </c>
      <c r="G6" s="51">
        <f>SUM(COG!G6:G32)</f>
        <v>25752749.940000005</v>
      </c>
      <c r="H6" s="51">
        <f>SUM(COG!H6:H32)</f>
        <v>44364372.059699982</v>
      </c>
      <c r="J6" s="66" t="s">
        <v>139</v>
      </c>
    </row>
    <row r="7" spans="1:10" x14ac:dyDescent="0.2">
      <c r="A7" s="5"/>
      <c r="B7" s="18"/>
      <c r="C7" s="22"/>
      <c r="D7" s="22"/>
      <c r="E7" s="22"/>
      <c r="F7" s="22"/>
      <c r="G7" s="22"/>
      <c r="H7" s="22"/>
    </row>
    <row r="8" spans="1:10" x14ac:dyDescent="0.2">
      <c r="A8" s="5"/>
      <c r="B8" s="18" t="s">
        <v>1</v>
      </c>
      <c r="C8" s="51">
        <f>SUM(COG!C43:C63)</f>
        <v>339725</v>
      </c>
      <c r="D8" s="51">
        <f>SUM(COG!D43:D63)</f>
        <v>1873001.9</v>
      </c>
      <c r="E8" s="51">
        <f>SUM(COG!E43:E63)</f>
        <v>2212726.9</v>
      </c>
      <c r="F8" s="51">
        <f>SUM(COG!F43:F63)</f>
        <v>526900.04</v>
      </c>
      <c r="G8" s="51">
        <f>SUM(COG!G43:G63)</f>
        <v>526900.04</v>
      </c>
      <c r="H8" s="51">
        <f>SUM(COG!H43:H63)</f>
        <v>1685826.8599999999</v>
      </c>
    </row>
    <row r="9" spans="1:10" x14ac:dyDescent="0.2">
      <c r="A9" s="5"/>
      <c r="B9" s="18"/>
      <c r="C9" s="22"/>
      <c r="D9" s="22"/>
      <c r="E9" s="22"/>
      <c r="F9" s="22"/>
      <c r="G9" s="22"/>
      <c r="H9" s="22"/>
    </row>
    <row r="10" spans="1:10" x14ac:dyDescent="0.2">
      <c r="A10" s="5"/>
      <c r="B10" s="18" t="s">
        <v>2</v>
      </c>
      <c r="C10" s="22"/>
      <c r="D10" s="22"/>
      <c r="E10" s="22"/>
      <c r="F10" s="22"/>
      <c r="G10" s="22"/>
      <c r="H10" s="22"/>
    </row>
    <row r="11" spans="1:10" x14ac:dyDescent="0.2">
      <c r="A11" s="5"/>
      <c r="B11" s="18"/>
      <c r="C11" s="22"/>
      <c r="D11" s="22"/>
      <c r="E11" s="22"/>
      <c r="F11" s="22"/>
      <c r="G11" s="22"/>
      <c r="H11" s="22"/>
    </row>
    <row r="12" spans="1:10" x14ac:dyDescent="0.2">
      <c r="A12" s="5"/>
      <c r="B12" s="18" t="s">
        <v>41</v>
      </c>
      <c r="C12" s="22"/>
      <c r="D12" s="22"/>
      <c r="E12" s="22"/>
      <c r="F12" s="22"/>
      <c r="G12" s="22"/>
      <c r="H12" s="22"/>
    </row>
    <row r="13" spans="1:10" x14ac:dyDescent="0.2">
      <c r="A13" s="5"/>
      <c r="B13" s="18"/>
      <c r="C13" s="22"/>
      <c r="D13" s="22"/>
      <c r="E13" s="22"/>
      <c r="F13" s="22"/>
      <c r="G13" s="22"/>
      <c r="H13" s="22"/>
    </row>
    <row r="14" spans="1:10" x14ac:dyDescent="0.2">
      <c r="A14" s="5"/>
      <c r="B14" s="18" t="s">
        <v>38</v>
      </c>
      <c r="C14" s="22"/>
      <c r="D14" s="22"/>
      <c r="E14" s="22"/>
      <c r="F14" s="22"/>
      <c r="G14" s="22"/>
      <c r="H14" s="22"/>
    </row>
    <row r="15" spans="1:10" x14ac:dyDescent="0.2">
      <c r="A15" s="6"/>
      <c r="B15" s="19"/>
      <c r="C15" s="23"/>
      <c r="D15" s="23"/>
      <c r="E15" s="23"/>
      <c r="F15" s="23"/>
      <c r="G15" s="23"/>
      <c r="H15" s="23"/>
    </row>
    <row r="16" spans="1:10" x14ac:dyDescent="0.2">
      <c r="A16" s="20"/>
      <c r="B16" s="13" t="s">
        <v>53</v>
      </c>
      <c r="C16" s="17">
        <f t="shared" ref="C16:H16" si="0">SUM(C5:C15)</f>
        <v>70456846.999699995</v>
      </c>
      <c r="D16" s="17">
        <f t="shared" si="0"/>
        <v>1873001.9</v>
      </c>
      <c r="E16" s="17">
        <f t="shared" si="0"/>
        <v>72329848.899700001</v>
      </c>
      <c r="F16" s="17">
        <f t="shared" si="0"/>
        <v>26279649.980000004</v>
      </c>
      <c r="G16" s="17">
        <f t="shared" si="0"/>
        <v>26279649.980000004</v>
      </c>
      <c r="H16" s="17">
        <f t="shared" si="0"/>
        <v>46050198.919699982</v>
      </c>
    </row>
    <row r="18" spans="1:7" x14ac:dyDescent="0.2">
      <c r="A18" s="52"/>
      <c r="B18" s="53"/>
      <c r="C18" s="53"/>
      <c r="D18" s="53"/>
      <c r="E18" s="53"/>
      <c r="F18"/>
      <c r="G18"/>
    </row>
    <row r="19" spans="1:7" x14ac:dyDescent="0.2">
      <c r="A19" s="53"/>
      <c r="B19" s="53"/>
      <c r="C19" s="53"/>
      <c r="D19" s="53"/>
      <c r="E19" s="53"/>
      <c r="F19"/>
      <c r="G19"/>
    </row>
    <row r="20" spans="1:7" x14ac:dyDescent="0.2">
      <c r="A20" s="53"/>
      <c r="B20" s="53"/>
      <c r="C20" s="53"/>
      <c r="D20" s="53"/>
      <c r="E20" s="53"/>
      <c r="F20" s="53"/>
      <c r="G20" s="53"/>
    </row>
    <row r="21" spans="1:7" x14ac:dyDescent="0.2">
      <c r="A21" s="53"/>
      <c r="B21" s="53"/>
      <c r="C21" s="53"/>
      <c r="D21" s="53"/>
      <c r="E21" s="53"/>
      <c r="F21" s="53"/>
      <c r="G21" s="53"/>
    </row>
    <row r="22" spans="1:7" x14ac:dyDescent="0.2">
      <c r="A22" s="53"/>
      <c r="B22" s="54" t="s">
        <v>135</v>
      </c>
      <c r="C22" s="53"/>
      <c r="D22" s="53"/>
      <c r="E22" s="55" t="s">
        <v>136</v>
      </c>
      <c r="F22" s="56"/>
      <c r="G22" s="56"/>
    </row>
    <row r="23" spans="1:7" ht="22.5" x14ac:dyDescent="0.2">
      <c r="A23" s="53"/>
      <c r="B23" s="57" t="s">
        <v>138</v>
      </c>
      <c r="C23" s="53"/>
      <c r="D23" s="53"/>
      <c r="E23" s="81" t="s">
        <v>137</v>
      </c>
      <c r="F23" s="81"/>
      <c r="G23" s="81"/>
    </row>
    <row r="24" spans="1:7" x14ac:dyDescent="0.2">
      <c r="A24" s="53"/>
      <c r="B24" s="53"/>
      <c r="C24" s="53"/>
      <c r="D24" s="53"/>
      <c r="E24" s="53"/>
      <c r="F24" s="53"/>
      <c r="G24" s="53"/>
    </row>
    <row r="25" spans="1:7" x14ac:dyDescent="0.2">
      <c r="A25" s="53"/>
      <c r="B25" s="53"/>
      <c r="C25" s="53"/>
      <c r="D25" s="53"/>
      <c r="E25" s="53"/>
      <c r="F25" s="53"/>
      <c r="G25" s="53"/>
    </row>
  </sheetData>
  <sheetProtection formatCells="0" formatColumns="0" formatRows="0" autoFilter="0"/>
  <mergeCells count="5">
    <mergeCell ref="A1:H1"/>
    <mergeCell ref="C2:G2"/>
    <mergeCell ref="H2:H3"/>
    <mergeCell ref="A2:B4"/>
    <mergeCell ref="E23:G23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workbookViewId="0">
      <selection activeCell="B61" sqref="B61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10" width="14" style="1" bestFit="1" customWidth="1"/>
    <col min="11" max="11" width="12.6640625" style="1" bestFit="1" customWidth="1"/>
    <col min="12" max="12" width="17.33203125" style="1" bestFit="1" customWidth="1"/>
    <col min="13" max="16384" width="12" style="1"/>
  </cols>
  <sheetData>
    <row r="1" spans="1:12" ht="45" customHeight="1" x14ac:dyDescent="0.2">
      <c r="A1" s="70" t="s">
        <v>141</v>
      </c>
      <c r="B1" s="71"/>
      <c r="C1" s="71"/>
      <c r="D1" s="71"/>
      <c r="E1" s="71"/>
      <c r="F1" s="71"/>
      <c r="G1" s="71"/>
      <c r="H1" s="72"/>
    </row>
    <row r="2" spans="1:12" x14ac:dyDescent="0.2">
      <c r="B2" s="29"/>
      <c r="C2" s="29"/>
      <c r="D2" s="29"/>
      <c r="E2" s="29"/>
      <c r="F2" s="29"/>
      <c r="G2" s="29"/>
      <c r="H2" s="29"/>
    </row>
    <row r="3" spans="1:12" x14ac:dyDescent="0.2">
      <c r="A3" s="75" t="s">
        <v>54</v>
      </c>
      <c r="B3" s="76"/>
      <c r="C3" s="70" t="s">
        <v>60</v>
      </c>
      <c r="D3" s="71"/>
      <c r="E3" s="71"/>
      <c r="F3" s="71"/>
      <c r="G3" s="72"/>
      <c r="H3" s="73" t="s">
        <v>59</v>
      </c>
    </row>
    <row r="4" spans="1:12" ht="24.95" customHeight="1" x14ac:dyDescent="0.2">
      <c r="A4" s="77"/>
      <c r="B4" s="78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74"/>
    </row>
    <row r="5" spans="1:12" x14ac:dyDescent="0.2">
      <c r="A5" s="79"/>
      <c r="B5" s="80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12" x14ac:dyDescent="0.2">
      <c r="A6" s="30"/>
      <c r="B6" s="26"/>
      <c r="C6" s="38"/>
      <c r="D6" s="38"/>
      <c r="E6" s="62"/>
      <c r="F6" s="38"/>
      <c r="G6" s="64"/>
      <c r="H6" s="38"/>
    </row>
    <row r="7" spans="1:12" x14ac:dyDescent="0.2">
      <c r="A7" s="4" t="s">
        <v>134</v>
      </c>
      <c r="B7" s="24"/>
      <c r="C7" s="15">
        <v>24522412.98815316</v>
      </c>
      <c r="D7" s="15">
        <v>0</v>
      </c>
      <c r="E7" s="63">
        <f>+C7+D7</f>
        <v>24522412.98815316</v>
      </c>
      <c r="F7" s="15">
        <v>7404591.8200000003</v>
      </c>
      <c r="G7" s="65">
        <v>7404591.8200000003</v>
      </c>
      <c r="H7" s="15">
        <f t="shared" ref="H7:H13" si="0">E7-F7</f>
        <v>17117821.168153159</v>
      </c>
      <c r="I7" s="58"/>
    </row>
    <row r="8" spans="1:12" x14ac:dyDescent="0.2">
      <c r="A8" s="4" t="s">
        <v>128</v>
      </c>
      <c r="B8" s="24"/>
      <c r="C8" s="15">
        <v>10693828.311840046</v>
      </c>
      <c r="D8" s="15">
        <v>0</v>
      </c>
      <c r="E8" s="63">
        <f t="shared" ref="E8:E13" si="1">+C8+D8</f>
        <v>10693828.311840046</v>
      </c>
      <c r="F8" s="15">
        <v>5099660.5</v>
      </c>
      <c r="G8" s="65">
        <v>5099660.5</v>
      </c>
      <c r="H8" s="15">
        <f t="shared" si="0"/>
        <v>5594167.8118400462</v>
      </c>
      <c r="I8" s="58"/>
    </row>
    <row r="9" spans="1:12" x14ac:dyDescent="0.2">
      <c r="A9" s="4" t="s">
        <v>129</v>
      </c>
      <c r="B9" s="24"/>
      <c r="C9" s="15">
        <v>1785881.0342501525</v>
      </c>
      <c r="D9" s="15">
        <v>0</v>
      </c>
      <c r="E9" s="63">
        <f t="shared" si="1"/>
        <v>1785881.0342501525</v>
      </c>
      <c r="F9" s="15">
        <v>638997.29</v>
      </c>
      <c r="G9" s="65">
        <v>638997.29</v>
      </c>
      <c r="H9" s="15">
        <f t="shared" si="0"/>
        <v>1146883.7442501525</v>
      </c>
      <c r="I9" s="58"/>
    </row>
    <row r="10" spans="1:12" x14ac:dyDescent="0.2">
      <c r="A10" s="4" t="s">
        <v>130</v>
      </c>
      <c r="B10" s="24"/>
      <c r="C10" s="15">
        <v>24543122.458934266</v>
      </c>
      <c r="D10" s="15">
        <v>1873001.9</v>
      </c>
      <c r="E10" s="63">
        <f t="shared" si="1"/>
        <v>26416124.358934265</v>
      </c>
      <c r="F10" s="15">
        <v>9644160.5500000007</v>
      </c>
      <c r="G10" s="15">
        <v>9644160.5500000007</v>
      </c>
      <c r="H10" s="15">
        <f t="shared" si="0"/>
        <v>16771963.808934264</v>
      </c>
      <c r="I10" s="58"/>
    </row>
    <row r="11" spans="1:12" x14ac:dyDescent="0.2">
      <c r="A11" s="4" t="s">
        <v>131</v>
      </c>
      <c r="B11" s="24"/>
      <c r="C11" s="15">
        <v>6156969.1008900506</v>
      </c>
      <c r="D11" s="15">
        <v>0</v>
      </c>
      <c r="E11" s="63">
        <f t="shared" si="1"/>
        <v>6156969.1008900506</v>
      </c>
      <c r="F11" s="15">
        <v>2535548.88</v>
      </c>
      <c r="G11" s="65">
        <v>2535548.88</v>
      </c>
      <c r="H11" s="15">
        <f t="shared" si="0"/>
        <v>3621420.2208900508</v>
      </c>
      <c r="I11" s="58"/>
    </row>
    <row r="12" spans="1:12" x14ac:dyDescent="0.2">
      <c r="A12" s="4" t="s">
        <v>132</v>
      </c>
      <c r="B12" s="24"/>
      <c r="C12" s="15">
        <v>1939129.222470934</v>
      </c>
      <c r="D12" s="15">
        <v>0</v>
      </c>
      <c r="E12" s="63">
        <f t="shared" si="1"/>
        <v>1939129.222470934</v>
      </c>
      <c r="F12" s="15">
        <v>674872.31999999995</v>
      </c>
      <c r="G12" s="15">
        <v>674872.31999999995</v>
      </c>
      <c r="H12" s="15">
        <f t="shared" si="0"/>
        <v>1264256.9024709342</v>
      </c>
      <c r="I12" s="58"/>
      <c r="J12" s="68"/>
    </row>
    <row r="13" spans="1:12" x14ac:dyDescent="0.2">
      <c r="A13" s="4" t="s">
        <v>133</v>
      </c>
      <c r="B13" s="24"/>
      <c r="C13" s="15">
        <v>815503.88316137646</v>
      </c>
      <c r="D13" s="15">
        <v>0</v>
      </c>
      <c r="E13" s="63">
        <f t="shared" si="1"/>
        <v>815503.88316137646</v>
      </c>
      <c r="F13" s="15">
        <v>281818.62</v>
      </c>
      <c r="G13" s="65">
        <v>281818.62</v>
      </c>
      <c r="H13" s="15">
        <f t="shared" si="0"/>
        <v>533685.26316137647</v>
      </c>
      <c r="I13" s="58"/>
      <c r="J13" s="68"/>
    </row>
    <row r="14" spans="1:12" x14ac:dyDescent="0.2">
      <c r="A14" s="4"/>
      <c r="B14" s="27"/>
      <c r="C14" s="16"/>
      <c r="D14" s="16"/>
      <c r="E14" s="60"/>
      <c r="F14" s="16" t="s">
        <v>139</v>
      </c>
      <c r="G14" s="61"/>
      <c r="H14" s="16"/>
    </row>
    <row r="15" spans="1:12" x14ac:dyDescent="0.2">
      <c r="A15" s="28"/>
      <c r="B15" s="49" t="s">
        <v>53</v>
      </c>
      <c r="C15" s="25">
        <f t="shared" ref="C15:H15" si="2">SUM(C7:C14)</f>
        <v>70456846.999699995</v>
      </c>
      <c r="D15" s="25">
        <f t="shared" si="2"/>
        <v>1873001.9</v>
      </c>
      <c r="E15" s="25">
        <f>SUM(E7:E14)</f>
        <v>72329848.899700001</v>
      </c>
      <c r="F15" s="17">
        <f t="shared" si="2"/>
        <v>26279649.98</v>
      </c>
      <c r="G15" s="25">
        <f t="shared" si="2"/>
        <v>26279649.98</v>
      </c>
      <c r="H15" s="25">
        <f t="shared" si="2"/>
        <v>46050198.919699982</v>
      </c>
      <c r="I15" s="67"/>
      <c r="J15" s="67"/>
      <c r="K15" s="58"/>
      <c r="L15" s="67"/>
    </row>
    <row r="18" spans="1:8" ht="45" customHeight="1" x14ac:dyDescent="0.2">
      <c r="A18" s="70" t="s">
        <v>141</v>
      </c>
      <c r="B18" s="71"/>
      <c r="C18" s="71"/>
      <c r="D18" s="71"/>
      <c r="E18" s="71"/>
      <c r="F18" s="71"/>
      <c r="G18" s="71"/>
      <c r="H18" s="72"/>
    </row>
    <row r="20" spans="1:8" x14ac:dyDescent="0.2">
      <c r="A20" s="75" t="s">
        <v>54</v>
      </c>
      <c r="B20" s="76"/>
      <c r="C20" s="70" t="s">
        <v>60</v>
      </c>
      <c r="D20" s="71"/>
      <c r="E20" s="71"/>
      <c r="F20" s="71"/>
      <c r="G20" s="72"/>
      <c r="H20" s="73" t="s">
        <v>59</v>
      </c>
    </row>
    <row r="21" spans="1:8" ht="22.5" x14ac:dyDescent="0.2">
      <c r="A21" s="77"/>
      <c r="B21" s="78"/>
      <c r="C21" s="9" t="s">
        <v>55</v>
      </c>
      <c r="D21" s="9" t="s">
        <v>125</v>
      </c>
      <c r="E21" s="9" t="s">
        <v>56</v>
      </c>
      <c r="F21" s="9" t="s">
        <v>57</v>
      </c>
      <c r="G21" s="9" t="s">
        <v>58</v>
      </c>
      <c r="H21" s="74"/>
    </row>
    <row r="22" spans="1:8" x14ac:dyDescent="0.2">
      <c r="A22" s="79"/>
      <c r="B22" s="80"/>
      <c r="C22" s="10">
        <v>1</v>
      </c>
      <c r="D22" s="10">
        <v>2</v>
      </c>
      <c r="E22" s="10" t="s">
        <v>126</v>
      </c>
      <c r="F22" s="10">
        <v>4</v>
      </c>
      <c r="G22" s="10">
        <v>5</v>
      </c>
      <c r="H22" s="10" t="s">
        <v>127</v>
      </c>
    </row>
    <row r="23" spans="1:8" x14ac:dyDescent="0.2">
      <c r="A23" s="30"/>
      <c r="B23" s="31"/>
      <c r="C23" s="35"/>
      <c r="D23" s="35"/>
      <c r="E23" s="35"/>
      <c r="F23" s="35"/>
      <c r="G23" s="35"/>
      <c r="H23" s="35"/>
    </row>
    <row r="24" spans="1:8" x14ac:dyDescent="0.2">
      <c r="A24" s="4" t="s">
        <v>8</v>
      </c>
      <c r="B24" s="2"/>
      <c r="C24" s="36"/>
      <c r="D24" s="36"/>
      <c r="E24" s="36"/>
      <c r="F24" s="36"/>
      <c r="G24" s="36"/>
      <c r="H24" s="36"/>
    </row>
    <row r="25" spans="1:8" x14ac:dyDescent="0.2">
      <c r="A25" s="4" t="s">
        <v>9</v>
      </c>
      <c r="B25" s="2"/>
      <c r="C25" s="36"/>
      <c r="D25" s="36"/>
      <c r="E25" s="36"/>
      <c r="F25" s="36"/>
      <c r="G25" s="36"/>
      <c r="H25" s="36"/>
    </row>
    <row r="26" spans="1:8" x14ac:dyDescent="0.2">
      <c r="A26" s="4" t="s">
        <v>10</v>
      </c>
      <c r="B26" s="2"/>
      <c r="C26" s="36"/>
      <c r="D26" s="36"/>
      <c r="E26" s="36"/>
      <c r="F26" s="36"/>
      <c r="G26" s="36"/>
      <c r="H26" s="36"/>
    </row>
    <row r="27" spans="1:8" x14ac:dyDescent="0.2">
      <c r="A27" s="4" t="s">
        <v>11</v>
      </c>
      <c r="B27" s="2"/>
      <c r="C27" s="36"/>
      <c r="D27" s="36"/>
      <c r="E27" s="36"/>
      <c r="F27" s="36"/>
      <c r="G27" s="36"/>
      <c r="H27" s="36"/>
    </row>
    <row r="28" spans="1:8" x14ac:dyDescent="0.2">
      <c r="A28" s="4"/>
      <c r="B28" s="2"/>
      <c r="C28" s="37"/>
      <c r="D28" s="37"/>
      <c r="E28" s="37"/>
      <c r="F28" s="37"/>
      <c r="G28" s="37"/>
      <c r="H28" s="37"/>
    </row>
    <row r="29" spans="1:8" x14ac:dyDescent="0.2">
      <c r="A29" s="28"/>
      <c r="B29" s="49" t="s">
        <v>53</v>
      </c>
      <c r="C29" s="25"/>
      <c r="D29" s="25"/>
      <c r="E29" s="25"/>
      <c r="F29" s="25"/>
      <c r="G29" s="25"/>
      <c r="H29" s="25"/>
    </row>
    <row r="32" spans="1:8" ht="45" customHeight="1" x14ac:dyDescent="0.2">
      <c r="A32" s="70" t="s">
        <v>140</v>
      </c>
      <c r="B32" s="71"/>
      <c r="C32" s="71"/>
      <c r="D32" s="71"/>
      <c r="E32" s="71"/>
      <c r="F32" s="71"/>
      <c r="G32" s="71"/>
      <c r="H32" s="72"/>
    </row>
    <row r="33" spans="1:8" x14ac:dyDescent="0.2">
      <c r="A33" s="75" t="s">
        <v>54</v>
      </c>
      <c r="B33" s="76"/>
      <c r="C33" s="70" t="s">
        <v>60</v>
      </c>
      <c r="D33" s="71"/>
      <c r="E33" s="71"/>
      <c r="F33" s="71"/>
      <c r="G33" s="72"/>
      <c r="H33" s="73" t="s">
        <v>59</v>
      </c>
    </row>
    <row r="34" spans="1:8" ht="22.5" x14ac:dyDescent="0.2">
      <c r="A34" s="77"/>
      <c r="B34" s="78"/>
      <c r="C34" s="9" t="s">
        <v>55</v>
      </c>
      <c r="D34" s="9" t="s">
        <v>125</v>
      </c>
      <c r="E34" s="9" t="s">
        <v>56</v>
      </c>
      <c r="F34" s="9" t="s">
        <v>57</v>
      </c>
      <c r="G34" s="9" t="s">
        <v>58</v>
      </c>
      <c r="H34" s="74"/>
    </row>
    <row r="35" spans="1:8" x14ac:dyDescent="0.2">
      <c r="A35" s="79"/>
      <c r="B35" s="80"/>
      <c r="C35" s="10">
        <v>1</v>
      </c>
      <c r="D35" s="10">
        <v>2</v>
      </c>
      <c r="E35" s="10" t="s">
        <v>126</v>
      </c>
      <c r="F35" s="10">
        <v>4</v>
      </c>
      <c r="G35" s="10">
        <v>5</v>
      </c>
      <c r="H35" s="10" t="s">
        <v>127</v>
      </c>
    </row>
    <row r="36" spans="1:8" x14ac:dyDescent="0.2">
      <c r="A36" s="30"/>
      <c r="B36" s="31"/>
      <c r="C36" s="35"/>
      <c r="D36" s="35"/>
      <c r="E36" s="35"/>
      <c r="F36" s="35"/>
      <c r="G36" s="35"/>
      <c r="H36" s="35"/>
    </row>
    <row r="37" spans="1:8" ht="22.5" x14ac:dyDescent="0.2">
      <c r="A37" s="4"/>
      <c r="B37" s="33" t="s">
        <v>13</v>
      </c>
      <c r="C37" s="36">
        <f t="shared" ref="C37:H37" si="3">+C15</f>
        <v>70456846.999699995</v>
      </c>
      <c r="D37" s="36">
        <f t="shared" si="3"/>
        <v>1873001.9</v>
      </c>
      <c r="E37" s="36">
        <f t="shared" si="3"/>
        <v>72329848.899700001</v>
      </c>
      <c r="F37" s="36">
        <f>+F15</f>
        <v>26279649.98</v>
      </c>
      <c r="G37" s="36">
        <f t="shared" si="3"/>
        <v>26279649.98</v>
      </c>
      <c r="H37" s="36">
        <f t="shared" si="3"/>
        <v>46050198.919699982</v>
      </c>
    </row>
    <row r="38" spans="1:8" x14ac:dyDescent="0.2">
      <c r="A38" s="4"/>
      <c r="B38" s="33"/>
      <c r="C38" s="36"/>
      <c r="D38" s="36"/>
      <c r="E38" s="36"/>
      <c r="F38" s="36"/>
      <c r="G38" s="36"/>
      <c r="H38" s="36"/>
    </row>
    <row r="39" spans="1:8" x14ac:dyDescent="0.2">
      <c r="A39" s="4"/>
      <c r="B39" s="33" t="s">
        <v>12</v>
      </c>
      <c r="C39" s="36"/>
      <c r="D39" s="36"/>
      <c r="E39" s="36"/>
      <c r="F39" s="36"/>
      <c r="G39" s="36"/>
      <c r="H39" s="36"/>
    </row>
    <row r="40" spans="1:8" x14ac:dyDescent="0.2">
      <c r="A40" s="4"/>
      <c r="B40" s="33"/>
      <c r="C40" s="36"/>
      <c r="D40" s="36"/>
      <c r="E40" s="36"/>
      <c r="F40" s="36"/>
      <c r="G40" s="36"/>
      <c r="H40" s="36"/>
    </row>
    <row r="41" spans="1:8" ht="22.5" x14ac:dyDescent="0.2">
      <c r="A41" s="4"/>
      <c r="B41" s="33" t="s">
        <v>14</v>
      </c>
      <c r="C41" s="36"/>
      <c r="D41" s="36"/>
      <c r="E41" s="36"/>
      <c r="F41" s="36"/>
      <c r="G41" s="36"/>
      <c r="H41" s="36"/>
    </row>
    <row r="42" spans="1:8" x14ac:dyDescent="0.2">
      <c r="A42" s="4"/>
      <c r="B42" s="33"/>
      <c r="C42" s="36"/>
      <c r="D42" s="36"/>
      <c r="E42" s="36"/>
      <c r="F42" s="36"/>
      <c r="G42" s="36"/>
      <c r="H42" s="36"/>
    </row>
    <row r="43" spans="1:8" ht="22.5" x14ac:dyDescent="0.2">
      <c r="A43" s="4"/>
      <c r="B43" s="33" t="s">
        <v>26</v>
      </c>
      <c r="C43" s="36"/>
      <c r="D43" s="36"/>
      <c r="E43" s="36"/>
      <c r="F43" s="36"/>
      <c r="G43" s="36"/>
      <c r="H43" s="36"/>
    </row>
    <row r="44" spans="1:8" x14ac:dyDescent="0.2">
      <c r="A44" s="4"/>
      <c r="B44" s="33"/>
      <c r="C44" s="36"/>
      <c r="D44" s="36"/>
      <c r="E44" s="36"/>
      <c r="F44" s="36"/>
      <c r="G44" s="36"/>
      <c r="H44" s="36"/>
    </row>
    <row r="45" spans="1:8" ht="22.5" x14ac:dyDescent="0.2">
      <c r="A45" s="4"/>
      <c r="B45" s="33" t="s">
        <v>27</v>
      </c>
      <c r="C45" s="36"/>
      <c r="D45" s="36"/>
      <c r="E45" s="36"/>
      <c r="F45" s="36"/>
      <c r="G45" s="36"/>
      <c r="H45" s="36"/>
    </row>
    <row r="46" spans="1:8" x14ac:dyDescent="0.2">
      <c r="A46" s="4"/>
      <c r="B46" s="33"/>
      <c r="C46" s="36"/>
      <c r="D46" s="36"/>
      <c r="E46" s="36"/>
      <c r="F46" s="36"/>
      <c r="G46" s="36"/>
      <c r="H46" s="36"/>
    </row>
    <row r="47" spans="1:8" ht="22.5" x14ac:dyDescent="0.2">
      <c r="A47" s="4"/>
      <c r="B47" s="33" t="s">
        <v>34</v>
      </c>
      <c r="C47" s="36"/>
      <c r="D47" s="36"/>
      <c r="E47" s="36"/>
      <c r="F47" s="36"/>
      <c r="G47" s="36"/>
      <c r="H47" s="36"/>
    </row>
    <row r="48" spans="1:8" x14ac:dyDescent="0.2">
      <c r="A48" s="4"/>
      <c r="B48" s="33"/>
      <c r="C48" s="36"/>
      <c r="D48" s="36"/>
      <c r="E48" s="36"/>
      <c r="F48" s="36"/>
      <c r="G48" s="36"/>
      <c r="H48" s="36"/>
    </row>
    <row r="49" spans="1:8" x14ac:dyDescent="0.2">
      <c r="A49" s="4"/>
      <c r="B49" s="33" t="s">
        <v>15</v>
      </c>
      <c r="C49" s="36"/>
      <c r="D49" s="36"/>
      <c r="E49" s="36"/>
      <c r="F49" s="36"/>
      <c r="G49" s="36"/>
      <c r="H49" s="36"/>
    </row>
    <row r="50" spans="1:8" x14ac:dyDescent="0.2">
      <c r="A50" s="32"/>
      <c r="B50" s="34"/>
      <c r="C50" s="37"/>
      <c r="D50" s="37"/>
      <c r="E50" s="37"/>
      <c r="F50" s="37"/>
      <c r="G50" s="37"/>
      <c r="H50" s="37"/>
    </row>
    <row r="51" spans="1:8" x14ac:dyDescent="0.2">
      <c r="A51" s="28"/>
      <c r="B51" s="49" t="s">
        <v>53</v>
      </c>
      <c r="C51" s="25">
        <f t="shared" ref="C51:H51" si="4">SUM(C37:C50)</f>
        <v>70456846.999699995</v>
      </c>
      <c r="D51" s="25">
        <f t="shared" si="4"/>
        <v>1873001.9</v>
      </c>
      <c r="E51" s="25">
        <f t="shared" si="4"/>
        <v>72329848.899700001</v>
      </c>
      <c r="F51" s="25">
        <f t="shared" si="4"/>
        <v>26279649.98</v>
      </c>
      <c r="G51" s="25">
        <f t="shared" si="4"/>
        <v>26279649.98</v>
      </c>
      <c r="H51" s="25">
        <f t="shared" si="4"/>
        <v>46050198.919699982</v>
      </c>
    </row>
    <row r="53" spans="1:8" x14ac:dyDescent="0.2">
      <c r="A53" s="52" t="s">
        <v>139</v>
      </c>
      <c r="B53" s="53"/>
      <c r="C53" s="53"/>
      <c r="D53" s="53"/>
      <c r="E53" s="53"/>
      <c r="F53"/>
      <c r="G53"/>
    </row>
    <row r="54" spans="1:8" x14ac:dyDescent="0.2">
      <c r="A54" s="53"/>
      <c r="B54" s="53"/>
      <c r="C54" s="53"/>
      <c r="D54" s="53"/>
      <c r="E54" s="53"/>
      <c r="F54"/>
      <c r="G54"/>
    </row>
    <row r="55" spans="1:8" x14ac:dyDescent="0.2">
      <c r="A55" s="53"/>
      <c r="B55" s="53"/>
      <c r="C55" s="53"/>
      <c r="D55" s="53"/>
      <c r="E55" s="53"/>
      <c r="F55" s="53"/>
      <c r="G55" s="53"/>
    </row>
    <row r="56" spans="1:8" x14ac:dyDescent="0.2">
      <c r="A56" s="53"/>
      <c r="B56" s="53"/>
      <c r="C56" s="53"/>
      <c r="D56" s="53"/>
      <c r="E56" s="53"/>
      <c r="F56" s="53"/>
      <c r="G56" s="53"/>
    </row>
    <row r="57" spans="1:8" x14ac:dyDescent="0.2">
      <c r="A57" s="53"/>
      <c r="B57" s="54" t="s">
        <v>135</v>
      </c>
      <c r="C57" s="53"/>
      <c r="D57" s="53"/>
      <c r="E57" s="55" t="s">
        <v>136</v>
      </c>
      <c r="F57" s="56"/>
      <c r="G57" s="56"/>
    </row>
    <row r="58" spans="1:8" ht="22.5" x14ac:dyDescent="0.2">
      <c r="A58" s="53"/>
      <c r="B58" s="57" t="s">
        <v>138</v>
      </c>
      <c r="C58" s="53"/>
      <c r="D58" s="53"/>
      <c r="E58" s="81" t="s">
        <v>137</v>
      </c>
      <c r="F58" s="81"/>
      <c r="G58" s="81"/>
    </row>
    <row r="59" spans="1:8" x14ac:dyDescent="0.2">
      <c r="A59" s="53"/>
      <c r="B59" s="53"/>
      <c r="C59" s="53"/>
      <c r="D59" s="53"/>
      <c r="E59" s="53"/>
      <c r="F59" s="53"/>
      <c r="G59" s="53"/>
    </row>
    <row r="60" spans="1:8" x14ac:dyDescent="0.2">
      <c r="A60" s="53"/>
      <c r="B60" s="53"/>
      <c r="C60" s="53"/>
      <c r="D60" s="53"/>
      <c r="E60" s="53"/>
      <c r="F60" s="53"/>
      <c r="G60" s="53"/>
    </row>
  </sheetData>
  <sheetProtection formatCells="0" formatColumns="0" formatRows="0" insertRows="0" deleteRows="0" autoFilter="0"/>
  <mergeCells count="13">
    <mergeCell ref="E58:G58"/>
    <mergeCell ref="A1:H1"/>
    <mergeCell ref="A3:B5"/>
    <mergeCell ref="A18:H18"/>
    <mergeCell ref="A20:B22"/>
    <mergeCell ref="C3:G3"/>
    <mergeCell ref="H3:H4"/>
    <mergeCell ref="A32:H32"/>
    <mergeCell ref="A33:B35"/>
    <mergeCell ref="C33:G33"/>
    <mergeCell ref="H33:H34"/>
    <mergeCell ref="C20:G20"/>
    <mergeCell ref="H20:H21"/>
  </mergeCells>
  <printOptions horizontalCentered="1"/>
  <pageMargins left="0.70866141732283472" right="0.70866141732283472" top="0.74803149606299213" bottom="0.74803149606299213" header="0.31496062992125984" footer="0.31496062992125984"/>
  <pageSetup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tabSelected="1" topLeftCell="A31" workbookViewId="0">
      <selection activeCell="B53" sqref="B53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70" t="s">
        <v>142</v>
      </c>
      <c r="B1" s="71"/>
      <c r="C1" s="71"/>
      <c r="D1" s="71"/>
      <c r="E1" s="71"/>
      <c r="F1" s="71"/>
      <c r="G1" s="71"/>
      <c r="H1" s="72"/>
    </row>
    <row r="2" spans="1:8" x14ac:dyDescent="0.2">
      <c r="A2" s="75" t="s">
        <v>54</v>
      </c>
      <c r="B2" s="76"/>
      <c r="C2" s="70" t="s">
        <v>60</v>
      </c>
      <c r="D2" s="71"/>
      <c r="E2" s="71"/>
      <c r="F2" s="71"/>
      <c r="G2" s="72"/>
      <c r="H2" s="73" t="s">
        <v>59</v>
      </c>
    </row>
    <row r="3" spans="1:8" ht="24.95" customHeight="1" x14ac:dyDescent="0.2">
      <c r="A3" s="77"/>
      <c r="B3" s="7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4"/>
    </row>
    <row r="4" spans="1:8" x14ac:dyDescent="0.2">
      <c r="A4" s="79"/>
      <c r="B4" s="8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6"/>
      <c r="B5" s="47"/>
      <c r="C5" s="14"/>
      <c r="D5" s="14"/>
      <c r="E5" s="14"/>
      <c r="F5" s="14"/>
      <c r="G5" s="14"/>
      <c r="H5" s="14"/>
    </row>
    <row r="6" spans="1:8" x14ac:dyDescent="0.2">
      <c r="A6" s="43" t="s">
        <v>16</v>
      </c>
      <c r="B6" s="41"/>
      <c r="C6" s="15"/>
      <c r="D6" s="15"/>
      <c r="E6" s="15"/>
      <c r="F6" s="15"/>
      <c r="G6" s="15"/>
      <c r="H6" s="15"/>
    </row>
    <row r="7" spans="1:8" x14ac:dyDescent="0.2">
      <c r="A7" s="40"/>
      <c r="B7" s="44" t="s">
        <v>42</v>
      </c>
      <c r="C7" s="15"/>
      <c r="D7" s="15"/>
      <c r="E7" s="15"/>
      <c r="F7" s="15"/>
      <c r="G7" s="15"/>
      <c r="H7" s="15"/>
    </row>
    <row r="8" spans="1:8" x14ac:dyDescent="0.2">
      <c r="A8" s="40"/>
      <c r="B8" s="44" t="s">
        <v>17</v>
      </c>
      <c r="C8" s="15"/>
      <c r="D8" s="15"/>
      <c r="E8" s="15"/>
      <c r="F8" s="15"/>
      <c r="G8" s="15"/>
      <c r="H8" s="15"/>
    </row>
    <row r="9" spans="1:8" x14ac:dyDescent="0.2">
      <c r="A9" s="40"/>
      <c r="B9" s="44" t="s">
        <v>43</v>
      </c>
      <c r="C9" s="15"/>
      <c r="D9" s="15"/>
      <c r="E9" s="15"/>
      <c r="F9" s="15"/>
      <c r="G9" s="15"/>
      <c r="H9" s="15"/>
    </row>
    <row r="10" spans="1:8" x14ac:dyDescent="0.2">
      <c r="A10" s="40"/>
      <c r="B10" s="44" t="s">
        <v>3</v>
      </c>
      <c r="C10" s="15"/>
      <c r="D10" s="15"/>
      <c r="E10" s="15"/>
      <c r="F10" s="15"/>
      <c r="G10" s="15"/>
      <c r="H10" s="15"/>
    </row>
    <row r="11" spans="1:8" x14ac:dyDescent="0.2">
      <c r="A11" s="40"/>
      <c r="B11" s="44" t="s">
        <v>23</v>
      </c>
      <c r="C11" s="15"/>
      <c r="D11" s="15"/>
      <c r="E11" s="15"/>
      <c r="F11" s="15"/>
      <c r="G11" s="15"/>
      <c r="H11" s="15"/>
    </row>
    <row r="12" spans="1:8" x14ac:dyDescent="0.2">
      <c r="A12" s="40"/>
      <c r="B12" s="44" t="s">
        <v>18</v>
      </c>
      <c r="C12" s="15"/>
      <c r="D12" s="15"/>
      <c r="E12" s="15"/>
      <c r="F12" s="15"/>
      <c r="G12" s="15"/>
      <c r="H12" s="15"/>
    </row>
    <row r="13" spans="1:8" x14ac:dyDescent="0.2">
      <c r="A13" s="40"/>
      <c r="B13" s="44" t="s">
        <v>44</v>
      </c>
      <c r="C13" s="15"/>
      <c r="D13" s="15"/>
      <c r="E13" s="15"/>
      <c r="F13" s="15"/>
      <c r="G13" s="15"/>
      <c r="H13" s="15"/>
    </row>
    <row r="14" spans="1:8" x14ac:dyDescent="0.2">
      <c r="A14" s="40"/>
      <c r="B14" s="44" t="s">
        <v>19</v>
      </c>
      <c r="C14" s="15"/>
      <c r="D14" s="15"/>
      <c r="E14" s="15"/>
      <c r="F14" s="15"/>
      <c r="G14" s="15"/>
      <c r="H14" s="15"/>
    </row>
    <row r="15" spans="1:8" x14ac:dyDescent="0.2">
      <c r="A15" s="42"/>
      <c r="B15" s="44"/>
      <c r="C15" s="15"/>
      <c r="D15" s="15"/>
      <c r="E15" s="15"/>
      <c r="F15" s="15"/>
      <c r="G15" s="15"/>
      <c r="H15" s="15"/>
    </row>
    <row r="16" spans="1:8" x14ac:dyDescent="0.2">
      <c r="A16" s="43" t="s">
        <v>20</v>
      </c>
      <c r="B16" s="45"/>
      <c r="C16" s="15"/>
      <c r="D16" s="15"/>
      <c r="E16" s="15"/>
      <c r="F16" s="15"/>
      <c r="G16" s="15"/>
      <c r="H16" s="15"/>
    </row>
    <row r="17" spans="1:8" x14ac:dyDescent="0.2">
      <c r="A17" s="40"/>
      <c r="B17" s="44" t="s">
        <v>45</v>
      </c>
      <c r="C17" s="15">
        <f>CA!C15</f>
        <v>70456846.999699995</v>
      </c>
      <c r="D17" s="15">
        <f>CA!D15</f>
        <v>1873001.9</v>
      </c>
      <c r="E17" s="15">
        <f>CA!E15</f>
        <v>72329848.899700001</v>
      </c>
      <c r="F17" s="15">
        <f>CA!F15</f>
        <v>26279649.98</v>
      </c>
      <c r="G17" s="15">
        <f>CA!G15</f>
        <v>26279649.98</v>
      </c>
      <c r="H17" s="15">
        <f>CA!H15</f>
        <v>46050198.919699982</v>
      </c>
    </row>
    <row r="18" spans="1:8" x14ac:dyDescent="0.2">
      <c r="A18" s="40"/>
      <c r="B18" s="44" t="s">
        <v>28</v>
      </c>
      <c r="C18" s="15"/>
      <c r="D18" s="15"/>
      <c r="E18" s="15"/>
      <c r="F18" s="15"/>
      <c r="G18" s="15"/>
      <c r="H18" s="15"/>
    </row>
    <row r="19" spans="1:8" x14ac:dyDescent="0.2">
      <c r="A19" s="40"/>
      <c r="B19" s="44" t="s">
        <v>21</v>
      </c>
      <c r="C19" s="15"/>
      <c r="D19" s="15"/>
      <c r="E19" s="15"/>
      <c r="F19" s="15"/>
      <c r="G19" s="15"/>
      <c r="H19" s="15"/>
    </row>
    <row r="20" spans="1:8" x14ac:dyDescent="0.2">
      <c r="A20" s="40"/>
      <c r="B20" s="44" t="s">
        <v>46</v>
      </c>
      <c r="C20" s="15"/>
      <c r="D20" s="15"/>
      <c r="E20" s="15"/>
      <c r="F20" s="15"/>
      <c r="G20" s="15"/>
      <c r="H20" s="15"/>
    </row>
    <row r="21" spans="1:8" x14ac:dyDescent="0.2">
      <c r="A21" s="40"/>
      <c r="B21" s="44" t="s">
        <v>47</v>
      </c>
      <c r="C21" s="15"/>
      <c r="D21" s="15"/>
      <c r="E21" s="15"/>
      <c r="F21" s="15"/>
      <c r="G21" s="15"/>
      <c r="H21" s="15"/>
    </row>
    <row r="22" spans="1:8" x14ac:dyDescent="0.2">
      <c r="A22" s="40"/>
      <c r="B22" s="44" t="s">
        <v>48</v>
      </c>
      <c r="C22" s="15"/>
      <c r="D22" s="15"/>
      <c r="E22" s="15"/>
      <c r="F22" s="15"/>
      <c r="G22" s="15"/>
      <c r="H22" s="15"/>
    </row>
    <row r="23" spans="1:8" x14ac:dyDescent="0.2">
      <c r="A23" s="40"/>
      <c r="B23" s="44" t="s">
        <v>4</v>
      </c>
      <c r="C23" s="15"/>
      <c r="D23" s="15"/>
      <c r="E23" s="15"/>
      <c r="F23" s="15"/>
      <c r="G23" s="15"/>
      <c r="H23" s="15"/>
    </row>
    <row r="24" spans="1:8" x14ac:dyDescent="0.2">
      <c r="A24" s="42"/>
      <c r="B24" s="44"/>
      <c r="C24" s="15"/>
      <c r="D24" s="15"/>
      <c r="E24" s="15"/>
      <c r="F24" s="15"/>
      <c r="G24" s="15"/>
      <c r="H24" s="15"/>
    </row>
    <row r="25" spans="1:8" x14ac:dyDescent="0.2">
      <c r="A25" s="43" t="s">
        <v>49</v>
      </c>
      <c r="B25" s="45"/>
      <c r="C25" s="15"/>
      <c r="D25" s="15"/>
      <c r="E25" s="15"/>
      <c r="F25" s="15"/>
      <c r="G25" s="15"/>
      <c r="H25" s="15"/>
    </row>
    <row r="26" spans="1:8" x14ac:dyDescent="0.2">
      <c r="A26" s="40"/>
      <c r="B26" s="44" t="s">
        <v>29</v>
      </c>
      <c r="C26" s="15"/>
      <c r="D26" s="15"/>
      <c r="E26" s="15"/>
      <c r="F26" s="15"/>
      <c r="G26" s="15"/>
      <c r="H26" s="15"/>
    </row>
    <row r="27" spans="1:8" x14ac:dyDescent="0.2">
      <c r="A27" s="40"/>
      <c r="B27" s="44" t="s">
        <v>24</v>
      </c>
      <c r="C27" s="15"/>
      <c r="D27" s="15"/>
      <c r="E27" s="15"/>
      <c r="F27" s="15"/>
      <c r="G27" s="15"/>
      <c r="H27" s="15"/>
    </row>
    <row r="28" spans="1:8" x14ac:dyDescent="0.2">
      <c r="A28" s="40"/>
      <c r="B28" s="44" t="s">
        <v>30</v>
      </c>
      <c r="C28" s="15"/>
      <c r="D28" s="15"/>
      <c r="E28" s="15"/>
      <c r="F28" s="15"/>
      <c r="G28" s="15"/>
      <c r="H28" s="15"/>
    </row>
    <row r="29" spans="1:8" x14ac:dyDescent="0.2">
      <c r="A29" s="40"/>
      <c r="B29" s="44" t="s">
        <v>50</v>
      </c>
      <c r="C29" s="15"/>
      <c r="D29" s="15"/>
      <c r="E29" s="15"/>
      <c r="F29" s="15"/>
      <c r="G29" s="15"/>
      <c r="H29" s="15"/>
    </row>
    <row r="30" spans="1:8" x14ac:dyDescent="0.2">
      <c r="A30" s="40"/>
      <c r="B30" s="44" t="s">
        <v>22</v>
      </c>
      <c r="C30" s="15"/>
      <c r="D30" s="15"/>
      <c r="E30" s="15"/>
      <c r="F30" s="15"/>
      <c r="G30" s="15"/>
      <c r="H30" s="15"/>
    </row>
    <row r="31" spans="1:8" x14ac:dyDescent="0.2">
      <c r="A31" s="40"/>
      <c r="B31" s="44" t="s">
        <v>5</v>
      </c>
      <c r="C31" s="15"/>
      <c r="D31" s="15"/>
      <c r="E31" s="15"/>
      <c r="F31" s="15"/>
      <c r="G31" s="15"/>
      <c r="H31" s="15"/>
    </row>
    <row r="32" spans="1:8" x14ac:dyDescent="0.2">
      <c r="A32" s="40"/>
      <c r="B32" s="44" t="s">
        <v>6</v>
      </c>
      <c r="C32" s="15"/>
      <c r="D32" s="15"/>
      <c r="E32" s="15"/>
      <c r="F32" s="15"/>
      <c r="G32" s="15"/>
      <c r="H32" s="15"/>
    </row>
    <row r="33" spans="1:8" x14ac:dyDescent="0.2">
      <c r="A33" s="40"/>
      <c r="B33" s="44" t="s">
        <v>51</v>
      </c>
      <c r="C33" s="15"/>
      <c r="D33" s="15"/>
      <c r="E33" s="15"/>
      <c r="F33" s="15"/>
      <c r="G33" s="15"/>
      <c r="H33" s="15"/>
    </row>
    <row r="34" spans="1:8" x14ac:dyDescent="0.2">
      <c r="A34" s="40"/>
      <c r="B34" s="44" t="s">
        <v>31</v>
      </c>
      <c r="C34" s="15"/>
      <c r="D34" s="15"/>
      <c r="E34" s="15"/>
      <c r="F34" s="15"/>
      <c r="G34" s="15"/>
      <c r="H34" s="15"/>
    </row>
    <row r="35" spans="1:8" x14ac:dyDescent="0.2">
      <c r="A35" s="42"/>
      <c r="B35" s="44"/>
      <c r="C35" s="15"/>
      <c r="D35" s="15"/>
      <c r="E35" s="15"/>
      <c r="F35" s="15"/>
      <c r="G35" s="15"/>
      <c r="H35" s="15"/>
    </row>
    <row r="36" spans="1:8" x14ac:dyDescent="0.2">
      <c r="A36" s="43" t="s">
        <v>32</v>
      </c>
      <c r="B36" s="45"/>
      <c r="C36" s="15"/>
      <c r="D36" s="15"/>
      <c r="E36" s="15"/>
      <c r="F36" s="15"/>
      <c r="G36" s="15"/>
      <c r="H36" s="15"/>
    </row>
    <row r="37" spans="1:8" x14ac:dyDescent="0.2">
      <c r="A37" s="40"/>
      <c r="B37" s="44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40"/>
      <c r="B38" s="44" t="s">
        <v>25</v>
      </c>
      <c r="C38" s="15"/>
      <c r="D38" s="15"/>
      <c r="E38" s="15"/>
      <c r="F38" s="15"/>
      <c r="G38" s="15"/>
      <c r="H38" s="15"/>
    </row>
    <row r="39" spans="1:8" x14ac:dyDescent="0.2">
      <c r="A39" s="40"/>
      <c r="B39" s="44" t="s">
        <v>33</v>
      </c>
      <c r="C39" s="15"/>
      <c r="D39" s="15"/>
      <c r="E39" s="15"/>
      <c r="F39" s="15"/>
      <c r="G39" s="15"/>
      <c r="H39" s="15"/>
    </row>
    <row r="40" spans="1:8" x14ac:dyDescent="0.2">
      <c r="A40" s="40"/>
      <c r="B40" s="44" t="s">
        <v>7</v>
      </c>
      <c r="C40" s="15"/>
      <c r="D40" s="15"/>
      <c r="E40" s="15"/>
      <c r="F40" s="15"/>
      <c r="G40" s="15"/>
      <c r="H40" s="15"/>
    </row>
    <row r="41" spans="1:8" x14ac:dyDescent="0.2">
      <c r="A41" s="42"/>
      <c r="B41" s="44"/>
      <c r="C41" s="15"/>
      <c r="D41" s="15"/>
      <c r="E41" s="15"/>
      <c r="F41" s="15"/>
      <c r="G41" s="15"/>
      <c r="H41" s="15"/>
    </row>
    <row r="42" spans="1:8" x14ac:dyDescent="0.2">
      <c r="A42" s="48"/>
      <c r="B42" s="49" t="s">
        <v>53</v>
      </c>
      <c r="C42" s="25">
        <f t="shared" ref="C42:H42" si="0">SUM(C5:C41)</f>
        <v>70456846.999699995</v>
      </c>
      <c r="D42" s="25">
        <f t="shared" si="0"/>
        <v>1873001.9</v>
      </c>
      <c r="E42" s="25">
        <f t="shared" si="0"/>
        <v>72329848.899700001</v>
      </c>
      <c r="F42" s="25">
        <f t="shared" si="0"/>
        <v>26279649.98</v>
      </c>
      <c r="G42" s="25">
        <f t="shared" si="0"/>
        <v>26279649.98</v>
      </c>
      <c r="H42" s="25">
        <f t="shared" si="0"/>
        <v>46050198.919699982</v>
      </c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52"/>
      <c r="B44" s="53"/>
      <c r="C44" s="53"/>
      <c r="D44" s="53"/>
      <c r="E44" s="53"/>
      <c r="F44"/>
      <c r="G44"/>
      <c r="H44" s="39"/>
    </row>
    <row r="45" spans="1:8" x14ac:dyDescent="0.2">
      <c r="A45" s="53"/>
      <c r="B45" s="53"/>
      <c r="C45" s="53"/>
      <c r="D45" s="53"/>
      <c r="E45" s="53"/>
      <c r="F45"/>
      <c r="G45"/>
      <c r="H45" s="39"/>
    </row>
    <row r="46" spans="1:8" x14ac:dyDescent="0.2">
      <c r="A46" s="53"/>
      <c r="B46" s="53"/>
      <c r="C46" s="53"/>
      <c r="D46" s="53"/>
      <c r="E46" s="53"/>
      <c r="F46" s="53"/>
      <c r="G46" s="53"/>
    </row>
    <row r="47" spans="1:8" x14ac:dyDescent="0.2">
      <c r="A47" s="53"/>
      <c r="B47" s="53"/>
      <c r="C47" s="53"/>
      <c r="D47" s="53"/>
      <c r="E47" s="53"/>
      <c r="F47" s="53"/>
      <c r="G47" s="53"/>
    </row>
    <row r="48" spans="1:8" x14ac:dyDescent="0.2">
      <c r="A48" s="53"/>
      <c r="B48" s="54" t="s">
        <v>135</v>
      </c>
      <c r="C48" s="53"/>
      <c r="D48" s="53"/>
      <c r="E48" s="55" t="s">
        <v>136</v>
      </c>
      <c r="F48" s="56"/>
      <c r="G48" s="56"/>
    </row>
    <row r="49" spans="1:7" ht="22.5" x14ac:dyDescent="0.2">
      <c r="A49" s="53"/>
      <c r="B49" s="57" t="s">
        <v>138</v>
      </c>
      <c r="C49" s="53"/>
      <c r="D49" s="53"/>
      <c r="E49" s="81" t="s">
        <v>137</v>
      </c>
      <c r="F49" s="81"/>
      <c r="G49" s="81"/>
    </row>
    <row r="50" spans="1:7" x14ac:dyDescent="0.2">
      <c r="A50" s="53"/>
      <c r="B50" s="53"/>
      <c r="C50" s="53"/>
      <c r="D50" s="53"/>
      <c r="E50" s="53"/>
      <c r="F50" s="53"/>
      <c r="G50" s="53"/>
    </row>
    <row r="51" spans="1:7" x14ac:dyDescent="0.2">
      <c r="A51" s="53"/>
      <c r="B51" s="53"/>
      <c r="C51" s="53"/>
      <c r="D51" s="53"/>
      <c r="E51" s="53"/>
      <c r="F51" s="53"/>
      <c r="G51" s="53"/>
    </row>
  </sheetData>
  <sheetProtection formatCells="0" formatColumns="0" formatRows="0" autoFilter="0"/>
  <mergeCells count="5">
    <mergeCell ref="A1:H1"/>
    <mergeCell ref="A2:B4"/>
    <mergeCell ref="C2:G2"/>
    <mergeCell ref="H2:H3"/>
    <mergeCell ref="E49:G49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COG</vt:lpstr>
      <vt:lpstr>CTG</vt:lpstr>
      <vt:lpstr>CA</vt:lpstr>
      <vt:lpstr>CFG</vt:lpstr>
      <vt:lpstr>CA!Área_de_impresión</vt:lpstr>
      <vt:lpstr>COG!Área_de_impresión</vt:lpstr>
      <vt:lpstr>CTG!Área_de_impresión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2020-07-22T04:37:18Z</cp:lastPrinted>
  <dcterms:created xsi:type="dcterms:W3CDTF">2014-02-10T03:37:14Z</dcterms:created>
  <dcterms:modified xsi:type="dcterms:W3CDTF">2020-07-22T04:39:53Z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