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0730" windowHeight="11160" tabRatio="885" activeTab="3"/>
  </bookViews>
  <sheets>
    <sheet name="COG" sheetId="6" r:id="rId1"/>
    <sheet name="CTG" sheetId="8" r:id="rId2"/>
    <sheet name="CA" sheetId="4" r:id="rId3"/>
    <sheet name="CFG" sheetId="5" r:id="rId4"/>
  </sheets>
  <definedNames>
    <definedName name="_xlnm._FilterDatabase" localSheetId="3" hidden="1">CFG!$A$3:$H$40</definedName>
    <definedName name="_xlnm._FilterDatabase" localSheetId="0" hidden="1">COG!$A$3:$H$76</definedName>
    <definedName name="_xlnm.Print_Area" localSheetId="0">COG!$A$1:$H$86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8" l="1"/>
  <c r="G10" i="4"/>
  <c r="F10" i="4"/>
  <c r="E10" i="4"/>
  <c r="D16" i="4"/>
  <c r="G5" i="6"/>
  <c r="G23" i="6"/>
  <c r="G43" i="6"/>
  <c r="E23" i="6"/>
  <c r="E43" i="6"/>
  <c r="G13" i="6"/>
  <c r="C13" i="6"/>
  <c r="D13" i="6"/>
  <c r="E13" i="6"/>
  <c r="C5" i="6"/>
  <c r="E5" i="6"/>
  <c r="E77" i="6" s="1"/>
  <c r="D5" i="6"/>
  <c r="G77" i="6" l="1"/>
  <c r="D52" i="6" l="1"/>
  <c r="F5" i="6"/>
  <c r="F77" i="6" s="1"/>
  <c r="D43" i="6" l="1"/>
  <c r="E55" i="6"/>
  <c r="D53" i="6" l="1"/>
  <c r="F43" i="6" l="1"/>
  <c r="C53" i="6" l="1"/>
  <c r="G16" i="4" l="1"/>
  <c r="G38" i="4" s="1"/>
  <c r="F16" i="4"/>
  <c r="H13" i="4"/>
  <c r="H11" i="4"/>
  <c r="H9" i="4"/>
  <c r="H12" i="4"/>
  <c r="H10" i="4"/>
  <c r="H8" i="4"/>
  <c r="H7" i="4"/>
  <c r="C16" i="4"/>
  <c r="C38" i="4" s="1"/>
  <c r="C52" i="4" s="1"/>
  <c r="C17" i="5" s="1"/>
  <c r="C42" i="5" s="1"/>
  <c r="F8" i="8"/>
  <c r="D8" i="8"/>
  <c r="G8" i="8"/>
  <c r="H75" i="6"/>
  <c r="H73" i="6"/>
  <c r="H67" i="6"/>
  <c r="H65" i="6"/>
  <c r="H59" i="6"/>
  <c r="H55" i="6"/>
  <c r="H45" i="6"/>
  <c r="H42" i="6"/>
  <c r="H36" i="6"/>
  <c r="H34" i="6"/>
  <c r="D23" i="6"/>
  <c r="C6" i="8"/>
  <c r="C23" i="6"/>
  <c r="C43" i="6"/>
  <c r="F23" i="6"/>
  <c r="F13" i="6"/>
  <c r="H76" i="6"/>
  <c r="E75" i="6"/>
  <c r="E74" i="6"/>
  <c r="H74" i="6" s="1"/>
  <c r="E73" i="6"/>
  <c r="E72" i="6"/>
  <c r="H72" i="6" s="1"/>
  <c r="E71" i="6"/>
  <c r="H71" i="6" s="1"/>
  <c r="E69" i="6"/>
  <c r="H69" i="6" s="1"/>
  <c r="E68" i="6"/>
  <c r="H68" i="6" s="1"/>
  <c r="E67" i="6"/>
  <c r="E66" i="6"/>
  <c r="H66" i="6" s="1"/>
  <c r="E65" i="6"/>
  <c r="E64" i="6"/>
  <c r="H64" i="6" s="1"/>
  <c r="E63" i="6"/>
  <c r="H63" i="6" s="1"/>
  <c r="E62" i="6"/>
  <c r="H62" i="6" s="1"/>
  <c r="E61" i="6"/>
  <c r="H61" i="6" s="1"/>
  <c r="E60" i="6"/>
  <c r="H60" i="6" s="1"/>
  <c r="E59" i="6"/>
  <c r="E58" i="6"/>
  <c r="H58" i="6" s="1"/>
  <c r="E57" i="6"/>
  <c r="H57" i="6" s="1"/>
  <c r="E56" i="6"/>
  <c r="H56" i="6" s="1"/>
  <c r="E54" i="6"/>
  <c r="H54" i="6" s="1"/>
  <c r="E53" i="6"/>
  <c r="H53" i="6" s="1"/>
  <c r="E52" i="6"/>
  <c r="H52" i="6" s="1"/>
  <c r="E51" i="6"/>
  <c r="H51" i="6" s="1"/>
  <c r="H50" i="6"/>
  <c r="H49" i="6"/>
  <c r="E48" i="6"/>
  <c r="H48" i="6" s="1"/>
  <c r="H46" i="6"/>
  <c r="E45" i="6"/>
  <c r="H44" i="6"/>
  <c r="E42" i="6"/>
  <c r="E41" i="6"/>
  <c r="H41" i="6" s="1"/>
  <c r="E40" i="6"/>
  <c r="H40" i="6" s="1"/>
  <c r="E39" i="6"/>
  <c r="H39" i="6" s="1"/>
  <c r="E38" i="6"/>
  <c r="H38" i="6" s="1"/>
  <c r="E37" i="6"/>
  <c r="H37" i="6" s="1"/>
  <c r="E36" i="6"/>
  <c r="E35" i="6"/>
  <c r="H35" i="6" s="1"/>
  <c r="E34" i="6"/>
  <c r="E33" i="6"/>
  <c r="H33" i="6" s="1"/>
  <c r="H32" i="6"/>
  <c r="H31" i="6"/>
  <c r="H30" i="6"/>
  <c r="H29" i="6"/>
  <c r="H28" i="6"/>
  <c r="H27" i="6"/>
  <c r="H25" i="6"/>
  <c r="H24" i="6"/>
  <c r="H22" i="6"/>
  <c r="H21" i="6"/>
  <c r="H18" i="6"/>
  <c r="H17" i="6"/>
  <c r="H15" i="6"/>
  <c r="H14" i="6"/>
  <c r="E12" i="6"/>
  <c r="H12" i="6" s="1"/>
  <c r="H11" i="6"/>
  <c r="H10" i="6"/>
  <c r="H9" i="6"/>
  <c r="H8" i="6"/>
  <c r="H7" i="6"/>
  <c r="H6" i="6"/>
  <c r="D38" i="4" l="1"/>
  <c r="D52" i="4" s="1"/>
  <c r="D17" i="5" s="1"/>
  <c r="D42" i="5" s="1"/>
  <c r="H20" i="6"/>
  <c r="F38" i="4"/>
  <c r="F17" i="5" s="1"/>
  <c r="F42" i="5" s="1"/>
  <c r="C77" i="6"/>
  <c r="H19" i="6"/>
  <c r="H16" i="6"/>
  <c r="H47" i="6"/>
  <c r="D77" i="6"/>
  <c r="C8" i="8"/>
  <c r="C16" i="8" s="1"/>
  <c r="H23" i="6"/>
  <c r="E16" i="4"/>
  <c r="H5" i="6"/>
  <c r="D6" i="8"/>
  <c r="D16" i="8" s="1"/>
  <c r="H16" i="4"/>
  <c r="H38" i="4" s="1"/>
  <c r="H17" i="5" s="1"/>
  <c r="H42" i="5" s="1"/>
  <c r="G17" i="5"/>
  <c r="G42" i="5" s="1"/>
  <c r="G52" i="4"/>
  <c r="H26" i="6"/>
  <c r="G6" i="8"/>
  <c r="G16" i="8" s="1"/>
  <c r="F6" i="8"/>
  <c r="F16" i="8" s="1"/>
  <c r="E38" i="4" l="1"/>
  <c r="E52" i="4" s="1"/>
  <c r="E17" i="5" s="1"/>
  <c r="E42" i="5" s="1"/>
  <c r="F52" i="4"/>
  <c r="H52" i="4"/>
  <c r="H13" i="6"/>
  <c r="H6" i="8" s="1"/>
  <c r="E8" i="8"/>
  <c r="H43" i="6"/>
  <c r="E16" i="8" l="1"/>
  <c r="H77" i="6"/>
  <c r="H8" i="8"/>
  <c r="H16" i="8" s="1"/>
</calcChain>
</file>

<file path=xl/sharedStrings.xml><?xml version="1.0" encoding="utf-8"?>
<sst xmlns="http://schemas.openxmlformats.org/spreadsheetml/2006/main" count="220" uniqueCount="144">
  <si>
    <t>Gasto Corriente</t>
  </si>
  <si>
    <t>Gasto de Capital</t>
  </si>
  <si>
    <t>Amortización de la Deuda y Disminución de Pasivos</t>
  </si>
  <si>
    <t>Relaciones Exteriores</t>
  </si>
  <si>
    <t>Otros Asuntos Sociales</t>
  </si>
  <si>
    <t>Comunicaciones</t>
  </si>
  <si>
    <t>Turismo</t>
  </si>
  <si>
    <t>Adeudos de Ejercicios Fiscales Anteriores</t>
  </si>
  <si>
    <t>Poder Ejecutivo</t>
  </si>
  <si>
    <t>Poder Legislativo</t>
  </si>
  <si>
    <t>Poder Judicial</t>
  </si>
  <si>
    <t>Órganos Autónomos</t>
  </si>
  <si>
    <t>Instituciones Públicas de la Seguridad Social</t>
  </si>
  <si>
    <t>Entidades Paraestatales y Fideicomisos No Empresariales y No Financieros</t>
  </si>
  <si>
    <t>Entidades Paraestatales Empresariales No Financieras con Participación Estatal Mayoritaria</t>
  </si>
  <si>
    <t>Fideicomisos Financieros Públicos con Participación Estatal Mayoritaria</t>
  </si>
  <si>
    <t>Gobierno</t>
  </si>
  <si>
    <t>Justicia</t>
  </si>
  <si>
    <t>Seguridad Nacional</t>
  </si>
  <si>
    <t>Otros Servicios Generales</t>
  </si>
  <si>
    <t>Desarrollo Social</t>
  </si>
  <si>
    <t>Salud</t>
  </si>
  <si>
    <t>Transporte</t>
  </si>
  <si>
    <t>Asuntos Financieros y Hacendarios</t>
  </si>
  <si>
    <t>Agropecuaria, Silvicultura, Pesca y Caza</t>
  </si>
  <si>
    <t>Transferencias, Participaciones y Aportaciones Entre Diferentes Niveles y Ordenes de Gobierno</t>
  </si>
  <si>
    <t>Fideicomisos Empresariales No Financieros con Participación Estatal Mayoritaria</t>
  </si>
  <si>
    <t>Entidades Paraestatales Empresariales Financieras Monetarias con Participación Estatal Mayoritaria</t>
  </si>
  <si>
    <t>Vivienda y Servicios a la Comunidad</t>
  </si>
  <si>
    <t>Asuntos Económicos, Comerciales y Laborales en General</t>
  </si>
  <si>
    <t>Combustibles y Energía</t>
  </si>
  <si>
    <t>Otras Industrias y Otros Asuntos Económicos</t>
  </si>
  <si>
    <t>Otras no Clasificadas en Funciones Anteriores</t>
  </si>
  <si>
    <t>Saneamiento del Sistema Financiero</t>
  </si>
  <si>
    <t>Entidades Paraestatales Finanacieras No Monetarias con Participacion Estatal Mayoritaria</t>
  </si>
  <si>
    <t>Seguridad Social</t>
  </si>
  <si>
    <t>Previsiones</t>
  </si>
  <si>
    <t>Donativos</t>
  </si>
  <si>
    <t>Participaciones</t>
  </si>
  <si>
    <t>Aportaciones</t>
  </si>
  <si>
    <t>Convenios</t>
  </si>
  <si>
    <t>Pensiones y Jubilaciones</t>
  </si>
  <si>
    <t>Legislación</t>
  </si>
  <si>
    <t>Coordinación de la Politica de Gobierno</t>
  </si>
  <si>
    <t>Asuntos de Orden Público y de Seguridad Interior</t>
  </si>
  <si>
    <t>Protección Ambiental</t>
  </si>
  <si>
    <t>Recreación, Cultura y Otras Manifestaciones Sociales</t>
  </si>
  <si>
    <t>Educación</t>
  </si>
  <si>
    <t>Protección Social</t>
  </si>
  <si>
    <t>Desarrollo Económico</t>
  </si>
  <si>
    <t>Minería, Manufacturas y Construcción</t>
  </si>
  <si>
    <t>Ciencia, Tecnología e Innovación</t>
  </si>
  <si>
    <t>Transacciones de la Deuda Pública / Costo Financiero de la Deuda</t>
  </si>
  <si>
    <t>Total del Gasto</t>
  </si>
  <si>
    <t>Concepto</t>
  </si>
  <si>
    <t>Aprobado</t>
  </si>
  <si>
    <t>Modificado</t>
  </si>
  <si>
    <t>Devengado</t>
  </si>
  <si>
    <t>Pagado</t>
  </si>
  <si>
    <t>Subejercicio</t>
  </si>
  <si>
    <t>Egresos</t>
  </si>
  <si>
    <t>Servicios Personales</t>
  </si>
  <si>
    <t>Materiales Y Suministros</t>
  </si>
  <si>
    <t>Servicios Generales</t>
  </si>
  <si>
    <t>Transferencias, Asignaciones, Subsidios Y Otras Ayudas</t>
  </si>
  <si>
    <t>Bienes Muebles, Inmuebles E Intangibles</t>
  </si>
  <si>
    <t>Inversión Pública</t>
  </si>
  <si>
    <t>Inversiones Financieras Y Otras Provisiones</t>
  </si>
  <si>
    <t>Participaciones Y Aportaciones</t>
  </si>
  <si>
    <t>Deuda Pública</t>
  </si>
  <si>
    <t>Remuneraciones al Personal de Carácter Permanente</t>
  </si>
  <si>
    <t>Remuneraciones al Personal de Carácter Transitorio</t>
  </si>
  <si>
    <t>Remuneraciones Adicionales y Especiales</t>
  </si>
  <si>
    <t>Otras Prestaciones Sociales y Económicas</t>
  </si>
  <si>
    <t>Pago de Estímulos a Servidores Públicos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</si>
  <si>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</si>
  <si>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</si>
  <si>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</si>
  <si>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</si>
  <si>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</si>
  <si>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</si>
  <si>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</si>
  <si>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</si>
  <si>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</si>
  <si>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</si>
  <si>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</si>
  <si>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</si>
  <si>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</si>
  <si>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</si>
  <si>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</si>
  <si>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</si>
  <si>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</si>
  <si>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Transferencias Internas y Asignaciones al Sector Público</t>
  </si>
  <si>
    <t>Transferencias al Resto del Sector Público</t>
  </si>
  <si>
    <t>Subsidios y Subvenciones</t>
  </si>
  <si>
    <t>Ayudas Sociales</t>
  </si>
  <si>
    <t>Transferencias a Fideicomisos, Mandatos y Otros Análogos</t>
  </si>
  <si>
    <t>Transferencias a la Seguridad Social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</si>
  <si>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</si>
  <si>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</si>
  <si>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</si>
  <si>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</si>
  <si>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</si>
  <si>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</si>
  <si>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</si>
  <si>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</si>
  <si>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</si>
  <si>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</si>
  <si>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de Dominio Público</t>
  </si>
  <si>
    <t>Obra Pública en Bienes Propios</t>
  </si>
  <si>
    <t>Proyectos Productivos y Acciones de Fomento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</si>
  <si>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</si>
  <si>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</si>
  <si>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</si>
  <si>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</si>
  <si>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</si>
  <si>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</si>
  <si>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</si>
  <si>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</si>
  <si>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</si>
  <si>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</si>
  <si>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</si>
  <si>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</si>
  <si>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</si>
  <si>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</si>
  <si>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Ampliaciones/ (Reducciones)</t>
  </si>
  <si>
    <t>3 = (1 + 2 )</t>
  </si>
  <si>
    <t>6 = ( 3 - 4 )</t>
  </si>
  <si>
    <t xml:space="preserve"> 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</si>
  <si>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</si>
  <si>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</si>
  <si>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</si>
  <si>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 xml:space="preserve">Dependencia o Unidad Administrativa 100 </t>
  </si>
  <si>
    <t>Dependencia o Unidad Administrativa 200</t>
  </si>
  <si>
    <t>Dependencia o Unidad Administrativa 300</t>
  </si>
  <si>
    <t>Dependencia o Unidad Administrativa 400</t>
  </si>
  <si>
    <t>Dependencia o Unidad Administrativa 500</t>
  </si>
  <si>
    <t>Dependencia o Unidad Administrativa 600</t>
  </si>
  <si>
    <t>Dependencia o Unidad Administrativa 700</t>
  </si>
  <si>
    <t>PATRONATO DEL PARQUE ZOOLÓGICO DE LEÓN
Estado Analítico del Ejercicio del Presupuesto de Egresos
Clasificación Administrativa
Del 01 de Enero Al 31 de Marzo 2021</t>
  </si>
  <si>
    <t>PATRONATO DEL PARQUE ZOOLÓGICO DE LEÓN
Estado Analítico del Ejercicio del Presupuesto de Egresos
Clasificación Económica (por Tipo de Gasto)
Del 01 de Enero Al 30 de Septiembre 2021</t>
  </si>
  <si>
    <t>PATRONATO DEL PARQUE ZOOLÓGICO DE LEÓN
Estado Analítico del Ejercicio del Presupuesto de Egresos
Clasificación Administrativa
Del 01 de Enero Al 30 de Septiembre 2021</t>
  </si>
  <si>
    <t>PATRONATO DEL PARQUE ZOOLÓGICO DE LEÓN
Estado Analítico del Ejercicio del Presupuesto de Egresos
Clasificación Funcional (Finalidad y Función)
Del 01 de Enero Al 30 de Septiembre  2021</t>
  </si>
  <si>
    <t>PATRONATO DEL PARQUE ZOOLÓGICO DE LEÓN
Estado Analítico del Ejercicio del Presupuesto de Egresos
Clasificación por Objeto del Gasto (Capítulo y Concepto)
Del 01 de Enero Al 31 de Diciembre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</si>
</sst>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#,##0.000000000"/>
  </numFmts>
  <fonts count="14" x14ac:knownFonts="1"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4"/>
      <name val="Arial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43" fontId="7" fillId="0" borderId="0" applyFont="0" applyFill="0" applyBorder="0" applyAlignment="0" applyProtection="0"/>
    <xf numFmtId="0" fontId="9" fillId="0" borderId="0"/>
  </cellStyleXfs>
  <cellXfs count="90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6" fillId="0" borderId="0" xfId="0" applyFont="1" applyFill="1" applyBorder="1" applyProtection="1"/>
    <xf numFmtId="0" fontId="2" fillId="0" borderId="5" xfId="0" applyFont="1" applyFill="1" applyBorder="1" applyProtection="1">
      <protection locked="0"/>
    </xf>
    <xf numFmtId="4" fontId="6" fillId="2" borderId="8" xfId="9" applyNumberFormat="1" applyFont="1" applyFill="1" applyBorder="1" applyAlignment="1">
      <alignment horizontal="center" vertical="center" wrapText="1"/>
    </xf>
    <xf numFmtId="0" fontId="6" fillId="2" borderId="8" xfId="9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left"/>
    </xf>
    <xf numFmtId="0" fontId="2" fillId="0" borderId="6" xfId="0" applyFont="1" applyFill="1" applyBorder="1" applyAlignment="1" applyProtection="1">
      <alignment horizontal="left"/>
    </xf>
    <xf numFmtId="0" fontId="6" fillId="0" borderId="6" xfId="0" applyFont="1" applyFill="1" applyBorder="1" applyAlignment="1" applyProtection="1">
      <alignment horizontal="left"/>
      <protection locked="0"/>
    </xf>
    <xf numFmtId="4" fontId="2" fillId="0" borderId="13" xfId="0" applyNumberFormat="1" applyFont="1" applyFill="1" applyBorder="1" applyProtection="1">
      <protection locked="0"/>
    </xf>
    <xf numFmtId="4" fontId="2" fillId="0" borderId="15" xfId="0" applyNumberFormat="1" applyFont="1" applyFill="1" applyBorder="1" applyProtection="1">
      <protection locked="0"/>
    </xf>
    <xf numFmtId="4" fontId="2" fillId="0" borderId="14" xfId="0" applyNumberFormat="1" applyFont="1" applyFill="1" applyBorder="1" applyProtection="1">
      <protection locked="0"/>
    </xf>
    <xf numFmtId="0" fontId="2" fillId="0" borderId="0" xfId="0" applyFont="1" applyBorder="1" applyProtection="1"/>
    <xf numFmtId="0" fontId="2" fillId="0" borderId="6" xfId="0" applyFont="1" applyBorder="1" applyProtection="1"/>
    <xf numFmtId="0" fontId="6" fillId="0" borderId="5" xfId="0" applyFont="1" applyFill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4" xfId="0" applyFont="1" applyFill="1" applyBorder="1" applyProtection="1">
      <protection locked="0"/>
    </xf>
    <xf numFmtId="4" fontId="6" fillId="0" borderId="8" xfId="0" applyNumberFormat="1" applyFont="1" applyFill="1" applyBorder="1" applyProtection="1">
      <protection locked="0"/>
    </xf>
    <xf numFmtId="0" fontId="2" fillId="0" borderId="3" xfId="9" applyFont="1" applyFill="1" applyBorder="1" applyAlignment="1">
      <alignment horizontal="center" vertical="center"/>
    </xf>
    <xf numFmtId="0" fontId="2" fillId="0" borderId="7" xfId="0" applyFont="1" applyFill="1" applyBorder="1" applyProtection="1">
      <protection locked="0"/>
    </xf>
    <xf numFmtId="0" fontId="0" fillId="0" borderId="9" xfId="0" applyBorder="1" applyProtection="1">
      <protection locked="0"/>
    </xf>
    <xf numFmtId="0" fontId="6" fillId="0" borderId="0" xfId="9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6" xfId="0" applyBorder="1" applyProtection="1">
      <protection locked="0"/>
    </xf>
    <xf numFmtId="4" fontId="0" fillId="0" borderId="13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4" fontId="0" fillId="0" borderId="14" xfId="0" applyNumberFormat="1" applyBorder="1" applyProtection="1">
      <protection locked="0"/>
    </xf>
    <xf numFmtId="4" fontId="2" fillId="0" borderId="13" xfId="9" applyNumberFormat="1" applyFont="1" applyFill="1" applyBorder="1" applyAlignment="1">
      <alignment horizontal="center" vertical="center" wrapText="1"/>
    </xf>
    <xf numFmtId="0" fontId="0" fillId="0" borderId="0" xfId="0" applyFont="1" applyFill="1" applyProtection="1">
      <protection locked="0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wrapText="1"/>
    </xf>
    <xf numFmtId="0" fontId="6" fillId="0" borderId="9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left"/>
    </xf>
    <xf numFmtId="4" fontId="6" fillId="0" borderId="13" xfId="0" applyNumberFormat="1" applyFont="1" applyBorder="1" applyAlignment="1" applyProtection="1">
      <alignment horizontal="center"/>
    </xf>
    <xf numFmtId="4" fontId="2" fillId="0" borderId="15" xfId="0" applyNumberFormat="1" applyFont="1" applyFill="1" applyBorder="1" applyAlignment="1" applyProtection="1">
      <alignment horizontal="center"/>
      <protection locked="0"/>
    </xf>
    <xf numFmtId="4" fontId="6" fillId="0" borderId="15" xfId="0" applyNumberFormat="1" applyFont="1" applyBorder="1" applyAlignment="1" applyProtection="1">
      <alignment horizontal="center"/>
    </xf>
    <xf numFmtId="4" fontId="6" fillId="0" borderId="15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Protection="1">
      <protection locked="0"/>
    </xf>
    <xf numFmtId="0" fontId="6" fillId="2" borderId="13" xfId="9" applyNumberFormat="1" applyFont="1" applyFill="1" applyBorder="1" applyAlignment="1">
      <alignment horizontal="center" vertical="center" wrapText="1"/>
    </xf>
    <xf numFmtId="4" fontId="6" fillId="0" borderId="13" xfId="0" applyNumberFormat="1" applyFont="1" applyFill="1" applyBorder="1" applyProtection="1">
      <protection locked="0"/>
    </xf>
    <xf numFmtId="4" fontId="6" fillId="0" borderId="15" xfId="0" applyNumberFormat="1" applyFont="1" applyFill="1" applyBorder="1" applyProtection="1">
      <protection locked="0"/>
    </xf>
    <xf numFmtId="0" fontId="7" fillId="0" borderId="0" xfId="7" applyFont="1" applyFill="1" applyBorder="1" applyAlignment="1" applyProtection="1">
      <alignment vertical="top"/>
      <protection locked="0"/>
    </xf>
    <xf numFmtId="0" fontId="8" fillId="0" borderId="0" xfId="9" applyFont="1"/>
    <xf numFmtId="0" fontId="8" fillId="0" borderId="0" xfId="17" applyFont="1"/>
    <xf numFmtId="0" fontId="2" fillId="0" borderId="0" xfId="8" applyFont="1" applyAlignment="1" applyProtection="1">
      <alignment vertical="top" wrapText="1"/>
      <protection locked="0"/>
    </xf>
    <xf numFmtId="0" fontId="2" fillId="0" borderId="0" xfId="8" applyFont="1" applyBorder="1" applyAlignment="1" applyProtection="1">
      <alignment horizontal="left" vertical="top" wrapText="1" indent="2"/>
      <protection locked="0"/>
    </xf>
    <xf numFmtId="43" fontId="0" fillId="0" borderId="0" xfId="0" applyNumberFormat="1" applyProtection="1">
      <protection locked="0"/>
    </xf>
    <xf numFmtId="4" fontId="2" fillId="0" borderId="15" xfId="0" applyNumberFormat="1" applyFont="1" applyBorder="1" applyProtection="1">
      <protection locked="0"/>
    </xf>
    <xf numFmtId="43" fontId="6" fillId="0" borderId="14" xfId="16" applyFont="1" applyFill="1" applyBorder="1" applyProtection="1">
      <protection locked="0"/>
    </xf>
    <xf numFmtId="4" fontId="0" fillId="0" borderId="0" xfId="0" applyNumberFormat="1"/>
    <xf numFmtId="4" fontId="2" fillId="3" borderId="15" xfId="0" applyNumberFormat="1" applyFont="1" applyFill="1" applyBorder="1" applyAlignment="1" applyProtection="1">
      <alignment horizontal="center"/>
      <protection locked="0"/>
    </xf>
    <xf numFmtId="165" fontId="0" fillId="0" borderId="0" xfId="0" applyNumberFormat="1" applyProtection="1">
      <protection locked="0"/>
    </xf>
    <xf numFmtId="0" fontId="10" fillId="0" borderId="0" xfId="8" applyFont="1" applyAlignment="1" applyProtection="1">
      <alignment vertical="top"/>
      <protection locked="0"/>
    </xf>
    <xf numFmtId="0" fontId="11" fillId="0" borderId="0" xfId="17" applyFont="1"/>
    <xf numFmtId="0" fontId="12" fillId="0" borderId="0" xfId="7" applyFont="1" applyFill="1" applyBorder="1" applyAlignment="1" applyProtection="1">
      <alignment vertical="top"/>
      <protection locked="0"/>
    </xf>
    <xf numFmtId="0" fontId="12" fillId="0" borderId="0" xfId="0" applyFont="1" applyProtection="1">
      <protection locked="0"/>
    </xf>
    <xf numFmtId="4" fontId="0" fillId="0" borderId="0" xfId="7" applyNumberFormat="1" applyFont="1" applyFill="1" applyBorder="1" applyAlignment="1" applyProtection="1">
      <alignment vertical="top"/>
      <protection locked="0"/>
    </xf>
    <xf numFmtId="4" fontId="7" fillId="0" borderId="0" xfId="7" applyNumberFormat="1" applyFont="1" applyFill="1" applyBorder="1" applyAlignment="1" applyProtection="1">
      <alignment vertical="top"/>
      <protection locked="0"/>
    </xf>
    <xf numFmtId="0" fontId="6" fillId="2" borderId="9" xfId="9" applyFont="1" applyFill="1" applyBorder="1" applyAlignment="1" applyProtection="1">
      <alignment horizontal="center" vertical="center" wrapText="1"/>
      <protection locked="0"/>
    </xf>
    <xf numFmtId="0" fontId="6" fillId="2" borderId="10" xfId="9" applyFont="1" applyFill="1" applyBorder="1" applyAlignment="1" applyProtection="1">
      <alignment horizontal="center" vertical="center" wrapText="1"/>
      <protection locked="0"/>
    </xf>
    <xf numFmtId="0" fontId="6" fillId="2" borderId="11" xfId="9" applyFont="1" applyFill="1" applyBorder="1" applyAlignment="1" applyProtection="1">
      <alignment horizontal="center" vertical="center" wrapText="1"/>
      <protection locked="0"/>
    </xf>
    <xf numFmtId="4" fontId="6" fillId="2" borderId="13" xfId="9" applyNumberFormat="1" applyFont="1" applyFill="1" applyBorder="1" applyAlignment="1">
      <alignment horizontal="center" vertical="center" wrapText="1"/>
    </xf>
    <xf numFmtId="4" fontId="6" fillId="2" borderId="14" xfId="9" applyNumberFormat="1" applyFont="1" applyFill="1" applyBorder="1" applyAlignment="1">
      <alignment horizontal="center" vertical="center" wrapText="1"/>
    </xf>
    <xf numFmtId="0" fontId="6" fillId="2" borderId="2" xfId="9" applyFont="1" applyFill="1" applyBorder="1" applyAlignment="1">
      <alignment horizontal="center" vertical="center"/>
    </xf>
    <xf numFmtId="0" fontId="6" fillId="2" borderId="3" xfId="9" applyFont="1" applyFill="1" applyBorder="1" applyAlignment="1">
      <alignment horizontal="center" vertical="center"/>
    </xf>
    <xf numFmtId="0" fontId="6" fillId="2" borderId="1" xfId="9" applyFont="1" applyFill="1" applyBorder="1" applyAlignment="1">
      <alignment horizontal="center" vertical="center"/>
    </xf>
    <xf numFmtId="0" fontId="6" fillId="2" borderId="4" xfId="9" applyFont="1" applyFill="1" applyBorder="1" applyAlignment="1">
      <alignment horizontal="center" vertical="center"/>
    </xf>
    <xf numFmtId="0" fontId="6" fillId="2" borderId="5" xfId="9" applyFont="1" applyFill="1" applyBorder="1" applyAlignment="1">
      <alignment horizontal="center" vertical="center"/>
    </xf>
    <xf numFmtId="0" fontId="6" fillId="2" borderId="7" xfId="9" applyFont="1" applyFill="1" applyBorder="1" applyAlignment="1">
      <alignment horizontal="center" vertical="center"/>
    </xf>
    <xf numFmtId="0" fontId="10" fillId="0" borderId="0" xfId="8" applyFont="1" applyBorder="1" applyAlignment="1" applyProtection="1">
      <alignment horizontal="center" vertical="top" wrapText="1"/>
      <protection locked="0"/>
    </xf>
    <xf numFmtId="0" fontId="13" fillId="0" borderId="0" xfId="9" applyFont="1" applyAlignment="1">
      <alignment horizontal="center"/>
    </xf>
    <xf numFmtId="0" fontId="2" fillId="0" borderId="0" xfId="8" applyFont="1" applyBorder="1" applyAlignment="1" applyProtection="1">
      <alignment horizontal="center" vertical="top" wrapText="1"/>
      <protection locked="0"/>
    </xf>
    <xf numFmtId="0" fontId="2" fillId="0" borderId="0" xfId="8" applyFont="1" applyAlignment="1" applyProtection="1">
      <alignment horizontal="center" vertical="top"/>
      <protection locked="0"/>
    </xf>
  </cellXfs>
  <cellStyles count="18">
    <cellStyle name="Euro" xfId="1"/>
    <cellStyle name="Millares" xfId="16" builtinId="3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2 3" xfId="17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7"/>
  <sheetViews>
    <sheetView showGridLines="0" zoomScaleNormal="100" workbookViewId="0">
      <selection activeCell="M9" sqref="M9"/>
    </sheetView>
  </sheetViews>
  <sheetFormatPr baseColWidth="10" defaultRowHeight="11.25" x14ac:dyDescent="0.2"/>
  <cols>
    <col min="1" max="1" width="5.83203125" style="1" customWidth="1"/>
    <col min="2" max="2" width="62.83203125" style="1" customWidth="1"/>
    <col min="3" max="3" width="18.33203125" style="1" customWidth="1"/>
    <col min="4" max="4" width="19.83203125" style="1" customWidth="1"/>
    <col min="5" max="8" width="18.33203125" style="1" customWidth="1"/>
    <col min="9" max="10" width="12.6640625" style="1" bestFit="1" customWidth="1"/>
    <col min="11" max="16384" width="12" style="1"/>
  </cols>
  <sheetData>
    <row r="1" spans="1:12" ht="50.1" customHeight="1" x14ac:dyDescent="0.2">
      <c r="A1" s="75" t="s">
        <v>143</v>
      </c>
      <c r="B1" s="76"/>
      <c r="C1" s="76"/>
      <c r="D1" s="76"/>
      <c r="E1" s="76"/>
      <c r="F1" s="76"/>
      <c r="G1" s="76"/>
      <c r="H1" s="77"/>
    </row>
    <row r="2" spans="1:12" x14ac:dyDescent="0.2">
      <c r="A2" s="80" t="s">
        <v>54</v>
      </c>
      <c r="B2" s="81"/>
      <c r="C2" s="75" t="s">
        <v>60</v>
      </c>
      <c r="D2" s="76"/>
      <c r="E2" s="76"/>
      <c r="F2" s="76"/>
      <c r="G2" s="77"/>
      <c r="H2" s="78" t="s">
        <v>59</v>
      </c>
    </row>
    <row r="3" spans="1:12" ht="24.95" customHeight="1" x14ac:dyDescent="0.2">
      <c r="A3" s="82"/>
      <c r="B3" s="83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79"/>
    </row>
    <row r="4" spans="1:12" x14ac:dyDescent="0.2">
      <c r="A4" s="84"/>
      <c r="B4" s="85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55" t="s">
        <v>127</v>
      </c>
    </row>
    <row r="5" spans="1:12" x14ac:dyDescent="0.2">
      <c r="A5" s="49" t="s">
        <v>61</v>
      </c>
      <c r="B5" s="7"/>
      <c r="C5" s="52">
        <f>SUM(C6:C12)</f>
        <v>40405026.149092294</v>
      </c>
      <c r="D5" s="52">
        <f>SUM(D6:D12)</f>
        <v>-4356354.8090922926</v>
      </c>
      <c r="E5" s="50">
        <f>SUM(E6:E12)</f>
        <v>36048671.340000004</v>
      </c>
      <c r="F5" s="50">
        <f>SUM(F6:F12)</f>
        <v>36048671.340000004</v>
      </c>
      <c r="G5" s="50">
        <f>SUM(G6:G12)</f>
        <v>36048671.340000004</v>
      </c>
      <c r="H5" s="56">
        <f>+E5-F5</f>
        <v>0</v>
      </c>
      <c r="I5" s="54"/>
      <c r="J5" s="54"/>
      <c r="L5" s="54"/>
    </row>
    <row r="6" spans="1:12" x14ac:dyDescent="0.2">
      <c r="A6" s="5"/>
      <c r="B6" s="11" t="s">
        <v>70</v>
      </c>
      <c r="C6" s="15">
        <v>18804492.776649997</v>
      </c>
      <c r="D6" s="15">
        <v>-2328627.5066499971</v>
      </c>
      <c r="E6" s="15">
        <v>16475865.27</v>
      </c>
      <c r="F6" s="51">
        <v>16475865.27</v>
      </c>
      <c r="G6" s="51">
        <v>16475865.27</v>
      </c>
      <c r="H6" s="15">
        <f t="shared" ref="H6:H69" si="0">+E6-F6</f>
        <v>0</v>
      </c>
      <c r="I6" s="54"/>
      <c r="J6" s="54"/>
    </row>
    <row r="7" spans="1:12" x14ac:dyDescent="0.2">
      <c r="A7" s="5"/>
      <c r="B7" s="11" t="s">
        <v>71</v>
      </c>
      <c r="C7" s="15">
        <v>2134173.0935900137</v>
      </c>
      <c r="D7" s="15">
        <v>-266204.88359001372</v>
      </c>
      <c r="E7" s="15">
        <v>1867968.21</v>
      </c>
      <c r="F7" s="51">
        <v>1867968.21</v>
      </c>
      <c r="G7" s="51">
        <v>1867968.21</v>
      </c>
      <c r="H7" s="15">
        <f t="shared" si="0"/>
        <v>0</v>
      </c>
      <c r="I7" s="54"/>
    </row>
    <row r="8" spans="1:12" x14ac:dyDescent="0.2">
      <c r="A8" s="5"/>
      <c r="B8" s="11" t="s">
        <v>72</v>
      </c>
      <c r="C8" s="15">
        <v>5840977.8311154982</v>
      </c>
      <c r="D8" s="15">
        <v>-1203031.7811154984</v>
      </c>
      <c r="E8" s="15">
        <v>4637946.05</v>
      </c>
      <c r="F8" s="51">
        <v>4637946.05</v>
      </c>
      <c r="G8" s="51">
        <v>4637946.05</v>
      </c>
      <c r="H8" s="15">
        <f t="shared" si="0"/>
        <v>0</v>
      </c>
      <c r="I8" s="54"/>
    </row>
    <row r="9" spans="1:12" x14ac:dyDescent="0.2">
      <c r="A9" s="5"/>
      <c r="B9" s="11" t="s">
        <v>35</v>
      </c>
      <c r="C9" s="15">
        <v>5444971.2335051429</v>
      </c>
      <c r="D9" s="15">
        <v>-525234.2135051433</v>
      </c>
      <c r="E9" s="15">
        <v>4919737.0199999996</v>
      </c>
      <c r="F9" s="51">
        <v>4919737.0199999996</v>
      </c>
      <c r="G9" s="51">
        <v>4919737.0199999996</v>
      </c>
      <c r="H9" s="15">
        <f t="shared" si="0"/>
        <v>0</v>
      </c>
      <c r="I9" s="54"/>
      <c r="L9" s="54"/>
    </row>
    <row r="10" spans="1:12" x14ac:dyDescent="0.2">
      <c r="A10" s="5"/>
      <c r="B10" s="11" t="s">
        <v>73</v>
      </c>
      <c r="C10" s="15">
        <v>7751375.3495000005</v>
      </c>
      <c r="D10" s="15">
        <v>-555646.15950000007</v>
      </c>
      <c r="E10" s="15">
        <v>7195729.1900000004</v>
      </c>
      <c r="F10" s="51">
        <v>7195729.1900000004</v>
      </c>
      <c r="G10" s="51">
        <v>7195729.1900000004</v>
      </c>
      <c r="H10" s="15">
        <f t="shared" si="0"/>
        <v>0</v>
      </c>
      <c r="I10" s="54"/>
    </row>
    <row r="11" spans="1:12" x14ac:dyDescent="0.2">
      <c r="A11" s="5"/>
      <c r="B11" s="11" t="s">
        <v>36</v>
      </c>
      <c r="C11" s="15">
        <v>429035.86473164044</v>
      </c>
      <c r="D11" s="15">
        <v>522389.73526835954</v>
      </c>
      <c r="E11" s="15">
        <v>951425.6</v>
      </c>
      <c r="F11" s="51">
        <v>951425.6</v>
      </c>
      <c r="G11" s="51">
        <v>951425.6</v>
      </c>
      <c r="H11" s="15">
        <f t="shared" si="0"/>
        <v>0</v>
      </c>
      <c r="I11" s="54"/>
    </row>
    <row r="12" spans="1:12" x14ac:dyDescent="0.2">
      <c r="A12" s="5"/>
      <c r="B12" s="11" t="s">
        <v>74</v>
      </c>
      <c r="C12" s="15">
        <v>0</v>
      </c>
      <c r="D12" s="15">
        <v>0</v>
      </c>
      <c r="E12" s="15">
        <f t="shared" ref="E12:E69" si="1">+C12+D12</f>
        <v>0</v>
      </c>
      <c r="F12" s="51">
        <v>0</v>
      </c>
      <c r="G12" s="51">
        <v>0</v>
      </c>
      <c r="H12" s="15">
        <f t="shared" si="0"/>
        <v>0</v>
      </c>
    </row>
    <row r="13" spans="1:12" x14ac:dyDescent="0.2">
      <c r="A13" s="49" t="s">
        <v>62</v>
      </c>
      <c r="B13" s="7"/>
      <c r="C13" s="52">
        <f>SUM(C14:C22)</f>
        <v>20545659.946200002</v>
      </c>
      <c r="D13" s="52">
        <f>SUM(D14:D22)</f>
        <v>1001970.2537999987</v>
      </c>
      <c r="E13" s="53">
        <f>SUM(E14:E22)</f>
        <v>21547630.199999996</v>
      </c>
      <c r="F13" s="53">
        <f>SUM(F14:F22)</f>
        <v>21547630.199999996</v>
      </c>
      <c r="G13" s="53">
        <f>SUM(G14:G22)</f>
        <v>21547630.199999996</v>
      </c>
      <c r="H13" s="57">
        <f t="shared" si="0"/>
        <v>0</v>
      </c>
      <c r="I13" s="54"/>
    </row>
    <row r="14" spans="1:12" x14ac:dyDescent="0.2">
      <c r="A14" s="5"/>
      <c r="B14" s="11" t="s">
        <v>75</v>
      </c>
      <c r="C14" s="15">
        <v>803000</v>
      </c>
      <c r="D14" s="15">
        <v>-5610.7299999999814</v>
      </c>
      <c r="E14" s="15">
        <v>797389.27</v>
      </c>
      <c r="F14" s="51">
        <v>797389.27</v>
      </c>
      <c r="G14" s="51">
        <v>797389.27</v>
      </c>
      <c r="H14" s="15">
        <f t="shared" si="0"/>
        <v>0</v>
      </c>
      <c r="I14" s="54"/>
    </row>
    <row r="15" spans="1:12" x14ac:dyDescent="0.2">
      <c r="A15" s="5"/>
      <c r="B15" s="11" t="s">
        <v>76</v>
      </c>
      <c r="C15" s="15">
        <v>12085628.800000001</v>
      </c>
      <c r="D15" s="15">
        <v>-625174.53000000119</v>
      </c>
      <c r="E15" s="15">
        <v>11460454.27</v>
      </c>
      <c r="F15" s="51">
        <v>11460454.27</v>
      </c>
      <c r="G15" s="51">
        <v>11460454.27</v>
      </c>
      <c r="H15" s="15">
        <f t="shared" si="0"/>
        <v>0</v>
      </c>
      <c r="I15" s="54"/>
      <c r="J15" s="54"/>
    </row>
    <row r="16" spans="1:12" x14ac:dyDescent="0.2">
      <c r="A16" s="5"/>
      <c r="B16" s="11" t="s">
        <v>77</v>
      </c>
      <c r="C16" s="15">
        <v>5045931.1450000005</v>
      </c>
      <c r="D16" s="15">
        <v>226077.25499999989</v>
      </c>
      <c r="E16" s="15">
        <v>5272008.4000000004</v>
      </c>
      <c r="F16" s="51">
        <v>5272008.4000000004</v>
      </c>
      <c r="G16" s="51">
        <v>5272008.4000000004</v>
      </c>
      <c r="H16" s="15">
        <f t="shared" si="0"/>
        <v>0</v>
      </c>
      <c r="I16" s="54"/>
      <c r="J16" s="54"/>
    </row>
    <row r="17" spans="1:10" x14ac:dyDescent="0.2">
      <c r="A17" s="5"/>
      <c r="B17" s="11" t="s">
        <v>78</v>
      </c>
      <c r="C17" s="15">
        <v>783500</v>
      </c>
      <c r="D17" s="54">
        <v>2018943.35</v>
      </c>
      <c r="E17" s="15">
        <v>2802443.35</v>
      </c>
      <c r="F17" s="51">
        <v>2802443.35</v>
      </c>
      <c r="G17" s="51">
        <v>2802443.35</v>
      </c>
      <c r="H17" s="15">
        <f t="shared" si="0"/>
        <v>0</v>
      </c>
      <c r="I17" s="54"/>
      <c r="J17" s="54"/>
    </row>
    <row r="18" spans="1:10" x14ac:dyDescent="0.2">
      <c r="A18" s="5"/>
      <c r="B18" s="11" t="s">
        <v>79</v>
      </c>
      <c r="C18" s="15">
        <v>305000</v>
      </c>
      <c r="D18" s="15">
        <v>-107478.09</v>
      </c>
      <c r="E18" s="15">
        <v>197521.91</v>
      </c>
      <c r="F18" s="51">
        <v>197521.91</v>
      </c>
      <c r="G18" s="51">
        <v>197521.91</v>
      </c>
      <c r="H18" s="15">
        <f t="shared" si="0"/>
        <v>0</v>
      </c>
      <c r="I18" s="54"/>
      <c r="J18" s="54"/>
    </row>
    <row r="19" spans="1:10" x14ac:dyDescent="0.2">
      <c r="A19" s="5"/>
      <c r="B19" s="11" t="s">
        <v>80</v>
      </c>
      <c r="C19" s="15">
        <v>847000.00120000006</v>
      </c>
      <c r="D19" s="15">
        <v>-193753.96120000002</v>
      </c>
      <c r="E19" s="15">
        <v>653246.04</v>
      </c>
      <c r="F19" s="51">
        <v>653246.04</v>
      </c>
      <c r="G19" s="51">
        <v>653246.04</v>
      </c>
      <c r="H19" s="15">
        <f t="shared" si="0"/>
        <v>0</v>
      </c>
      <c r="I19" s="54"/>
      <c r="J19" s="54"/>
    </row>
    <row r="20" spans="1:10" x14ac:dyDescent="0.2">
      <c r="A20" s="5"/>
      <c r="B20" s="11" t="s">
        <v>81</v>
      </c>
      <c r="C20" s="15">
        <v>350000</v>
      </c>
      <c r="D20" s="15">
        <v>-343021.01</v>
      </c>
      <c r="E20" s="15">
        <v>6978.99</v>
      </c>
      <c r="F20" s="51">
        <v>6978.99</v>
      </c>
      <c r="G20" s="51">
        <v>6978.99</v>
      </c>
      <c r="H20" s="15">
        <f t="shared" si="0"/>
        <v>0</v>
      </c>
      <c r="I20" s="54"/>
      <c r="J20" s="54"/>
    </row>
    <row r="21" spans="1:10" x14ac:dyDescent="0.2">
      <c r="A21" s="5"/>
      <c r="B21" s="11" t="s">
        <v>82</v>
      </c>
      <c r="C21" s="15">
        <v>0</v>
      </c>
      <c r="D21" s="15">
        <v>0</v>
      </c>
      <c r="E21" s="15">
        <v>0</v>
      </c>
      <c r="F21" s="51">
        <v>0</v>
      </c>
      <c r="G21" s="51">
        <v>0</v>
      </c>
      <c r="H21" s="15">
        <f t="shared" si="0"/>
        <v>0</v>
      </c>
      <c r="I21" s="54"/>
    </row>
    <row r="22" spans="1:10" x14ac:dyDescent="0.2">
      <c r="A22" s="5"/>
      <c r="B22" s="11" t="s">
        <v>83</v>
      </c>
      <c r="C22" s="15">
        <v>325600</v>
      </c>
      <c r="D22" s="15">
        <v>31987.969999999972</v>
      </c>
      <c r="E22" s="15">
        <v>357587.97</v>
      </c>
      <c r="F22" s="51">
        <v>357587.97</v>
      </c>
      <c r="G22" s="51">
        <v>357587.97</v>
      </c>
      <c r="H22" s="15">
        <f t="shared" si="0"/>
        <v>0</v>
      </c>
      <c r="I22" s="54"/>
      <c r="J22" s="54"/>
    </row>
    <row r="23" spans="1:10" x14ac:dyDescent="0.2">
      <c r="A23" s="49" t="s">
        <v>63</v>
      </c>
      <c r="B23" s="7"/>
      <c r="C23" s="52">
        <f>SUM(C24:C35)</f>
        <v>21990655.904227402</v>
      </c>
      <c r="D23" s="52">
        <f>SUM(D24:D35)</f>
        <v>-6557525.6342273997</v>
      </c>
      <c r="E23" s="52">
        <f>SUM(E24:E32)</f>
        <v>15433130.269999998</v>
      </c>
      <c r="F23" s="52">
        <f>SUM(F24:F32)</f>
        <v>15433130.269999998</v>
      </c>
      <c r="G23" s="52">
        <f>SUM(G24:G32)</f>
        <v>15433130.269999998</v>
      </c>
      <c r="H23" s="57">
        <f t="shared" si="0"/>
        <v>0</v>
      </c>
      <c r="I23" s="54"/>
      <c r="J23" s="54"/>
    </row>
    <row r="24" spans="1:10" x14ac:dyDescent="0.2">
      <c r="A24" s="5"/>
      <c r="B24" s="11" t="s">
        <v>84</v>
      </c>
      <c r="C24" s="15">
        <v>1989800</v>
      </c>
      <c r="D24" s="15">
        <v>-550176.75</v>
      </c>
      <c r="E24" s="15">
        <v>1439623.25</v>
      </c>
      <c r="F24" s="51">
        <v>1439623.25</v>
      </c>
      <c r="G24" s="51">
        <v>1439623.25</v>
      </c>
      <c r="H24" s="15">
        <f t="shared" si="0"/>
        <v>0</v>
      </c>
      <c r="I24" s="54"/>
    </row>
    <row r="25" spans="1:10" x14ac:dyDescent="0.2">
      <c r="A25" s="5"/>
      <c r="B25" s="11" t="s">
        <v>85</v>
      </c>
      <c r="C25" s="15">
        <v>1085050</v>
      </c>
      <c r="D25" s="15">
        <v>284046.78000000003</v>
      </c>
      <c r="E25" s="15">
        <v>1369096.78</v>
      </c>
      <c r="F25" s="51">
        <v>1369096.78</v>
      </c>
      <c r="G25" s="51">
        <v>1369096.78</v>
      </c>
      <c r="H25" s="15">
        <f t="shared" si="0"/>
        <v>0</v>
      </c>
      <c r="I25" s="54"/>
    </row>
    <row r="26" spans="1:10" x14ac:dyDescent="0.2">
      <c r="A26" s="5"/>
      <c r="B26" s="11" t="s">
        <v>86</v>
      </c>
      <c r="C26" s="15">
        <v>178000</v>
      </c>
      <c r="D26" s="15">
        <v>1398825.37</v>
      </c>
      <c r="E26" s="15">
        <v>1576825.37</v>
      </c>
      <c r="F26" s="51">
        <v>1576825.37</v>
      </c>
      <c r="G26" s="51">
        <v>1576825.37</v>
      </c>
      <c r="H26" s="15">
        <f t="shared" si="0"/>
        <v>0</v>
      </c>
      <c r="I26" s="54"/>
    </row>
    <row r="27" spans="1:10" x14ac:dyDescent="0.2">
      <c r="A27" s="5"/>
      <c r="B27" s="11" t="s">
        <v>87</v>
      </c>
      <c r="C27" s="15">
        <v>990599.995</v>
      </c>
      <c r="D27" s="15">
        <v>471570.02500000002</v>
      </c>
      <c r="E27" s="15">
        <v>1462170.02</v>
      </c>
      <c r="F27" s="51">
        <v>1462170.02</v>
      </c>
      <c r="G27" s="51">
        <v>1462170.02</v>
      </c>
      <c r="H27" s="15">
        <f t="shared" si="0"/>
        <v>0</v>
      </c>
      <c r="I27" s="54"/>
    </row>
    <row r="28" spans="1:10" x14ac:dyDescent="0.2">
      <c r="A28" s="5"/>
      <c r="B28" s="11" t="s">
        <v>88</v>
      </c>
      <c r="C28" s="15">
        <v>2398923</v>
      </c>
      <c r="D28" s="15">
        <v>1135971.6800000002</v>
      </c>
      <c r="E28" s="15">
        <v>3534894.68</v>
      </c>
      <c r="F28" s="51">
        <v>3534894.68</v>
      </c>
      <c r="G28" s="51">
        <v>3534894.68</v>
      </c>
      <c r="H28" s="15">
        <f t="shared" si="0"/>
        <v>0</v>
      </c>
      <c r="I28" s="54"/>
    </row>
    <row r="29" spans="1:10" x14ac:dyDescent="0.2">
      <c r="A29" s="5"/>
      <c r="B29" s="11" t="s">
        <v>89</v>
      </c>
      <c r="C29" s="15">
        <v>2454630.6149999998</v>
      </c>
      <c r="D29" s="15">
        <v>-1949566.2549999999</v>
      </c>
      <c r="E29" s="15">
        <v>505064.36</v>
      </c>
      <c r="F29" s="51">
        <v>505064.36</v>
      </c>
      <c r="G29" s="51">
        <v>505064.36</v>
      </c>
      <c r="H29" s="15">
        <f t="shared" si="0"/>
        <v>0</v>
      </c>
      <c r="I29" s="54"/>
      <c r="J29" s="54"/>
    </row>
    <row r="30" spans="1:10" x14ac:dyDescent="0.2">
      <c r="A30" s="5"/>
      <c r="B30" s="11" t="s">
        <v>90</v>
      </c>
      <c r="C30" s="15">
        <v>664200</v>
      </c>
      <c r="D30" s="15">
        <v>-503206.13</v>
      </c>
      <c r="E30" s="15">
        <v>160993.87</v>
      </c>
      <c r="F30" s="51">
        <v>160993.87</v>
      </c>
      <c r="G30" s="51">
        <v>160993.87</v>
      </c>
      <c r="H30" s="15">
        <f t="shared" si="0"/>
        <v>0</v>
      </c>
      <c r="I30" s="54"/>
    </row>
    <row r="31" spans="1:10" x14ac:dyDescent="0.2">
      <c r="A31" s="5"/>
      <c r="B31" s="11" t="s">
        <v>91</v>
      </c>
      <c r="C31" s="15">
        <v>11535260.210000001</v>
      </c>
      <c r="D31" s="15">
        <v>-6803672.6400000006</v>
      </c>
      <c r="E31" s="15">
        <v>4731587.57</v>
      </c>
      <c r="F31" s="51">
        <v>4731587.57</v>
      </c>
      <c r="G31" s="51">
        <v>4731587.57</v>
      </c>
      <c r="H31" s="15">
        <f t="shared" si="0"/>
        <v>0</v>
      </c>
      <c r="I31" s="54"/>
      <c r="J31" s="54"/>
    </row>
    <row r="32" spans="1:10" x14ac:dyDescent="0.2">
      <c r="A32" s="5"/>
      <c r="B32" s="11" t="s">
        <v>19</v>
      </c>
      <c r="C32" s="15">
        <v>694192.08422740002</v>
      </c>
      <c r="D32" s="15">
        <v>-41317.714227400022</v>
      </c>
      <c r="E32" s="15">
        <v>652874.37</v>
      </c>
      <c r="F32" s="51">
        <v>652874.37</v>
      </c>
      <c r="G32" s="51">
        <v>652874.37</v>
      </c>
      <c r="H32" s="15">
        <f t="shared" si="0"/>
        <v>0</v>
      </c>
      <c r="I32" s="54"/>
    </row>
    <row r="33" spans="1:12" x14ac:dyDescent="0.2">
      <c r="A33" s="49" t="s">
        <v>64</v>
      </c>
      <c r="B33" s="7"/>
      <c r="C33" s="15"/>
      <c r="D33" s="15"/>
      <c r="E33" s="15">
        <f t="shared" si="1"/>
        <v>0</v>
      </c>
      <c r="F33" s="52">
        <v>0</v>
      </c>
      <c r="G33" s="52">
        <v>0</v>
      </c>
      <c r="H33" s="15">
        <f t="shared" si="0"/>
        <v>0</v>
      </c>
    </row>
    <row r="34" spans="1:12" x14ac:dyDescent="0.2">
      <c r="A34" s="5"/>
      <c r="B34" s="11" t="s">
        <v>92</v>
      </c>
      <c r="C34" s="15">
        <v>0</v>
      </c>
      <c r="D34" s="15">
        <v>0</v>
      </c>
      <c r="E34" s="15">
        <f t="shared" si="1"/>
        <v>0</v>
      </c>
      <c r="F34" s="51">
        <v>0</v>
      </c>
      <c r="G34" s="51">
        <v>0</v>
      </c>
      <c r="H34" s="15">
        <f t="shared" si="0"/>
        <v>0</v>
      </c>
    </row>
    <row r="35" spans="1:12" x14ac:dyDescent="0.2">
      <c r="A35" s="5"/>
      <c r="B35" s="11" t="s">
        <v>93</v>
      </c>
      <c r="C35" s="15">
        <v>0</v>
      </c>
      <c r="D35" s="15">
        <v>0</v>
      </c>
      <c r="E35" s="15">
        <f t="shared" si="1"/>
        <v>0</v>
      </c>
      <c r="F35" s="51">
        <v>0</v>
      </c>
      <c r="G35" s="51">
        <v>0</v>
      </c>
      <c r="H35" s="15">
        <f t="shared" si="0"/>
        <v>0</v>
      </c>
    </row>
    <row r="36" spans="1:12" x14ac:dyDescent="0.2">
      <c r="A36" s="5"/>
      <c r="B36" s="11" t="s">
        <v>94</v>
      </c>
      <c r="C36" s="15">
        <v>0</v>
      </c>
      <c r="D36" s="15">
        <v>0</v>
      </c>
      <c r="E36" s="15">
        <f t="shared" si="1"/>
        <v>0</v>
      </c>
      <c r="F36" s="51">
        <v>0</v>
      </c>
      <c r="G36" s="51">
        <v>0</v>
      </c>
      <c r="H36" s="15">
        <f t="shared" si="0"/>
        <v>0</v>
      </c>
    </row>
    <row r="37" spans="1:12" x14ac:dyDescent="0.2">
      <c r="A37" s="5"/>
      <c r="B37" s="11" t="s">
        <v>95</v>
      </c>
      <c r="C37" s="15">
        <v>0</v>
      </c>
      <c r="D37" s="15">
        <v>0</v>
      </c>
      <c r="E37" s="15">
        <f t="shared" si="1"/>
        <v>0</v>
      </c>
      <c r="F37" s="51">
        <v>0</v>
      </c>
      <c r="G37" s="51">
        <v>0</v>
      </c>
      <c r="H37" s="15">
        <f t="shared" si="0"/>
        <v>0</v>
      </c>
    </row>
    <row r="38" spans="1:12" x14ac:dyDescent="0.2">
      <c r="A38" s="5"/>
      <c r="B38" s="11" t="s">
        <v>41</v>
      </c>
      <c r="C38" s="15">
        <v>0</v>
      </c>
      <c r="D38" s="15">
        <v>0</v>
      </c>
      <c r="E38" s="15">
        <f t="shared" si="1"/>
        <v>0</v>
      </c>
      <c r="F38" s="51">
        <v>0</v>
      </c>
      <c r="G38" s="51">
        <v>0</v>
      </c>
      <c r="H38" s="15">
        <f t="shared" si="0"/>
        <v>0</v>
      </c>
    </row>
    <row r="39" spans="1:12" x14ac:dyDescent="0.2">
      <c r="A39" s="5"/>
      <c r="B39" s="11" t="s">
        <v>96</v>
      </c>
      <c r="C39" s="15">
        <v>0</v>
      </c>
      <c r="D39" s="15">
        <v>0</v>
      </c>
      <c r="E39" s="15">
        <f t="shared" si="1"/>
        <v>0</v>
      </c>
      <c r="F39" s="51">
        <v>0</v>
      </c>
      <c r="G39" s="51">
        <v>0</v>
      </c>
      <c r="H39" s="15">
        <f t="shared" si="0"/>
        <v>0</v>
      </c>
    </row>
    <row r="40" spans="1:12" x14ac:dyDescent="0.2">
      <c r="A40" s="5"/>
      <c r="B40" s="11" t="s">
        <v>97</v>
      </c>
      <c r="C40" s="15">
        <v>0</v>
      </c>
      <c r="D40" s="15">
        <v>0</v>
      </c>
      <c r="E40" s="15">
        <f t="shared" si="1"/>
        <v>0</v>
      </c>
      <c r="F40" s="51">
        <v>0</v>
      </c>
      <c r="G40" s="51">
        <v>0</v>
      </c>
      <c r="H40" s="15">
        <f t="shared" si="0"/>
        <v>0</v>
      </c>
    </row>
    <row r="41" spans="1:12" x14ac:dyDescent="0.2">
      <c r="A41" s="5"/>
      <c r="B41" s="11" t="s">
        <v>37</v>
      </c>
      <c r="C41" s="15">
        <v>0</v>
      </c>
      <c r="D41" s="15">
        <v>0</v>
      </c>
      <c r="E41" s="15">
        <f t="shared" si="1"/>
        <v>0</v>
      </c>
      <c r="F41" s="51">
        <v>0</v>
      </c>
      <c r="G41" s="51">
        <v>0</v>
      </c>
      <c r="H41" s="15">
        <f t="shared" si="0"/>
        <v>0</v>
      </c>
    </row>
    <row r="42" spans="1:12" x14ac:dyDescent="0.2">
      <c r="A42" s="5"/>
      <c r="B42" s="11" t="s">
        <v>98</v>
      </c>
      <c r="C42" s="15">
        <v>0</v>
      </c>
      <c r="D42" s="15">
        <v>0</v>
      </c>
      <c r="E42" s="15">
        <f t="shared" si="1"/>
        <v>0</v>
      </c>
      <c r="F42" s="51">
        <v>0</v>
      </c>
      <c r="G42" s="51">
        <v>0</v>
      </c>
      <c r="H42" s="15">
        <f t="shared" si="0"/>
        <v>0</v>
      </c>
      <c r="I42"/>
      <c r="J42"/>
    </row>
    <row r="43" spans="1:12" x14ac:dyDescent="0.2">
      <c r="A43" s="49" t="s">
        <v>65</v>
      </c>
      <c r="B43" s="7"/>
      <c r="C43" s="52">
        <f>SUM(C44:C51)</f>
        <v>3246565</v>
      </c>
      <c r="D43" s="52">
        <f>SUM(D44:D52)</f>
        <v>-1416801.87</v>
      </c>
      <c r="E43" s="52">
        <f>SUM(E44:E52)</f>
        <v>1829763.13</v>
      </c>
      <c r="F43" s="52">
        <f>SUM(F44:F52)</f>
        <v>1829763.13</v>
      </c>
      <c r="G43" s="52">
        <f>SUM(G44:G52)</f>
        <v>1829763.13</v>
      </c>
      <c r="H43" s="57">
        <f t="shared" si="0"/>
        <v>0</v>
      </c>
      <c r="I43"/>
      <c r="J43"/>
    </row>
    <row r="44" spans="1:12" x14ac:dyDescent="0.2">
      <c r="A44" s="5"/>
      <c r="B44" s="11" t="s">
        <v>99</v>
      </c>
      <c r="C44" s="15">
        <v>246565</v>
      </c>
      <c r="D44" s="15">
        <v>-35795.06</v>
      </c>
      <c r="E44" s="15">
        <v>210769.94</v>
      </c>
      <c r="F44" s="51">
        <v>210769.94</v>
      </c>
      <c r="G44" s="51">
        <v>210769.94</v>
      </c>
      <c r="H44" s="15">
        <f t="shared" si="0"/>
        <v>0</v>
      </c>
      <c r="I44"/>
      <c r="J44"/>
    </row>
    <row r="45" spans="1:12" x14ac:dyDescent="0.2">
      <c r="A45" s="5"/>
      <c r="B45" s="11" t="s">
        <v>100</v>
      </c>
      <c r="C45" s="15">
        <v>0</v>
      </c>
      <c r="D45" s="15">
        <v>0</v>
      </c>
      <c r="E45" s="15">
        <f t="shared" si="1"/>
        <v>0</v>
      </c>
      <c r="F45" s="51">
        <v>0</v>
      </c>
      <c r="G45" s="51">
        <v>0</v>
      </c>
      <c r="H45" s="15">
        <f t="shared" si="0"/>
        <v>0</v>
      </c>
      <c r="I45"/>
      <c r="J45"/>
      <c r="K45"/>
      <c r="L45"/>
    </row>
    <row r="46" spans="1:12" x14ac:dyDescent="0.2">
      <c r="A46" s="5"/>
      <c r="B46" s="11" t="s">
        <v>101</v>
      </c>
      <c r="C46" s="15">
        <v>880000</v>
      </c>
      <c r="D46" s="15">
        <v>-880000</v>
      </c>
      <c r="E46" s="15">
        <v>0</v>
      </c>
      <c r="F46" s="51">
        <v>0</v>
      </c>
      <c r="G46" s="51">
        <v>0</v>
      </c>
      <c r="H46" s="15">
        <f t="shared" si="0"/>
        <v>0</v>
      </c>
      <c r="I46"/>
      <c r="J46"/>
      <c r="K46"/>
      <c r="L46"/>
    </row>
    <row r="47" spans="1:12" x14ac:dyDescent="0.2">
      <c r="A47" s="5"/>
      <c r="B47" s="11" t="s">
        <v>102</v>
      </c>
      <c r="C47" s="15">
        <v>1660000</v>
      </c>
      <c r="D47" s="15">
        <v>-855845.79</v>
      </c>
      <c r="E47" s="15">
        <v>804154.21</v>
      </c>
      <c r="F47" s="51">
        <v>804154.21</v>
      </c>
      <c r="G47" s="51">
        <v>804154.21</v>
      </c>
      <c r="H47" s="15">
        <f t="shared" si="0"/>
        <v>0</v>
      </c>
      <c r="I47"/>
      <c r="J47"/>
      <c r="K47"/>
      <c r="L47"/>
    </row>
    <row r="48" spans="1:12" x14ac:dyDescent="0.2">
      <c r="A48" s="5"/>
      <c r="B48" s="11" t="s">
        <v>103</v>
      </c>
      <c r="C48" s="15">
        <v>0</v>
      </c>
      <c r="D48" s="15">
        <v>0</v>
      </c>
      <c r="E48" s="15">
        <f t="shared" si="1"/>
        <v>0</v>
      </c>
      <c r="F48" s="51">
        <v>0</v>
      </c>
      <c r="G48" s="51">
        <v>0</v>
      </c>
      <c r="H48" s="15">
        <f t="shared" si="0"/>
        <v>0</v>
      </c>
      <c r="J48"/>
      <c r="K48"/>
      <c r="L48"/>
    </row>
    <row r="49" spans="1:13" x14ac:dyDescent="0.2">
      <c r="A49" s="5"/>
      <c r="B49" s="11" t="s">
        <v>104</v>
      </c>
      <c r="C49" s="15">
        <v>160000</v>
      </c>
      <c r="D49" s="15">
        <v>268006.34000000003</v>
      </c>
      <c r="E49" s="15">
        <v>428006.34</v>
      </c>
      <c r="F49" s="51">
        <v>428006.34</v>
      </c>
      <c r="G49" s="51">
        <v>428006.34</v>
      </c>
      <c r="H49" s="15">
        <f t="shared" si="0"/>
        <v>0</v>
      </c>
      <c r="I49" s="54"/>
      <c r="J49"/>
      <c r="K49"/>
      <c r="L49"/>
      <c r="M49"/>
    </row>
    <row r="50" spans="1:13" x14ac:dyDescent="0.2">
      <c r="A50" s="5"/>
      <c r="B50" s="11" t="s">
        <v>105</v>
      </c>
      <c r="C50" s="15">
        <v>300000</v>
      </c>
      <c r="D50" s="15">
        <v>41000</v>
      </c>
      <c r="E50" s="15">
        <v>341000</v>
      </c>
      <c r="F50" s="67">
        <v>341000</v>
      </c>
      <c r="G50" s="67">
        <v>341000</v>
      </c>
      <c r="H50" s="15">
        <f t="shared" si="0"/>
        <v>0</v>
      </c>
      <c r="I50" s="54"/>
      <c r="J50"/>
      <c r="K50"/>
      <c r="L50"/>
    </row>
    <row r="51" spans="1:13" x14ac:dyDescent="0.2">
      <c r="A51" s="5"/>
      <c r="B51" s="11" t="s">
        <v>106</v>
      </c>
      <c r="C51" s="15">
        <v>0</v>
      </c>
      <c r="D51" s="15">
        <v>0</v>
      </c>
      <c r="E51" s="15">
        <f t="shared" si="1"/>
        <v>0</v>
      </c>
      <c r="F51" s="51">
        <v>0</v>
      </c>
      <c r="G51" s="51">
        <v>0</v>
      </c>
      <c r="H51" s="15">
        <f t="shared" si="0"/>
        <v>0</v>
      </c>
      <c r="J51"/>
      <c r="K51"/>
      <c r="L51"/>
    </row>
    <row r="52" spans="1:13" x14ac:dyDescent="0.2">
      <c r="A52" s="5"/>
      <c r="B52" s="11" t="s">
        <v>107</v>
      </c>
      <c r="C52" s="15">
        <v>0</v>
      </c>
      <c r="D52" s="15">
        <f>26667.12+19165.52</f>
        <v>45832.639999999999</v>
      </c>
      <c r="E52" s="15">
        <f t="shared" si="1"/>
        <v>45832.639999999999</v>
      </c>
      <c r="F52" s="51">
        <v>45832.639999999999</v>
      </c>
      <c r="G52" s="51">
        <v>45832.639999999999</v>
      </c>
      <c r="H52" s="15">
        <f t="shared" si="0"/>
        <v>0</v>
      </c>
      <c r="J52"/>
      <c r="K52"/>
      <c r="L52"/>
    </row>
    <row r="53" spans="1:13" x14ac:dyDescent="0.2">
      <c r="A53" s="49" t="s">
        <v>66</v>
      </c>
      <c r="B53" s="7"/>
      <c r="C53" s="57">
        <f>SUM(C54:C56)</f>
        <v>2600000</v>
      </c>
      <c r="D53" s="57">
        <f>+D55</f>
        <v>-2600000</v>
      </c>
      <c r="E53" s="57">
        <f t="shared" si="1"/>
        <v>0</v>
      </c>
      <c r="F53" s="52">
        <v>0</v>
      </c>
      <c r="G53" s="52">
        <v>0</v>
      </c>
      <c r="H53" s="15">
        <f t="shared" si="0"/>
        <v>0</v>
      </c>
      <c r="J53"/>
      <c r="K53"/>
      <c r="L53"/>
    </row>
    <row r="54" spans="1:13" x14ac:dyDescent="0.2">
      <c r="A54" s="5"/>
      <c r="B54" s="11" t="s">
        <v>108</v>
      </c>
      <c r="C54" s="15">
        <v>0</v>
      </c>
      <c r="D54" s="15">
        <v>0</v>
      </c>
      <c r="E54" s="15">
        <f t="shared" si="1"/>
        <v>0</v>
      </c>
      <c r="F54" s="51">
        <v>0</v>
      </c>
      <c r="G54" s="51">
        <v>0</v>
      </c>
      <c r="H54" s="15">
        <f t="shared" si="0"/>
        <v>0</v>
      </c>
      <c r="J54"/>
      <c r="K54"/>
      <c r="L54"/>
    </row>
    <row r="55" spans="1:13" x14ac:dyDescent="0.2">
      <c r="A55" s="5"/>
      <c r="B55" s="11" t="s">
        <v>109</v>
      </c>
      <c r="C55" s="15">
        <v>2600000</v>
      </c>
      <c r="D55" s="15">
        <v>-2600000</v>
      </c>
      <c r="E55" s="15">
        <f>+C55+D55</f>
        <v>0</v>
      </c>
      <c r="F55" s="51">
        <v>0</v>
      </c>
      <c r="G55" s="51">
        <v>0</v>
      </c>
      <c r="H55" s="15">
        <f t="shared" si="0"/>
        <v>0</v>
      </c>
      <c r="J55" s="66"/>
      <c r="K55"/>
      <c r="L55"/>
    </row>
    <row r="56" spans="1:13" x14ac:dyDescent="0.2">
      <c r="A56" s="5"/>
      <c r="B56" s="11" t="s">
        <v>110</v>
      </c>
      <c r="C56" s="15">
        <v>0</v>
      </c>
      <c r="D56" s="15">
        <v>0</v>
      </c>
      <c r="E56" s="15">
        <f t="shared" si="1"/>
        <v>0</v>
      </c>
      <c r="F56" s="51">
        <v>0</v>
      </c>
      <c r="G56" s="51">
        <v>0</v>
      </c>
      <c r="H56" s="15">
        <f t="shared" si="0"/>
        <v>0</v>
      </c>
      <c r="J56"/>
      <c r="K56"/>
      <c r="L56"/>
    </row>
    <row r="57" spans="1:13" x14ac:dyDescent="0.2">
      <c r="A57" s="49" t="s">
        <v>67</v>
      </c>
      <c r="B57" s="7"/>
      <c r="C57" s="15">
        <v>0</v>
      </c>
      <c r="D57" s="15">
        <v>0</v>
      </c>
      <c r="E57" s="15">
        <f t="shared" si="1"/>
        <v>0</v>
      </c>
      <c r="F57" s="52">
        <v>0</v>
      </c>
      <c r="G57" s="52">
        <v>0</v>
      </c>
      <c r="H57" s="15">
        <f t="shared" si="0"/>
        <v>0</v>
      </c>
      <c r="J57"/>
      <c r="K57"/>
      <c r="L57"/>
    </row>
    <row r="58" spans="1:13" x14ac:dyDescent="0.2">
      <c r="A58" s="5"/>
      <c r="B58" s="11" t="s">
        <v>111</v>
      </c>
      <c r="C58" s="15">
        <v>0</v>
      </c>
      <c r="D58" s="15">
        <v>0</v>
      </c>
      <c r="E58" s="15">
        <f t="shared" si="1"/>
        <v>0</v>
      </c>
      <c r="F58" s="51">
        <v>0</v>
      </c>
      <c r="G58" s="51">
        <v>0</v>
      </c>
      <c r="H58" s="15">
        <f t="shared" si="0"/>
        <v>0</v>
      </c>
      <c r="J58"/>
      <c r="K58"/>
      <c r="L58"/>
    </row>
    <row r="59" spans="1:13" x14ac:dyDescent="0.2">
      <c r="A59" s="5"/>
      <c r="B59" s="11" t="s">
        <v>112</v>
      </c>
      <c r="C59" s="15">
        <v>0</v>
      </c>
      <c r="D59" s="15">
        <v>0</v>
      </c>
      <c r="E59" s="15">
        <f t="shared" si="1"/>
        <v>0</v>
      </c>
      <c r="F59" s="51">
        <v>0</v>
      </c>
      <c r="G59" s="51">
        <v>0</v>
      </c>
      <c r="H59" s="15">
        <f t="shared" si="0"/>
        <v>0</v>
      </c>
      <c r="J59"/>
      <c r="K59"/>
      <c r="L59"/>
    </row>
    <row r="60" spans="1:13" x14ac:dyDescent="0.2">
      <c r="A60" s="5"/>
      <c r="B60" s="11" t="s">
        <v>113</v>
      </c>
      <c r="C60" s="15">
        <v>0</v>
      </c>
      <c r="D60" s="15">
        <v>0</v>
      </c>
      <c r="E60" s="15">
        <f t="shared" si="1"/>
        <v>0</v>
      </c>
      <c r="F60" s="51">
        <v>0</v>
      </c>
      <c r="G60" s="51">
        <v>0</v>
      </c>
      <c r="H60" s="15">
        <f t="shared" si="0"/>
        <v>0</v>
      </c>
      <c r="J60"/>
      <c r="K60"/>
      <c r="L60"/>
    </row>
    <row r="61" spans="1:13" x14ac:dyDescent="0.2">
      <c r="A61" s="5"/>
      <c r="B61" s="11" t="s">
        <v>114</v>
      </c>
      <c r="C61" s="15">
        <v>0</v>
      </c>
      <c r="D61" s="15">
        <v>0</v>
      </c>
      <c r="E61" s="15">
        <f t="shared" si="1"/>
        <v>0</v>
      </c>
      <c r="F61" s="51">
        <v>0</v>
      </c>
      <c r="G61" s="51">
        <v>0</v>
      </c>
      <c r="H61" s="15">
        <f t="shared" si="0"/>
        <v>0</v>
      </c>
      <c r="J61"/>
      <c r="K61"/>
      <c r="L61"/>
    </row>
    <row r="62" spans="1:13" x14ac:dyDescent="0.2">
      <c r="A62" s="5"/>
      <c r="B62" s="11" t="s">
        <v>115</v>
      </c>
      <c r="C62" s="15">
        <v>0</v>
      </c>
      <c r="D62" s="15">
        <v>0</v>
      </c>
      <c r="E62" s="15">
        <f t="shared" si="1"/>
        <v>0</v>
      </c>
      <c r="F62" s="51">
        <v>0</v>
      </c>
      <c r="G62" s="51">
        <v>0</v>
      </c>
      <c r="H62" s="15">
        <f t="shared" si="0"/>
        <v>0</v>
      </c>
      <c r="J62"/>
      <c r="K62"/>
      <c r="L62"/>
    </row>
    <row r="63" spans="1:13" x14ac:dyDescent="0.2">
      <c r="A63" s="5"/>
      <c r="B63" s="11" t="s">
        <v>116</v>
      </c>
      <c r="C63" s="15">
        <v>0</v>
      </c>
      <c r="D63" s="15">
        <v>0</v>
      </c>
      <c r="E63" s="15">
        <f t="shared" si="1"/>
        <v>0</v>
      </c>
      <c r="F63" s="51">
        <v>0</v>
      </c>
      <c r="G63" s="51">
        <v>0</v>
      </c>
      <c r="H63" s="15">
        <f t="shared" si="0"/>
        <v>0</v>
      </c>
      <c r="J63"/>
      <c r="K63"/>
      <c r="L63"/>
    </row>
    <row r="64" spans="1:13" x14ac:dyDescent="0.2">
      <c r="A64" s="5"/>
      <c r="B64" s="11" t="s">
        <v>117</v>
      </c>
      <c r="C64" s="15">
        <v>0</v>
      </c>
      <c r="D64" s="15">
        <v>0</v>
      </c>
      <c r="E64" s="15">
        <f t="shared" si="1"/>
        <v>0</v>
      </c>
      <c r="F64" s="51">
        <v>0</v>
      </c>
      <c r="G64" s="51">
        <v>0</v>
      </c>
      <c r="H64" s="15">
        <f t="shared" si="0"/>
        <v>0</v>
      </c>
    </row>
    <row r="65" spans="1:12" x14ac:dyDescent="0.2">
      <c r="A65" s="49" t="s">
        <v>68</v>
      </c>
      <c r="B65" s="7"/>
      <c r="C65" s="15"/>
      <c r="D65" s="15"/>
      <c r="E65" s="15">
        <f t="shared" si="1"/>
        <v>0</v>
      </c>
      <c r="F65" s="52">
        <v>0</v>
      </c>
      <c r="G65" s="52">
        <v>0</v>
      </c>
      <c r="H65" s="15">
        <f t="shared" si="0"/>
        <v>0</v>
      </c>
    </row>
    <row r="66" spans="1:12" x14ac:dyDescent="0.2">
      <c r="A66" s="5"/>
      <c r="B66" s="11" t="s">
        <v>38</v>
      </c>
      <c r="C66" s="15">
        <v>0</v>
      </c>
      <c r="D66" s="15">
        <v>0</v>
      </c>
      <c r="E66" s="15">
        <f t="shared" si="1"/>
        <v>0</v>
      </c>
      <c r="F66" s="51">
        <v>0</v>
      </c>
      <c r="G66" s="51">
        <v>0</v>
      </c>
      <c r="H66" s="15">
        <f t="shared" si="0"/>
        <v>0</v>
      </c>
    </row>
    <row r="67" spans="1:12" x14ac:dyDescent="0.2">
      <c r="A67" s="5"/>
      <c r="B67" s="11" t="s">
        <v>39</v>
      </c>
      <c r="C67" s="15">
        <v>0</v>
      </c>
      <c r="D67" s="15">
        <v>0</v>
      </c>
      <c r="E67" s="15">
        <f t="shared" si="1"/>
        <v>0</v>
      </c>
      <c r="F67" s="51">
        <v>0</v>
      </c>
      <c r="G67" s="51">
        <v>0</v>
      </c>
      <c r="H67" s="15">
        <f t="shared" si="0"/>
        <v>0</v>
      </c>
    </row>
    <row r="68" spans="1:12" x14ac:dyDescent="0.2">
      <c r="A68" s="5"/>
      <c r="B68" s="11" t="s">
        <v>40</v>
      </c>
      <c r="C68" s="15">
        <v>0</v>
      </c>
      <c r="D68" s="15">
        <v>0</v>
      </c>
      <c r="E68" s="15">
        <f t="shared" si="1"/>
        <v>0</v>
      </c>
      <c r="F68" s="51">
        <v>0</v>
      </c>
      <c r="G68" s="51">
        <v>0</v>
      </c>
      <c r="H68" s="15">
        <f t="shared" si="0"/>
        <v>0</v>
      </c>
    </row>
    <row r="69" spans="1:12" x14ac:dyDescent="0.2">
      <c r="A69" s="49" t="s">
        <v>69</v>
      </c>
      <c r="B69" s="7"/>
      <c r="C69" s="15"/>
      <c r="D69"/>
      <c r="E69" s="15">
        <f t="shared" si="1"/>
        <v>0</v>
      </c>
      <c r="F69" s="52">
        <v>0</v>
      </c>
      <c r="G69" s="52">
        <v>0</v>
      </c>
      <c r="H69" s="15">
        <f t="shared" si="0"/>
        <v>0</v>
      </c>
    </row>
    <row r="70" spans="1:12" x14ac:dyDescent="0.2">
      <c r="A70" s="5"/>
      <c r="B70" s="11" t="s">
        <v>118</v>
      </c>
      <c r="C70" s="15">
        <v>0</v>
      </c>
      <c r="D70" s="15">
        <v>0</v>
      </c>
      <c r="E70" s="15" t="s">
        <v>128</v>
      </c>
      <c r="F70" s="15" t="s">
        <v>128</v>
      </c>
      <c r="G70" s="51">
        <v>0</v>
      </c>
      <c r="H70" s="15" t="s">
        <v>128</v>
      </c>
      <c r="L70" s="1" t="s">
        <v>128</v>
      </c>
    </row>
    <row r="71" spans="1:12" x14ac:dyDescent="0.2">
      <c r="A71" s="5"/>
      <c r="B71" s="11" t="s">
        <v>119</v>
      </c>
      <c r="C71" s="15">
        <v>0</v>
      </c>
      <c r="D71" s="15">
        <v>0</v>
      </c>
      <c r="E71" s="15">
        <f t="shared" ref="E71:E75" si="2">+C71+D71</f>
        <v>0</v>
      </c>
      <c r="F71" s="51">
        <v>0</v>
      </c>
      <c r="G71" s="51">
        <v>0</v>
      </c>
      <c r="H71" s="15">
        <f t="shared" ref="H71:H76" si="3">+E71-F71</f>
        <v>0</v>
      </c>
      <c r="L71" s="1" t="s">
        <v>128</v>
      </c>
    </row>
    <row r="72" spans="1:12" x14ac:dyDescent="0.2">
      <c r="A72" s="5"/>
      <c r="B72" s="11" t="s">
        <v>120</v>
      </c>
      <c r="C72" s="15">
        <v>0</v>
      </c>
      <c r="D72" s="15">
        <v>0</v>
      </c>
      <c r="E72" s="15">
        <f t="shared" si="2"/>
        <v>0</v>
      </c>
      <c r="F72" s="51">
        <v>0</v>
      </c>
      <c r="G72" s="51">
        <v>0</v>
      </c>
      <c r="H72" s="15">
        <f t="shared" si="3"/>
        <v>0</v>
      </c>
    </row>
    <row r="73" spans="1:12" x14ac:dyDescent="0.2">
      <c r="A73" s="5"/>
      <c r="B73" s="11" t="s">
        <v>121</v>
      </c>
      <c r="C73" s="15">
        <v>0</v>
      </c>
      <c r="D73" s="15">
        <v>0</v>
      </c>
      <c r="E73" s="15">
        <f t="shared" si="2"/>
        <v>0</v>
      </c>
      <c r="F73" s="51">
        <v>0</v>
      </c>
      <c r="G73" s="51">
        <v>0</v>
      </c>
      <c r="H73" s="15">
        <f t="shared" si="3"/>
        <v>0</v>
      </c>
    </row>
    <row r="74" spans="1:12" x14ac:dyDescent="0.2">
      <c r="A74" s="5"/>
      <c r="B74" s="11" t="s">
        <v>122</v>
      </c>
      <c r="C74" s="15">
        <v>0</v>
      </c>
      <c r="D74" s="15">
        <v>0</v>
      </c>
      <c r="E74" s="15">
        <f t="shared" si="2"/>
        <v>0</v>
      </c>
      <c r="F74" s="51">
        <v>0</v>
      </c>
      <c r="G74" s="51">
        <v>0</v>
      </c>
      <c r="H74" s="15">
        <f t="shared" si="3"/>
        <v>0</v>
      </c>
    </row>
    <row r="75" spans="1:12" x14ac:dyDescent="0.2">
      <c r="A75" s="5"/>
      <c r="B75" s="11" t="s">
        <v>123</v>
      </c>
      <c r="C75" s="15">
        <v>0</v>
      </c>
      <c r="D75" s="15">
        <v>0</v>
      </c>
      <c r="E75" s="15">
        <f t="shared" si="2"/>
        <v>0</v>
      </c>
      <c r="F75" s="51">
        <v>0</v>
      </c>
      <c r="G75" s="51">
        <v>0</v>
      </c>
      <c r="H75" s="15">
        <f t="shared" si="3"/>
        <v>0</v>
      </c>
    </row>
    <row r="76" spans="1:12" x14ac:dyDescent="0.2">
      <c r="A76" s="6"/>
      <c r="B76" s="12" t="s">
        <v>124</v>
      </c>
      <c r="C76" s="15">
        <v>0</v>
      </c>
      <c r="D76" s="15">
        <v>0</v>
      </c>
      <c r="E76" s="15">
        <v>253098.12</v>
      </c>
      <c r="F76" s="15">
        <v>253098.12</v>
      </c>
      <c r="G76" s="15">
        <v>253098.12</v>
      </c>
      <c r="H76" s="16">
        <f t="shared" si="3"/>
        <v>0</v>
      </c>
    </row>
    <row r="77" spans="1:12" x14ac:dyDescent="0.2">
      <c r="A77" s="8"/>
      <c r="B77" s="13" t="s">
        <v>53</v>
      </c>
      <c r="C77" s="24">
        <f>+C43+C23+C13+C5+C53</f>
        <v>88787906.999519706</v>
      </c>
      <c r="D77" s="24">
        <f>+D43+D23+D13+D5+D53</f>
        <v>-13928712.059519693</v>
      </c>
      <c r="E77" s="24">
        <f>+E43+E23+E13+E5+E53+E76</f>
        <v>75112293.060000002</v>
      </c>
      <c r="F77" s="24">
        <f>+F43+F23+F13+F5+F53+F76</f>
        <v>75112293.060000002</v>
      </c>
      <c r="G77" s="24">
        <f>+G43+G23+G13+G5+G53+G76</f>
        <v>75112293.060000002</v>
      </c>
      <c r="H77" s="24">
        <f>+H43+H23+H13+H5+H53</f>
        <v>0</v>
      </c>
      <c r="J77" s="54"/>
    </row>
    <row r="78" spans="1:12" x14ac:dyDescent="0.2">
      <c r="E78" s="54"/>
      <c r="H78" s="54"/>
    </row>
    <row r="79" spans="1:12" x14ac:dyDescent="0.2">
      <c r="B79" s="58"/>
      <c r="C79" s="58"/>
      <c r="D79" s="73" t="s">
        <v>128</v>
      </c>
      <c r="E79" s="58"/>
      <c r="F79" s="58"/>
      <c r="H79" s="54" t="s">
        <v>128</v>
      </c>
    </row>
    <row r="80" spans="1:12" ht="15" x14ac:dyDescent="0.2">
      <c r="B80" s="87" t="s">
        <v>129</v>
      </c>
      <c r="C80" s="87"/>
      <c r="D80" s="87"/>
      <c r="E80" s="87"/>
      <c r="F80" s="87"/>
      <c r="G80" s="87"/>
      <c r="H80" s="87"/>
    </row>
    <row r="81" spans="2:7" x14ac:dyDescent="0.2">
      <c r="B81" s="60"/>
      <c r="C81" s="60"/>
      <c r="D81" s="60"/>
      <c r="E81" s="58"/>
      <c r="F81" s="58"/>
      <c r="G81" s="63" t="s">
        <v>128</v>
      </c>
    </row>
    <row r="82" spans="2:7" x14ac:dyDescent="0.2">
      <c r="B82" s="60"/>
      <c r="C82" s="60"/>
      <c r="D82" s="60"/>
      <c r="E82" s="58"/>
      <c r="F82" s="58"/>
    </row>
    <row r="83" spans="2:7" x14ac:dyDescent="0.2">
      <c r="B83" s="60"/>
      <c r="C83" s="60"/>
      <c r="D83" s="60"/>
      <c r="E83" s="74"/>
      <c r="F83" s="74"/>
    </row>
    <row r="84" spans="2:7" x14ac:dyDescent="0.2">
      <c r="B84" s="60"/>
      <c r="C84" s="60"/>
      <c r="D84" s="60"/>
      <c r="E84" s="58"/>
      <c r="F84" s="58"/>
    </row>
    <row r="85" spans="2:7" ht="18" x14ac:dyDescent="0.25">
      <c r="B85" s="61"/>
      <c r="C85" s="69" t="s">
        <v>130</v>
      </c>
      <c r="D85" s="70"/>
      <c r="E85" s="71"/>
      <c r="F85" s="71"/>
      <c r="G85" s="72"/>
    </row>
    <row r="86" spans="2:7" ht="108" customHeight="1" x14ac:dyDescent="0.25">
      <c r="B86" s="62"/>
      <c r="C86" s="86" t="s">
        <v>131</v>
      </c>
      <c r="D86" s="86"/>
      <c r="E86" s="86"/>
      <c r="F86" s="71"/>
      <c r="G86" s="72"/>
    </row>
    <row r="87" spans="2:7" ht="18" x14ac:dyDescent="0.25">
      <c r="C87" s="72"/>
      <c r="D87" s="72"/>
      <c r="E87" s="72"/>
      <c r="F87" s="72"/>
      <c r="G87" s="72"/>
    </row>
  </sheetData>
  <sheetProtection formatCells="0" formatColumns="0" formatRows="0" autoFilter="0"/>
  <mergeCells count="6">
    <mergeCell ref="A1:H1"/>
    <mergeCell ref="C2:G2"/>
    <mergeCell ref="H2:H3"/>
    <mergeCell ref="A2:B4"/>
    <mergeCell ref="C86:E86"/>
    <mergeCell ref="B80:H80"/>
  </mergeCells>
  <printOptions horizontalCentered="1"/>
  <pageMargins left="0.70866141732283472" right="0.70866141732283472" top="0.74803149606299213" bottom="0.74803149606299213" header="0.31496062992125984" footer="0.31496062992125984"/>
  <pageSetup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showGridLines="0" workbookViewId="0">
      <selection activeCell="C16" sqref="C16"/>
    </sheetView>
  </sheetViews>
  <sheetFormatPr baseColWidth="10" defaultRowHeight="11.25" x14ac:dyDescent="0.2"/>
  <cols>
    <col min="1" max="1" width="2.83203125" style="1" customWidth="1"/>
    <col min="2" max="2" width="47.6640625" style="1" customWidth="1"/>
    <col min="3" max="8" width="18.33203125" style="1" customWidth="1"/>
    <col min="9" max="16384" width="12" style="1"/>
  </cols>
  <sheetData>
    <row r="1" spans="1:8" ht="50.1" customHeight="1" x14ac:dyDescent="0.2">
      <c r="A1" s="75" t="s">
        <v>140</v>
      </c>
      <c r="B1" s="76"/>
      <c r="C1" s="76"/>
      <c r="D1" s="76"/>
      <c r="E1" s="76"/>
      <c r="F1" s="76"/>
      <c r="G1" s="76"/>
      <c r="H1" s="77"/>
    </row>
    <row r="2" spans="1:8" x14ac:dyDescent="0.2">
      <c r="A2" s="80" t="s">
        <v>54</v>
      </c>
      <c r="B2" s="81"/>
      <c r="C2" s="75" t="s">
        <v>60</v>
      </c>
      <c r="D2" s="76"/>
      <c r="E2" s="76"/>
      <c r="F2" s="76"/>
      <c r="G2" s="77"/>
      <c r="H2" s="78" t="s">
        <v>59</v>
      </c>
    </row>
    <row r="3" spans="1:8" ht="24.95" customHeight="1" x14ac:dyDescent="0.2">
      <c r="A3" s="82"/>
      <c r="B3" s="83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79"/>
    </row>
    <row r="4" spans="1:8" x14ac:dyDescent="0.2">
      <c r="A4" s="84"/>
      <c r="B4" s="85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8" x14ac:dyDescent="0.2">
      <c r="A5" s="5"/>
      <c r="B5" s="17"/>
      <c r="C5" s="20"/>
      <c r="D5" s="20"/>
      <c r="E5" s="20"/>
      <c r="F5" s="20"/>
      <c r="G5" s="20"/>
      <c r="H5" s="20"/>
    </row>
    <row r="6" spans="1:8" x14ac:dyDescent="0.2">
      <c r="A6" s="5"/>
      <c r="B6" s="17" t="s">
        <v>0</v>
      </c>
      <c r="C6" s="64">
        <f>+COG!C5+COG!C13+COG!C23</f>
        <v>82941341.999519706</v>
      </c>
      <c r="D6" s="64">
        <f>+COG!D5+COG!D13+COG!D23</f>
        <v>-9911910.1895196941</v>
      </c>
      <c r="E6" s="64">
        <f>+COG!E5+COG!E13+COG!E23</f>
        <v>73029431.810000002</v>
      </c>
      <c r="F6" s="64">
        <f>+COG!F5+COG!F13+COG!F23</f>
        <v>73029431.810000002</v>
      </c>
      <c r="G6" s="64">
        <f>+COG!G5+COG!G13+COG!G23</f>
        <v>73029431.810000002</v>
      </c>
      <c r="H6" s="64">
        <f>+COG!H5+COG!H13+COG!H23</f>
        <v>0</v>
      </c>
    </row>
    <row r="7" spans="1:8" x14ac:dyDescent="0.2">
      <c r="A7" s="5"/>
      <c r="B7" s="17"/>
      <c r="C7" s="21"/>
      <c r="D7" s="21"/>
      <c r="E7" s="21"/>
      <c r="F7" s="21"/>
      <c r="G7" s="21"/>
      <c r="H7" s="21"/>
    </row>
    <row r="8" spans="1:8" x14ac:dyDescent="0.2">
      <c r="A8" s="5"/>
      <c r="B8" s="17" t="s">
        <v>1</v>
      </c>
      <c r="C8" s="64">
        <f>+COG!C43</f>
        <v>3246565</v>
      </c>
      <c r="D8" s="64">
        <f>+COG!D43</f>
        <v>-1416801.87</v>
      </c>
      <c r="E8" s="64">
        <f>+COG!E43</f>
        <v>1829763.13</v>
      </c>
      <c r="F8" s="64">
        <f>+COG!F43</f>
        <v>1829763.13</v>
      </c>
      <c r="G8" s="64">
        <f>+COG!G43</f>
        <v>1829763.13</v>
      </c>
      <c r="H8" s="64">
        <f>+COG!H43</f>
        <v>0</v>
      </c>
    </row>
    <row r="9" spans="1:8" x14ac:dyDescent="0.2">
      <c r="A9" s="5"/>
      <c r="B9" s="17"/>
      <c r="C9" s="21"/>
      <c r="D9" s="21"/>
      <c r="E9" s="21"/>
      <c r="F9" s="21"/>
      <c r="G9" s="21"/>
      <c r="H9" s="21"/>
    </row>
    <row r="10" spans="1:8" x14ac:dyDescent="0.2">
      <c r="A10" s="5"/>
      <c r="B10" s="17" t="s">
        <v>2</v>
      </c>
      <c r="C10" s="21"/>
      <c r="D10" s="21"/>
      <c r="E10" s="21"/>
      <c r="F10" s="21"/>
      <c r="G10" s="21"/>
      <c r="H10" s="21"/>
    </row>
    <row r="11" spans="1:8" x14ac:dyDescent="0.2">
      <c r="A11" s="5"/>
      <c r="B11" s="17"/>
      <c r="C11" s="21"/>
      <c r="D11" s="21"/>
      <c r="E11" s="21"/>
      <c r="F11" s="21"/>
      <c r="G11" s="21"/>
      <c r="H11" s="21"/>
    </row>
    <row r="12" spans="1:8" x14ac:dyDescent="0.2">
      <c r="A12" s="5"/>
      <c r="B12" s="17" t="s">
        <v>41</v>
      </c>
      <c r="C12" s="21"/>
      <c r="D12" s="21"/>
      <c r="E12" s="21"/>
      <c r="F12" s="21"/>
      <c r="G12" s="21"/>
      <c r="H12" s="21"/>
    </row>
    <row r="13" spans="1:8" x14ac:dyDescent="0.2">
      <c r="A13" s="5"/>
      <c r="B13" s="17"/>
      <c r="C13" s="21"/>
      <c r="D13" s="21"/>
      <c r="E13" s="21"/>
      <c r="F13" s="21"/>
      <c r="G13" s="21"/>
      <c r="H13" s="21"/>
    </row>
    <row r="14" spans="1:8" x14ac:dyDescent="0.2">
      <c r="A14" s="5"/>
      <c r="B14" s="17" t="s">
        <v>38</v>
      </c>
      <c r="C14" s="21"/>
      <c r="D14" s="21"/>
      <c r="E14" s="21"/>
      <c r="F14" s="21"/>
      <c r="G14" s="21"/>
      <c r="H14" s="21"/>
    </row>
    <row r="15" spans="1:8" x14ac:dyDescent="0.2">
      <c r="A15" s="6"/>
      <c r="B15" s="18"/>
      <c r="C15" s="22"/>
      <c r="D15" s="22"/>
      <c r="E15" s="22"/>
      <c r="F15" s="22"/>
      <c r="G15" s="22"/>
      <c r="H15" s="22"/>
    </row>
    <row r="16" spans="1:8" x14ac:dyDescent="0.2">
      <c r="A16" s="19"/>
      <c r="B16" s="13" t="s">
        <v>53</v>
      </c>
      <c r="C16" s="65">
        <f t="shared" ref="C16:H16" si="0">+C6+C8+C10+C12+C14</f>
        <v>86187906.999519706</v>
      </c>
      <c r="D16" s="65">
        <f t="shared" si="0"/>
        <v>-11328712.059519693</v>
      </c>
      <c r="E16" s="65">
        <f t="shared" si="0"/>
        <v>74859194.939999998</v>
      </c>
      <c r="F16" s="65">
        <f t="shared" si="0"/>
        <v>74859194.939999998</v>
      </c>
      <c r="G16" s="65">
        <f t="shared" si="0"/>
        <v>74859194.939999998</v>
      </c>
      <c r="H16" s="65">
        <f t="shared" si="0"/>
        <v>0</v>
      </c>
    </row>
    <row r="19" spans="2:6" x14ac:dyDescent="0.2">
      <c r="B19" s="59" t="s">
        <v>129</v>
      </c>
      <c r="C19" s="60"/>
      <c r="D19" s="60"/>
      <c r="E19" s="58"/>
      <c r="F19" s="58"/>
    </row>
    <row r="20" spans="2:6" x14ac:dyDescent="0.2">
      <c r="B20" s="60"/>
      <c r="C20" s="60"/>
      <c r="D20" s="60"/>
      <c r="E20" s="58"/>
      <c r="F20" s="58"/>
    </row>
    <row r="21" spans="2:6" x14ac:dyDescent="0.2">
      <c r="B21" s="60"/>
      <c r="C21" s="60"/>
      <c r="D21" s="60"/>
      <c r="E21" s="58"/>
      <c r="F21" s="58"/>
    </row>
    <row r="22" spans="2:6" x14ac:dyDescent="0.2">
      <c r="B22" s="60"/>
      <c r="C22" s="60"/>
      <c r="D22" s="60"/>
      <c r="E22" s="58"/>
      <c r="F22" s="58"/>
    </row>
    <row r="23" spans="2:6" x14ac:dyDescent="0.2">
      <c r="B23" s="60"/>
      <c r="C23" s="60"/>
      <c r="D23" s="60"/>
      <c r="E23" s="58"/>
      <c r="F23" s="58"/>
    </row>
    <row r="24" spans="2:6" x14ac:dyDescent="0.2">
      <c r="B24" s="61"/>
      <c r="C24" s="89" t="s">
        <v>130</v>
      </c>
      <c r="D24" s="89"/>
      <c r="E24" s="58"/>
      <c r="F24" s="58"/>
    </row>
    <row r="25" spans="2:6" ht="33.75" customHeight="1" x14ac:dyDescent="0.2">
      <c r="B25" s="62"/>
      <c r="C25" s="88" t="s">
        <v>131</v>
      </c>
      <c r="D25" s="88"/>
      <c r="E25" s="58"/>
      <c r="F25" s="58"/>
    </row>
  </sheetData>
  <sheetProtection formatCells="0" formatColumns="0" formatRows="0" autoFilter="0"/>
  <mergeCells count="6">
    <mergeCell ref="A1:H1"/>
    <mergeCell ref="C2:G2"/>
    <mergeCell ref="H2:H3"/>
    <mergeCell ref="A2:B4"/>
    <mergeCell ref="C25:D25"/>
    <mergeCell ref="C24:D24"/>
  </mergeCells>
  <printOptions horizontalCentered="1"/>
  <pageMargins left="0.70866141732283472" right="0.70866141732283472" top="0.74803149606299213" bottom="0.74803149606299213" header="0.31496062992125984" footer="0.31496062992125984"/>
  <pageSetup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1"/>
  <sheetViews>
    <sheetView showGridLines="0" workbookViewId="0">
      <selection activeCell="C16" sqref="C16:H16"/>
    </sheetView>
  </sheetViews>
  <sheetFormatPr baseColWidth="10" defaultRowHeight="11.25" x14ac:dyDescent="0.2"/>
  <cols>
    <col min="1" max="1" width="2.83203125" style="1" customWidth="1"/>
    <col min="2" max="2" width="60.83203125" style="1" customWidth="1"/>
    <col min="3" max="8" width="18.33203125" style="1" customWidth="1"/>
    <col min="9" max="9" width="13.6640625" style="1" bestFit="1" customWidth="1"/>
    <col min="10" max="10" width="18" style="1" bestFit="1" customWidth="1"/>
    <col min="11" max="16384" width="12" style="1"/>
  </cols>
  <sheetData>
    <row r="1" spans="1:11" ht="45" customHeight="1" x14ac:dyDescent="0.2">
      <c r="A1" s="75" t="s">
        <v>141</v>
      </c>
      <c r="B1" s="76"/>
      <c r="C1" s="76"/>
      <c r="D1" s="76"/>
      <c r="E1" s="76"/>
      <c r="F1" s="76"/>
      <c r="G1" s="76"/>
      <c r="H1" s="77"/>
    </row>
    <row r="2" spans="1:11" x14ac:dyDescent="0.2">
      <c r="B2" s="28"/>
      <c r="C2" s="28"/>
      <c r="D2" s="28"/>
      <c r="E2" s="28"/>
      <c r="F2" s="28"/>
      <c r="G2" s="28"/>
      <c r="H2" s="28"/>
    </row>
    <row r="3" spans="1:11" x14ac:dyDescent="0.2">
      <c r="A3" s="80" t="s">
        <v>54</v>
      </c>
      <c r="B3" s="81"/>
      <c r="C3" s="75" t="s">
        <v>60</v>
      </c>
      <c r="D3" s="76"/>
      <c r="E3" s="76"/>
      <c r="F3" s="76"/>
      <c r="G3" s="77"/>
      <c r="H3" s="78" t="s">
        <v>59</v>
      </c>
    </row>
    <row r="4" spans="1:11" ht="24.95" customHeight="1" x14ac:dyDescent="0.2">
      <c r="A4" s="82"/>
      <c r="B4" s="83"/>
      <c r="C4" s="9" t="s">
        <v>55</v>
      </c>
      <c r="D4" s="9" t="s">
        <v>125</v>
      </c>
      <c r="E4" s="9" t="s">
        <v>56</v>
      </c>
      <c r="F4" s="9" t="s">
        <v>57</v>
      </c>
      <c r="G4" s="9" t="s">
        <v>58</v>
      </c>
      <c r="H4" s="79"/>
    </row>
    <row r="5" spans="1:11" x14ac:dyDescent="0.2">
      <c r="A5" s="84"/>
      <c r="B5" s="85"/>
      <c r="C5" s="10">
        <v>1</v>
      </c>
      <c r="D5" s="10">
        <v>2</v>
      </c>
      <c r="E5" s="10" t="s">
        <v>126</v>
      </c>
      <c r="F5" s="10">
        <v>4</v>
      </c>
      <c r="G5" s="10">
        <v>5</v>
      </c>
      <c r="H5" s="10" t="s">
        <v>127</v>
      </c>
    </row>
    <row r="6" spans="1:11" x14ac:dyDescent="0.2">
      <c r="A6" s="29"/>
      <c r="B6" s="25"/>
      <c r="C6" s="37"/>
      <c r="D6" s="37"/>
      <c r="E6" s="37"/>
      <c r="F6" s="37"/>
      <c r="G6" s="37"/>
      <c r="H6" s="37"/>
    </row>
    <row r="7" spans="1:11" x14ac:dyDescent="0.2">
      <c r="A7" s="4" t="s">
        <v>132</v>
      </c>
      <c r="B7" s="23"/>
      <c r="C7" s="15">
        <v>36284636.943992347</v>
      </c>
      <c r="D7" s="15">
        <v>-8448692.2639923468</v>
      </c>
      <c r="E7" s="15">
        <v>27835944.68</v>
      </c>
      <c r="F7" s="15">
        <v>27835944.68</v>
      </c>
      <c r="G7" s="15">
        <v>27835944.68</v>
      </c>
      <c r="H7" s="15">
        <f>+E7-F7</f>
        <v>0</v>
      </c>
      <c r="I7" s="54"/>
      <c r="J7" s="54"/>
    </row>
    <row r="8" spans="1:11" x14ac:dyDescent="0.2">
      <c r="A8" s="4" t="s">
        <v>133</v>
      </c>
      <c r="B8" s="23"/>
      <c r="C8" s="15">
        <v>13852289.60299168</v>
      </c>
      <c r="D8" s="15">
        <v>-2028696.1629916802</v>
      </c>
      <c r="E8" s="15">
        <v>11823593.439999999</v>
      </c>
      <c r="F8" s="15">
        <v>11823593.439999999</v>
      </c>
      <c r="G8" s="15">
        <v>11823593.439999999</v>
      </c>
      <c r="H8" s="15">
        <f t="shared" ref="H8:H13" si="0">+E8-F8</f>
        <v>0</v>
      </c>
      <c r="I8" s="54"/>
      <c r="J8" s="54"/>
    </row>
    <row r="9" spans="1:11" x14ac:dyDescent="0.2">
      <c r="A9" s="4" t="s">
        <v>134</v>
      </c>
      <c r="B9" s="23"/>
      <c r="C9" s="15">
        <v>2104969.2941187266</v>
      </c>
      <c r="D9" s="15">
        <v>-625068.96411872655</v>
      </c>
      <c r="E9" s="15">
        <v>1479900.33</v>
      </c>
      <c r="F9" s="15">
        <v>1479900.33</v>
      </c>
      <c r="G9" s="15">
        <v>1479900.33</v>
      </c>
      <c r="H9" s="15">
        <f t="shared" si="0"/>
        <v>0</v>
      </c>
      <c r="I9" s="54"/>
      <c r="J9" s="54"/>
    </row>
    <row r="10" spans="1:11" x14ac:dyDescent="0.2">
      <c r="A10" s="4" t="s">
        <v>135</v>
      </c>
      <c r="B10" s="23"/>
      <c r="C10" s="15">
        <v>27496891.932200003</v>
      </c>
      <c r="D10" s="54">
        <v>-1369524.7522</v>
      </c>
      <c r="E10" s="15">
        <f>25771176.37+253098.12+103092.69</f>
        <v>26127367.180000003</v>
      </c>
      <c r="F10" s="15">
        <f>25771176.37+253098.12+103092.69</f>
        <v>26127367.180000003</v>
      </c>
      <c r="G10" s="15">
        <f>25771176.37+253098.12+103092.69</f>
        <v>26127367.180000003</v>
      </c>
      <c r="H10" s="15">
        <f t="shared" si="0"/>
        <v>0</v>
      </c>
      <c r="I10" s="54"/>
      <c r="J10" s="54"/>
    </row>
    <row r="11" spans="1:11" x14ac:dyDescent="0.2">
      <c r="A11" s="4" t="s">
        <v>136</v>
      </c>
      <c r="B11" s="23"/>
      <c r="C11" s="15">
        <v>6105211.6820235606</v>
      </c>
      <c r="D11" s="15">
        <v>-509630.21202356089</v>
      </c>
      <c r="E11" s="15">
        <v>5595581.4699999997</v>
      </c>
      <c r="F11" s="15">
        <v>5595581.4699999997</v>
      </c>
      <c r="G11" s="15">
        <v>5595581.4699999997</v>
      </c>
      <c r="H11" s="15">
        <f t="shared" si="0"/>
        <v>0</v>
      </c>
      <c r="I11" s="54"/>
      <c r="J11" s="54"/>
    </row>
    <row r="12" spans="1:11" x14ac:dyDescent="0.2">
      <c r="A12" s="4" t="s">
        <v>137</v>
      </c>
      <c r="B12" s="23"/>
      <c r="C12" s="15">
        <v>2081131.6820194807</v>
      </c>
      <c r="D12" s="15">
        <v>-487097.48201948078</v>
      </c>
      <c r="E12" s="15">
        <v>1594034.2</v>
      </c>
      <c r="F12" s="15">
        <v>1594034.2</v>
      </c>
      <c r="G12" s="15">
        <v>1594034.2</v>
      </c>
      <c r="H12" s="15">
        <f t="shared" si="0"/>
        <v>0</v>
      </c>
      <c r="I12" s="54"/>
      <c r="J12" s="54"/>
    </row>
    <row r="13" spans="1:11" x14ac:dyDescent="0.2">
      <c r="A13" s="4" t="s">
        <v>138</v>
      </c>
      <c r="B13" s="23"/>
      <c r="C13" s="15">
        <v>862775.86217389663</v>
      </c>
      <c r="D13" s="15">
        <v>-206904.10217389662</v>
      </c>
      <c r="E13" s="15">
        <v>655871.76</v>
      </c>
      <c r="F13" s="15">
        <v>655871.76</v>
      </c>
      <c r="G13" s="15">
        <v>655871.76</v>
      </c>
      <c r="H13" s="15">
        <f t="shared" si="0"/>
        <v>0</v>
      </c>
      <c r="I13" s="54"/>
      <c r="J13" s="54"/>
    </row>
    <row r="14" spans="1:11" x14ac:dyDescent="0.2">
      <c r="A14" s="4" t="s">
        <v>128</v>
      </c>
      <c r="B14" s="23"/>
      <c r="C14" s="15"/>
      <c r="D14" s="15"/>
      <c r="E14" s="15"/>
      <c r="F14" s="15"/>
      <c r="G14" s="15"/>
      <c r="H14" s="15"/>
    </row>
    <row r="15" spans="1:11" x14ac:dyDescent="0.2">
      <c r="A15" s="4"/>
      <c r="B15" s="26"/>
      <c r="C15" s="16"/>
      <c r="D15" s="16"/>
      <c r="E15" s="16"/>
      <c r="F15" s="16"/>
      <c r="G15" s="16"/>
      <c r="H15" s="16"/>
    </row>
    <row r="16" spans="1:11" x14ac:dyDescent="0.2">
      <c r="A16" s="27"/>
      <c r="B16" s="48" t="s">
        <v>53</v>
      </c>
      <c r="C16" s="24">
        <f t="shared" ref="C16:H16" si="1">SUM(C7:C15)</f>
        <v>88787906.999519691</v>
      </c>
      <c r="D16" s="24">
        <f>SUM(D7:D15)</f>
        <v>-13675613.93951969</v>
      </c>
      <c r="E16" s="24">
        <f t="shared" si="1"/>
        <v>75112293.060000002</v>
      </c>
      <c r="F16" s="24">
        <f t="shared" si="1"/>
        <v>75112293.060000002</v>
      </c>
      <c r="G16" s="24">
        <f t="shared" si="1"/>
        <v>75112293.060000002</v>
      </c>
      <c r="H16" s="24">
        <f t="shared" si="1"/>
        <v>0</v>
      </c>
      <c r="I16" s="54"/>
      <c r="J16" s="68"/>
      <c r="K16" s="54"/>
    </row>
    <row r="17" spans="1:8" x14ac:dyDescent="0.2">
      <c r="F17" s="54"/>
    </row>
    <row r="19" spans="1:8" ht="45" customHeight="1" x14ac:dyDescent="0.2">
      <c r="A19" s="75" t="s">
        <v>139</v>
      </c>
      <c r="B19" s="76"/>
      <c r="C19" s="76"/>
      <c r="D19" s="76"/>
      <c r="E19" s="76"/>
      <c r="F19" s="76"/>
      <c r="G19" s="76"/>
      <c r="H19" s="77"/>
    </row>
    <row r="21" spans="1:8" x14ac:dyDescent="0.2">
      <c r="A21" s="80" t="s">
        <v>54</v>
      </c>
      <c r="B21" s="81"/>
      <c r="C21" s="75" t="s">
        <v>60</v>
      </c>
      <c r="D21" s="76"/>
      <c r="E21" s="76"/>
      <c r="F21" s="76"/>
      <c r="G21" s="77"/>
      <c r="H21" s="78" t="s">
        <v>59</v>
      </c>
    </row>
    <row r="22" spans="1:8" ht="22.5" x14ac:dyDescent="0.2">
      <c r="A22" s="82"/>
      <c r="B22" s="83"/>
      <c r="C22" s="9" t="s">
        <v>55</v>
      </c>
      <c r="D22" s="9" t="s">
        <v>125</v>
      </c>
      <c r="E22" s="9" t="s">
        <v>56</v>
      </c>
      <c r="F22" s="9" t="s">
        <v>57</v>
      </c>
      <c r="G22" s="9" t="s">
        <v>58</v>
      </c>
      <c r="H22" s="79"/>
    </row>
    <row r="23" spans="1:8" x14ac:dyDescent="0.2">
      <c r="A23" s="84"/>
      <c r="B23" s="85"/>
      <c r="C23" s="10">
        <v>1</v>
      </c>
      <c r="D23" s="10">
        <v>2</v>
      </c>
      <c r="E23" s="10" t="s">
        <v>126</v>
      </c>
      <c r="F23" s="10">
        <v>4</v>
      </c>
      <c r="G23" s="10">
        <v>5</v>
      </c>
      <c r="H23" s="10" t="s">
        <v>127</v>
      </c>
    </row>
    <row r="24" spans="1:8" x14ac:dyDescent="0.2">
      <c r="A24" s="29"/>
      <c r="B24" s="30"/>
      <c r="C24" s="34"/>
      <c r="D24" s="34"/>
      <c r="E24" s="34"/>
      <c r="F24" s="34"/>
      <c r="G24" s="34"/>
      <c r="H24" s="34"/>
    </row>
    <row r="25" spans="1:8" x14ac:dyDescent="0.2">
      <c r="A25" s="4" t="s">
        <v>8</v>
      </c>
      <c r="B25" s="2"/>
      <c r="C25" s="35"/>
      <c r="D25" s="35"/>
      <c r="E25" s="35"/>
      <c r="F25" s="35"/>
      <c r="G25" s="35"/>
      <c r="H25" s="35"/>
    </row>
    <row r="26" spans="1:8" x14ac:dyDescent="0.2">
      <c r="A26" s="4" t="s">
        <v>9</v>
      </c>
      <c r="B26" s="2"/>
      <c r="C26" s="35"/>
      <c r="D26" s="35"/>
      <c r="E26" s="35"/>
      <c r="F26" s="35"/>
      <c r="G26" s="35"/>
      <c r="H26" s="35"/>
    </row>
    <row r="27" spans="1:8" x14ac:dyDescent="0.2">
      <c r="A27" s="4" t="s">
        <v>10</v>
      </c>
      <c r="B27" s="2"/>
      <c r="C27" s="35"/>
      <c r="D27" s="35"/>
      <c r="E27" s="35"/>
      <c r="F27" s="35"/>
      <c r="G27" s="35"/>
      <c r="H27" s="35"/>
    </row>
    <row r="28" spans="1:8" x14ac:dyDescent="0.2">
      <c r="A28" s="4" t="s">
        <v>11</v>
      </c>
      <c r="B28" s="2"/>
      <c r="C28" s="35"/>
      <c r="D28" s="35"/>
      <c r="E28" s="35"/>
      <c r="F28" s="35"/>
      <c r="G28" s="35"/>
      <c r="H28" s="35"/>
    </row>
    <row r="29" spans="1:8" x14ac:dyDescent="0.2">
      <c r="A29" s="4"/>
      <c r="B29" s="2"/>
      <c r="C29" s="36"/>
      <c r="D29" s="36"/>
      <c r="E29" s="36"/>
      <c r="F29" s="36"/>
      <c r="G29" s="36"/>
      <c r="H29" s="36"/>
    </row>
    <row r="30" spans="1:8" x14ac:dyDescent="0.2">
      <c r="A30" s="27"/>
      <c r="B30" s="48" t="s">
        <v>53</v>
      </c>
      <c r="C30" s="24"/>
      <c r="D30" s="24"/>
      <c r="E30" s="24"/>
      <c r="F30" s="24"/>
      <c r="G30" s="24"/>
      <c r="H30" s="24"/>
    </row>
    <row r="33" spans="1:8" ht="45" customHeight="1" x14ac:dyDescent="0.2">
      <c r="A33" s="75" t="s">
        <v>139</v>
      </c>
      <c r="B33" s="76"/>
      <c r="C33" s="76"/>
      <c r="D33" s="76"/>
      <c r="E33" s="76"/>
      <c r="F33" s="76"/>
      <c r="G33" s="76"/>
      <c r="H33" s="77"/>
    </row>
    <row r="34" spans="1:8" x14ac:dyDescent="0.2">
      <c r="A34" s="80" t="s">
        <v>54</v>
      </c>
      <c r="B34" s="81"/>
      <c r="C34" s="75" t="s">
        <v>60</v>
      </c>
      <c r="D34" s="76"/>
      <c r="E34" s="76"/>
      <c r="F34" s="76"/>
      <c r="G34" s="77"/>
      <c r="H34" s="78" t="s">
        <v>59</v>
      </c>
    </row>
    <row r="35" spans="1:8" ht="22.5" x14ac:dyDescent="0.2">
      <c r="A35" s="82"/>
      <c r="B35" s="83"/>
      <c r="C35" s="9" t="s">
        <v>55</v>
      </c>
      <c r="D35" s="9" t="s">
        <v>125</v>
      </c>
      <c r="E35" s="9" t="s">
        <v>56</v>
      </c>
      <c r="F35" s="9" t="s">
        <v>57</v>
      </c>
      <c r="G35" s="9" t="s">
        <v>58</v>
      </c>
      <c r="H35" s="79"/>
    </row>
    <row r="36" spans="1:8" x14ac:dyDescent="0.2">
      <c r="A36" s="84"/>
      <c r="B36" s="85"/>
      <c r="C36" s="10">
        <v>1</v>
      </c>
      <c r="D36" s="10">
        <v>2</v>
      </c>
      <c r="E36" s="10" t="s">
        <v>126</v>
      </c>
      <c r="F36" s="10">
        <v>4</v>
      </c>
      <c r="G36" s="10">
        <v>5</v>
      </c>
      <c r="H36" s="10" t="s">
        <v>127</v>
      </c>
    </row>
    <row r="37" spans="1:8" x14ac:dyDescent="0.2">
      <c r="A37" s="29"/>
      <c r="B37" s="30"/>
      <c r="C37" s="34"/>
      <c r="D37" s="34"/>
      <c r="E37" s="34"/>
      <c r="F37" s="34"/>
      <c r="G37" s="34"/>
      <c r="H37" s="34"/>
    </row>
    <row r="38" spans="1:8" ht="22.5" x14ac:dyDescent="0.2">
      <c r="A38" s="4"/>
      <c r="B38" s="32" t="s">
        <v>13</v>
      </c>
      <c r="C38" s="35">
        <f t="shared" ref="C38:H38" si="2">+C16</f>
        <v>88787906.999519691</v>
      </c>
      <c r="D38" s="35">
        <f t="shared" si="2"/>
        <v>-13675613.93951969</v>
      </c>
      <c r="E38" s="35">
        <f t="shared" si="2"/>
        <v>75112293.060000002</v>
      </c>
      <c r="F38" s="35">
        <f t="shared" si="2"/>
        <v>75112293.060000002</v>
      </c>
      <c r="G38" s="35">
        <f t="shared" si="2"/>
        <v>75112293.060000002</v>
      </c>
      <c r="H38" s="35">
        <f t="shared" si="2"/>
        <v>0</v>
      </c>
    </row>
    <row r="39" spans="1:8" x14ac:dyDescent="0.2">
      <c r="A39" s="4"/>
      <c r="B39" s="32"/>
      <c r="C39" s="35"/>
      <c r="D39" s="35"/>
      <c r="E39" s="35"/>
      <c r="F39" s="35"/>
      <c r="G39" s="35"/>
      <c r="H39" s="35"/>
    </row>
    <row r="40" spans="1:8" x14ac:dyDescent="0.2">
      <c r="A40" s="4"/>
      <c r="B40" s="32" t="s">
        <v>12</v>
      </c>
      <c r="C40" s="35"/>
      <c r="D40" s="35"/>
      <c r="E40" s="35"/>
      <c r="F40" s="35"/>
      <c r="G40" s="35"/>
      <c r="H40" s="35"/>
    </row>
    <row r="41" spans="1:8" x14ac:dyDescent="0.2">
      <c r="A41" s="4"/>
      <c r="B41" s="32"/>
      <c r="C41" s="35"/>
      <c r="D41" s="35"/>
      <c r="E41" s="35"/>
      <c r="F41" s="35"/>
      <c r="G41" s="35"/>
      <c r="H41" s="35"/>
    </row>
    <row r="42" spans="1:8" ht="22.5" x14ac:dyDescent="0.2">
      <c r="A42" s="4"/>
      <c r="B42" s="32" t="s">
        <v>14</v>
      </c>
      <c r="C42" s="35"/>
      <c r="D42" s="35"/>
      <c r="E42" s="35"/>
      <c r="F42" s="35"/>
      <c r="G42" s="35"/>
      <c r="H42" s="35"/>
    </row>
    <row r="43" spans="1:8" x14ac:dyDescent="0.2">
      <c r="A43" s="4"/>
      <c r="B43" s="32"/>
      <c r="C43" s="35"/>
      <c r="D43" s="35"/>
      <c r="E43" s="35"/>
      <c r="F43" s="35"/>
      <c r="G43" s="35"/>
      <c r="H43" s="35"/>
    </row>
    <row r="44" spans="1:8" ht="22.5" x14ac:dyDescent="0.2">
      <c r="A44" s="4"/>
      <c r="B44" s="32" t="s">
        <v>26</v>
      </c>
      <c r="C44" s="35"/>
      <c r="D44" s="35"/>
      <c r="E44" s="35"/>
      <c r="F44" s="35"/>
      <c r="G44" s="35"/>
      <c r="H44" s="35"/>
    </row>
    <row r="45" spans="1:8" x14ac:dyDescent="0.2">
      <c r="A45" s="4"/>
      <c r="B45" s="32"/>
      <c r="C45" s="35"/>
      <c r="D45" s="35"/>
      <c r="E45" s="35"/>
      <c r="F45" s="35"/>
      <c r="G45" s="35"/>
      <c r="H45" s="35"/>
    </row>
    <row r="46" spans="1:8" ht="22.5" x14ac:dyDescent="0.2">
      <c r="A46" s="4"/>
      <c r="B46" s="32" t="s">
        <v>27</v>
      </c>
      <c r="C46" s="35"/>
      <c r="D46" s="35"/>
      <c r="E46" s="35"/>
      <c r="F46" s="35"/>
      <c r="G46" s="35"/>
      <c r="H46" s="35"/>
    </row>
    <row r="47" spans="1:8" x14ac:dyDescent="0.2">
      <c r="A47" s="4"/>
      <c r="B47" s="32"/>
      <c r="C47" s="35"/>
      <c r="D47" s="35"/>
      <c r="E47" s="35"/>
      <c r="F47" s="35"/>
      <c r="G47" s="35"/>
      <c r="H47" s="35"/>
    </row>
    <row r="48" spans="1:8" ht="22.5" x14ac:dyDescent="0.2">
      <c r="A48" s="4"/>
      <c r="B48" s="32" t="s">
        <v>34</v>
      </c>
      <c r="C48" s="35"/>
      <c r="D48" s="35"/>
      <c r="E48" s="35"/>
      <c r="F48" s="35"/>
      <c r="G48" s="35"/>
      <c r="H48" s="35"/>
    </row>
    <row r="49" spans="1:8" x14ac:dyDescent="0.2">
      <c r="A49" s="4"/>
      <c r="B49" s="32"/>
      <c r="C49" s="35"/>
      <c r="D49" s="35"/>
      <c r="E49" s="35"/>
      <c r="F49" s="35"/>
      <c r="G49" s="35"/>
      <c r="H49" s="35"/>
    </row>
    <row r="50" spans="1:8" x14ac:dyDescent="0.2">
      <c r="A50" s="4"/>
      <c r="B50" s="32" t="s">
        <v>15</v>
      </c>
      <c r="C50" s="35"/>
      <c r="D50" s="35"/>
      <c r="E50" s="35"/>
      <c r="F50" s="35"/>
      <c r="G50" s="35"/>
      <c r="H50" s="35"/>
    </row>
    <row r="51" spans="1:8" x14ac:dyDescent="0.2">
      <c r="A51" s="31"/>
      <c r="B51" s="33"/>
      <c r="C51" s="36"/>
      <c r="D51" s="36"/>
      <c r="E51" s="36"/>
      <c r="F51" s="36"/>
      <c r="G51" s="36"/>
      <c r="H51" s="36"/>
    </row>
    <row r="52" spans="1:8" x14ac:dyDescent="0.2">
      <c r="A52" s="27"/>
      <c r="B52" s="48" t="s">
        <v>53</v>
      </c>
      <c r="C52" s="24">
        <f t="shared" ref="C52:H52" si="3">+C38</f>
        <v>88787906.999519691</v>
      </c>
      <c r="D52" s="24">
        <f t="shared" si="3"/>
        <v>-13675613.93951969</v>
      </c>
      <c r="E52" s="24">
        <f t="shared" si="3"/>
        <v>75112293.060000002</v>
      </c>
      <c r="F52" s="24">
        <f t="shared" si="3"/>
        <v>75112293.060000002</v>
      </c>
      <c r="G52" s="24">
        <f t="shared" si="3"/>
        <v>75112293.060000002</v>
      </c>
      <c r="H52" s="24">
        <f t="shared" si="3"/>
        <v>0</v>
      </c>
    </row>
    <row r="55" spans="1:8" x14ac:dyDescent="0.2">
      <c r="B55" s="59" t="s">
        <v>129</v>
      </c>
      <c r="C55" s="60"/>
      <c r="D55" s="60"/>
      <c r="E55" s="58"/>
      <c r="F55" s="58"/>
    </row>
    <row r="56" spans="1:8" x14ac:dyDescent="0.2">
      <c r="B56" s="60"/>
      <c r="C56" s="60"/>
      <c r="D56" s="60"/>
      <c r="E56" s="58"/>
      <c r="F56" s="58"/>
    </row>
    <row r="57" spans="1:8" x14ac:dyDescent="0.2">
      <c r="B57" s="60"/>
      <c r="C57" s="60"/>
      <c r="D57" s="60"/>
      <c r="E57" s="58"/>
      <c r="F57" s="58"/>
    </row>
    <row r="58" spans="1:8" x14ac:dyDescent="0.2">
      <c r="B58" s="60"/>
      <c r="C58" s="60"/>
      <c r="D58" s="60"/>
      <c r="E58" s="58"/>
      <c r="F58" s="58"/>
    </row>
    <row r="59" spans="1:8" x14ac:dyDescent="0.2">
      <c r="B59" s="60"/>
      <c r="C59" s="60"/>
      <c r="D59" s="60"/>
      <c r="E59" s="58"/>
      <c r="F59" s="58"/>
    </row>
    <row r="60" spans="1:8" x14ac:dyDescent="0.2">
      <c r="B60" s="61"/>
      <c r="C60" s="89" t="s">
        <v>130</v>
      </c>
      <c r="D60" s="89"/>
      <c r="E60" s="58"/>
      <c r="F60" s="58"/>
    </row>
    <row r="61" spans="1:8" ht="33.75" customHeight="1" x14ac:dyDescent="0.2">
      <c r="B61" s="62"/>
      <c r="C61" s="88" t="s">
        <v>131</v>
      </c>
      <c r="D61" s="88"/>
      <c r="E61" s="58"/>
      <c r="F61" s="58"/>
    </row>
  </sheetData>
  <sheetProtection formatCells="0" formatColumns="0" formatRows="0" insertRows="0" deleteRows="0" autoFilter="0"/>
  <mergeCells count="14">
    <mergeCell ref="C21:G21"/>
    <mergeCell ref="H21:H22"/>
    <mergeCell ref="A1:H1"/>
    <mergeCell ref="A3:B5"/>
    <mergeCell ref="A19:H19"/>
    <mergeCell ref="A21:B23"/>
    <mergeCell ref="C3:G3"/>
    <mergeCell ref="H3:H4"/>
    <mergeCell ref="C61:D61"/>
    <mergeCell ref="C60:D60"/>
    <mergeCell ref="A33:H33"/>
    <mergeCell ref="A34:B36"/>
    <mergeCell ref="C34:G34"/>
    <mergeCell ref="H34:H35"/>
  </mergeCells>
  <printOptions horizontalCentered="1"/>
  <pageMargins left="0.70866141732283472" right="0.70866141732283472" top="0.74803149606299213" bottom="0.74803149606299213" header="0.31496062992125984" footer="0.31496062992125984"/>
  <pageSetup scale="6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showGridLines="0" tabSelected="1" topLeftCell="A16" workbookViewId="0">
      <selection activeCell="L15" sqref="L15"/>
    </sheetView>
  </sheetViews>
  <sheetFormatPr baseColWidth="10" defaultRowHeight="11.25" x14ac:dyDescent="0.2"/>
  <cols>
    <col min="1" max="1" width="4.83203125" style="3" customWidth="1"/>
    <col min="2" max="2" width="65.83203125" style="3" customWidth="1"/>
    <col min="3" max="8" width="18.33203125" style="3" customWidth="1"/>
    <col min="9" max="16384" width="12" style="3"/>
  </cols>
  <sheetData>
    <row r="1" spans="1:8" ht="50.1" customHeight="1" x14ac:dyDescent="0.2">
      <c r="A1" s="75" t="s">
        <v>142</v>
      </c>
      <c r="B1" s="76"/>
      <c r="C1" s="76"/>
      <c r="D1" s="76"/>
      <c r="E1" s="76"/>
      <c r="F1" s="76"/>
      <c r="G1" s="76"/>
      <c r="H1" s="77"/>
    </row>
    <row r="2" spans="1:8" x14ac:dyDescent="0.2">
      <c r="A2" s="80" t="s">
        <v>54</v>
      </c>
      <c r="B2" s="81"/>
      <c r="C2" s="75" t="s">
        <v>60</v>
      </c>
      <c r="D2" s="76"/>
      <c r="E2" s="76"/>
      <c r="F2" s="76"/>
      <c r="G2" s="77"/>
      <c r="H2" s="78" t="s">
        <v>59</v>
      </c>
    </row>
    <row r="3" spans="1:8" ht="24.95" customHeight="1" x14ac:dyDescent="0.2">
      <c r="A3" s="82"/>
      <c r="B3" s="83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79"/>
    </row>
    <row r="4" spans="1:8" x14ac:dyDescent="0.2">
      <c r="A4" s="84"/>
      <c r="B4" s="85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8" x14ac:dyDescent="0.2">
      <c r="A5" s="45"/>
      <c r="B5" s="46"/>
      <c r="C5" s="14"/>
      <c r="D5" s="14"/>
      <c r="E5" s="14"/>
      <c r="F5" s="14"/>
      <c r="G5" s="14"/>
      <c r="H5" s="14"/>
    </row>
    <row r="6" spans="1:8" x14ac:dyDescent="0.2">
      <c r="A6" s="42" t="s">
        <v>16</v>
      </c>
      <c r="B6" s="40"/>
      <c r="C6" s="15"/>
      <c r="D6" s="15"/>
      <c r="E6" s="15"/>
      <c r="F6" s="15"/>
      <c r="G6" s="15"/>
      <c r="H6" s="15"/>
    </row>
    <row r="7" spans="1:8" x14ac:dyDescent="0.2">
      <c r="A7" s="39"/>
      <c r="B7" s="43" t="s">
        <v>42</v>
      </c>
      <c r="C7" s="15"/>
      <c r="D7" s="15"/>
      <c r="E7" s="15"/>
      <c r="F7" s="15"/>
      <c r="G7" s="15"/>
      <c r="H7" s="15"/>
    </row>
    <row r="8" spans="1:8" x14ac:dyDescent="0.2">
      <c r="A8" s="39"/>
      <c r="B8" s="43" t="s">
        <v>17</v>
      </c>
      <c r="C8" s="15"/>
      <c r="D8" s="15"/>
      <c r="E8" s="15"/>
      <c r="F8" s="15"/>
      <c r="G8" s="15"/>
      <c r="H8" s="15"/>
    </row>
    <row r="9" spans="1:8" x14ac:dyDescent="0.2">
      <c r="A9" s="39"/>
      <c r="B9" s="43" t="s">
        <v>43</v>
      </c>
      <c r="C9" s="15"/>
      <c r="D9" s="15"/>
      <c r="E9" s="15"/>
      <c r="F9" s="15"/>
      <c r="G9" s="15"/>
      <c r="H9" s="15"/>
    </row>
    <row r="10" spans="1:8" x14ac:dyDescent="0.2">
      <c r="A10" s="39"/>
      <c r="B10" s="43" t="s">
        <v>3</v>
      </c>
      <c r="C10" s="15"/>
      <c r="D10" s="15"/>
      <c r="E10" s="15"/>
      <c r="F10" s="15"/>
      <c r="G10" s="15"/>
      <c r="H10" s="15"/>
    </row>
    <row r="11" spans="1:8" x14ac:dyDescent="0.2">
      <c r="A11" s="39"/>
      <c r="B11" s="43" t="s">
        <v>23</v>
      </c>
      <c r="C11" s="15"/>
      <c r="D11" s="15"/>
      <c r="E11" s="15"/>
      <c r="F11" s="15"/>
      <c r="G11" s="15"/>
      <c r="H11" s="15"/>
    </row>
    <row r="12" spans="1:8" x14ac:dyDescent="0.2">
      <c r="A12" s="39"/>
      <c r="B12" s="43" t="s">
        <v>18</v>
      </c>
      <c r="C12" s="15"/>
      <c r="D12" s="15"/>
      <c r="E12" s="15"/>
      <c r="F12" s="15"/>
      <c r="G12" s="15"/>
      <c r="H12" s="15"/>
    </row>
    <row r="13" spans="1:8" x14ac:dyDescent="0.2">
      <c r="A13" s="39"/>
      <c r="B13" s="43" t="s">
        <v>44</v>
      </c>
      <c r="C13" s="15"/>
      <c r="D13" s="15"/>
      <c r="E13" s="15"/>
      <c r="F13" s="15"/>
      <c r="G13" s="15"/>
      <c r="H13" s="15"/>
    </row>
    <row r="14" spans="1:8" x14ac:dyDescent="0.2">
      <c r="A14" s="39"/>
      <c r="B14" s="43" t="s">
        <v>19</v>
      </c>
      <c r="C14" s="15"/>
      <c r="D14" s="15"/>
      <c r="E14" s="15"/>
      <c r="F14" s="15"/>
      <c r="G14" s="15"/>
      <c r="H14" s="15"/>
    </row>
    <row r="15" spans="1:8" x14ac:dyDescent="0.2">
      <c r="A15" s="41"/>
      <c r="B15" s="43"/>
      <c r="C15" s="15"/>
      <c r="D15" s="15"/>
      <c r="E15" s="15"/>
      <c r="F15" s="15"/>
      <c r="G15" s="15"/>
      <c r="H15" s="15"/>
    </row>
    <row r="16" spans="1:8" x14ac:dyDescent="0.2">
      <c r="A16" s="42" t="s">
        <v>20</v>
      </c>
      <c r="B16" s="44"/>
      <c r="C16" s="15"/>
      <c r="D16" s="15"/>
      <c r="E16" s="15"/>
      <c r="F16" s="15"/>
      <c r="G16" s="15"/>
      <c r="H16" s="15"/>
    </row>
    <row r="17" spans="1:8" x14ac:dyDescent="0.2">
      <c r="A17" s="39"/>
      <c r="B17" s="43" t="s">
        <v>45</v>
      </c>
      <c r="C17" s="15">
        <f>+CA!C52</f>
        <v>88787906.999519691</v>
      </c>
      <c r="D17" s="15">
        <f>+CA!D52</f>
        <v>-13675613.93951969</v>
      </c>
      <c r="E17" s="15">
        <f>+CA!E52</f>
        <v>75112293.060000002</v>
      </c>
      <c r="F17" s="15">
        <f>+CA!F38</f>
        <v>75112293.060000002</v>
      </c>
      <c r="G17" s="15">
        <f>+CA!G38</f>
        <v>75112293.060000002</v>
      </c>
      <c r="H17" s="15">
        <f>+CA!H38</f>
        <v>0</v>
      </c>
    </row>
    <row r="18" spans="1:8" x14ac:dyDescent="0.2">
      <c r="A18" s="39"/>
      <c r="B18" s="43" t="s">
        <v>28</v>
      </c>
      <c r="C18" s="15"/>
      <c r="D18" s="15"/>
      <c r="E18" s="15"/>
      <c r="F18" s="15"/>
      <c r="G18" s="15"/>
      <c r="H18" s="15"/>
    </row>
    <row r="19" spans="1:8" x14ac:dyDescent="0.2">
      <c r="A19" s="39"/>
      <c r="B19" s="43" t="s">
        <v>21</v>
      </c>
      <c r="C19" s="15"/>
      <c r="D19" s="15"/>
      <c r="E19" s="15"/>
      <c r="F19" s="15"/>
      <c r="G19" s="15"/>
      <c r="H19" s="15"/>
    </row>
    <row r="20" spans="1:8" x14ac:dyDescent="0.2">
      <c r="A20" s="39"/>
      <c r="B20" s="43" t="s">
        <v>46</v>
      </c>
      <c r="C20" s="15"/>
      <c r="D20" s="15"/>
      <c r="E20" s="15"/>
      <c r="F20" s="15"/>
      <c r="G20" s="15"/>
      <c r="H20" s="15"/>
    </row>
    <row r="21" spans="1:8" x14ac:dyDescent="0.2">
      <c r="A21" s="39"/>
      <c r="B21" s="43" t="s">
        <v>47</v>
      </c>
      <c r="C21" s="15"/>
      <c r="D21" s="15"/>
      <c r="E21" s="15"/>
      <c r="F21" s="15"/>
      <c r="G21" s="15"/>
      <c r="H21" s="15"/>
    </row>
    <row r="22" spans="1:8" x14ac:dyDescent="0.2">
      <c r="A22" s="39"/>
      <c r="B22" s="43" t="s">
        <v>48</v>
      </c>
      <c r="C22" s="15"/>
      <c r="D22" s="15"/>
      <c r="E22" s="15"/>
      <c r="F22" s="15"/>
      <c r="G22" s="15"/>
      <c r="H22" s="15"/>
    </row>
    <row r="23" spans="1:8" x14ac:dyDescent="0.2">
      <c r="A23" s="39"/>
      <c r="B23" s="43" t="s">
        <v>4</v>
      </c>
      <c r="C23" s="15"/>
      <c r="D23" s="15"/>
      <c r="E23" s="15"/>
      <c r="F23" s="15"/>
      <c r="G23" s="15"/>
      <c r="H23" s="15"/>
    </row>
    <row r="24" spans="1:8" x14ac:dyDescent="0.2">
      <c r="A24" s="41"/>
      <c r="B24" s="43"/>
      <c r="C24" s="15"/>
      <c r="D24" s="15"/>
      <c r="E24" s="15"/>
      <c r="F24" s="15"/>
      <c r="G24" s="15"/>
      <c r="H24" s="15"/>
    </row>
    <row r="25" spans="1:8" x14ac:dyDescent="0.2">
      <c r="A25" s="42" t="s">
        <v>49</v>
      </c>
      <c r="B25" s="44"/>
      <c r="C25" s="15"/>
      <c r="D25" s="15"/>
      <c r="E25" s="15"/>
      <c r="F25" s="15"/>
      <c r="G25" s="15"/>
      <c r="H25" s="15"/>
    </row>
    <row r="26" spans="1:8" x14ac:dyDescent="0.2">
      <c r="A26" s="39"/>
      <c r="B26" s="43" t="s">
        <v>29</v>
      </c>
      <c r="C26" s="15"/>
      <c r="D26" s="15"/>
      <c r="E26" s="15"/>
      <c r="F26" s="15"/>
      <c r="G26" s="15"/>
      <c r="H26" s="15"/>
    </row>
    <row r="27" spans="1:8" x14ac:dyDescent="0.2">
      <c r="A27" s="39"/>
      <c r="B27" s="43" t="s">
        <v>24</v>
      </c>
      <c r="C27" s="15"/>
      <c r="D27" s="15"/>
      <c r="E27" s="15"/>
      <c r="F27" s="15"/>
      <c r="G27" s="15"/>
      <c r="H27" s="15"/>
    </row>
    <row r="28" spans="1:8" x14ac:dyDescent="0.2">
      <c r="A28" s="39"/>
      <c r="B28" s="43" t="s">
        <v>30</v>
      </c>
      <c r="C28" s="15"/>
      <c r="D28" s="15"/>
      <c r="E28" s="15"/>
      <c r="F28" s="15"/>
      <c r="G28" s="15"/>
      <c r="H28" s="15"/>
    </row>
    <row r="29" spans="1:8" x14ac:dyDescent="0.2">
      <c r="A29" s="39"/>
      <c r="B29" s="43" t="s">
        <v>50</v>
      </c>
      <c r="C29" s="15"/>
      <c r="D29" s="15"/>
      <c r="E29" s="15"/>
      <c r="F29" s="15"/>
      <c r="G29" s="15"/>
      <c r="H29" s="15"/>
    </row>
    <row r="30" spans="1:8" x14ac:dyDescent="0.2">
      <c r="A30" s="39"/>
      <c r="B30" s="43" t="s">
        <v>22</v>
      </c>
      <c r="C30" s="15"/>
      <c r="D30" s="15"/>
      <c r="E30" s="15"/>
      <c r="F30" s="15"/>
      <c r="G30" s="15"/>
      <c r="H30" s="15"/>
    </row>
    <row r="31" spans="1:8" x14ac:dyDescent="0.2">
      <c r="A31" s="39"/>
      <c r="B31" s="43" t="s">
        <v>5</v>
      </c>
      <c r="C31" s="15"/>
      <c r="D31" s="15"/>
      <c r="E31" s="15"/>
      <c r="F31" s="15"/>
      <c r="G31" s="15"/>
      <c r="H31" s="15"/>
    </row>
    <row r="32" spans="1:8" x14ac:dyDescent="0.2">
      <c r="A32" s="39"/>
      <c r="B32" s="43" t="s">
        <v>6</v>
      </c>
      <c r="C32" s="15"/>
      <c r="D32" s="15"/>
      <c r="E32" s="15"/>
      <c r="F32" s="15"/>
      <c r="G32" s="15"/>
      <c r="H32" s="15"/>
    </row>
    <row r="33" spans="1:8" x14ac:dyDescent="0.2">
      <c r="A33" s="39"/>
      <c r="B33" s="43" t="s">
        <v>51</v>
      </c>
      <c r="C33" s="15"/>
      <c r="D33" s="15"/>
      <c r="E33" s="15"/>
      <c r="F33" s="15"/>
      <c r="G33" s="15"/>
      <c r="H33" s="15"/>
    </row>
    <row r="34" spans="1:8" x14ac:dyDescent="0.2">
      <c r="A34" s="39"/>
      <c r="B34" s="43" t="s">
        <v>31</v>
      </c>
      <c r="C34" s="15"/>
      <c r="D34" s="15"/>
      <c r="E34" s="15"/>
      <c r="F34" s="15"/>
      <c r="G34" s="15"/>
      <c r="H34" s="15"/>
    </row>
    <row r="35" spans="1:8" x14ac:dyDescent="0.2">
      <c r="A35" s="41"/>
      <c r="B35" s="43"/>
      <c r="C35" s="15"/>
      <c r="D35" s="15"/>
      <c r="E35" s="15"/>
      <c r="F35" s="15"/>
      <c r="G35" s="15"/>
      <c r="H35" s="15"/>
    </row>
    <row r="36" spans="1:8" x14ac:dyDescent="0.2">
      <c r="A36" s="42" t="s">
        <v>32</v>
      </c>
      <c r="B36" s="44"/>
      <c r="C36" s="15"/>
      <c r="D36" s="15"/>
      <c r="E36" s="15"/>
      <c r="F36" s="15"/>
      <c r="G36" s="15"/>
      <c r="H36" s="15"/>
    </row>
    <row r="37" spans="1:8" x14ac:dyDescent="0.2">
      <c r="A37" s="39"/>
      <c r="B37" s="43" t="s">
        <v>52</v>
      </c>
      <c r="C37" s="15"/>
      <c r="D37" s="15"/>
      <c r="E37" s="15"/>
      <c r="F37" s="15"/>
      <c r="G37" s="15"/>
      <c r="H37" s="15"/>
    </row>
    <row r="38" spans="1:8" ht="22.5" x14ac:dyDescent="0.2">
      <c r="A38" s="39"/>
      <c r="B38" s="43" t="s">
        <v>25</v>
      </c>
      <c r="C38" s="15"/>
      <c r="D38" s="15"/>
      <c r="E38" s="15"/>
      <c r="F38" s="15"/>
      <c r="G38" s="15"/>
      <c r="H38" s="15"/>
    </row>
    <row r="39" spans="1:8" x14ac:dyDescent="0.2">
      <c r="A39" s="39"/>
      <c r="B39" s="43" t="s">
        <v>33</v>
      </c>
      <c r="C39" s="15"/>
      <c r="D39" s="15"/>
      <c r="E39" s="15"/>
      <c r="F39" s="15"/>
      <c r="G39" s="15"/>
      <c r="H39" s="15"/>
    </row>
    <row r="40" spans="1:8" x14ac:dyDescent="0.2">
      <c r="A40" s="39"/>
      <c r="B40" s="43" t="s">
        <v>7</v>
      </c>
      <c r="C40" s="15"/>
      <c r="D40" s="15"/>
      <c r="E40" s="15"/>
      <c r="F40" s="15"/>
      <c r="G40" s="15"/>
      <c r="H40" s="15"/>
    </row>
    <row r="41" spans="1:8" x14ac:dyDescent="0.2">
      <c r="A41" s="41"/>
      <c r="B41" s="43"/>
      <c r="C41" s="15"/>
      <c r="D41" s="15"/>
      <c r="E41" s="15"/>
      <c r="F41" s="15"/>
      <c r="G41" s="15"/>
      <c r="H41" s="15"/>
    </row>
    <row r="42" spans="1:8" x14ac:dyDescent="0.2">
      <c r="A42" s="47"/>
      <c r="B42" s="48" t="s">
        <v>53</v>
      </c>
      <c r="C42" s="24">
        <f t="shared" ref="C42:H42" si="0">+C17</f>
        <v>88787906.999519691</v>
      </c>
      <c r="D42" s="24">
        <f t="shared" si="0"/>
        <v>-13675613.93951969</v>
      </c>
      <c r="E42" s="24">
        <f t="shared" si="0"/>
        <v>75112293.060000002</v>
      </c>
      <c r="F42" s="24">
        <f t="shared" si="0"/>
        <v>75112293.060000002</v>
      </c>
      <c r="G42" s="24">
        <f t="shared" si="0"/>
        <v>75112293.060000002</v>
      </c>
      <c r="H42" s="24">
        <f t="shared" si="0"/>
        <v>0</v>
      </c>
    </row>
    <row r="43" spans="1:8" x14ac:dyDescent="0.2">
      <c r="A43" s="38"/>
      <c r="B43" s="38"/>
      <c r="C43" s="38"/>
      <c r="D43" s="38"/>
      <c r="E43" s="38"/>
      <c r="F43" s="38"/>
      <c r="G43" s="38"/>
      <c r="H43" s="38"/>
    </row>
    <row r="44" spans="1:8" x14ac:dyDescent="0.2">
      <c r="A44" s="38"/>
      <c r="B44" s="59" t="s">
        <v>129</v>
      </c>
      <c r="C44" s="60"/>
      <c r="D44" s="60"/>
      <c r="E44" s="58"/>
      <c r="F44" s="58"/>
      <c r="G44" s="38"/>
      <c r="H44" s="38"/>
    </row>
    <row r="45" spans="1:8" x14ac:dyDescent="0.2">
      <c r="A45" s="38"/>
      <c r="B45" s="60"/>
      <c r="C45" s="60"/>
      <c r="D45" s="60"/>
      <c r="E45" s="58"/>
      <c r="F45" s="58"/>
      <c r="G45" s="38"/>
      <c r="H45" s="38"/>
    </row>
    <row r="46" spans="1:8" x14ac:dyDescent="0.2">
      <c r="B46" s="60"/>
      <c r="C46" s="60"/>
      <c r="D46" s="60"/>
      <c r="E46" s="58"/>
      <c r="F46" s="58"/>
    </row>
    <row r="47" spans="1:8" x14ac:dyDescent="0.2">
      <c r="B47" s="60"/>
      <c r="C47" s="60"/>
      <c r="D47" s="60"/>
      <c r="E47" s="58"/>
      <c r="F47" s="58"/>
    </row>
    <row r="48" spans="1:8" x14ac:dyDescent="0.2">
      <c r="B48" s="60"/>
      <c r="C48" s="60"/>
      <c r="D48" s="60"/>
      <c r="E48" s="58"/>
      <c r="F48" s="58"/>
    </row>
    <row r="49" spans="2:6" x14ac:dyDescent="0.2">
      <c r="B49"/>
      <c r="C49" s="89" t="s">
        <v>130</v>
      </c>
      <c r="D49" s="89"/>
      <c r="E49" s="58"/>
      <c r="F49" s="58"/>
    </row>
    <row r="50" spans="2:6" ht="33.75" customHeight="1" x14ac:dyDescent="0.2">
      <c r="B50"/>
      <c r="C50" s="88" t="s">
        <v>131</v>
      </c>
      <c r="D50" s="88"/>
      <c r="E50" s="58"/>
      <c r="F50" s="58"/>
    </row>
    <row r="51" spans="2:6" x14ac:dyDescent="0.2">
      <c r="B51" s="1"/>
      <c r="C51" s="1"/>
      <c r="D51" s="1"/>
      <c r="E51" s="1"/>
      <c r="F51" s="1"/>
    </row>
    <row r="52" spans="2:6" x14ac:dyDescent="0.2">
      <c r="B52" s="1"/>
      <c r="C52" s="1"/>
      <c r="D52" s="1"/>
      <c r="E52" s="1"/>
      <c r="F52" s="1"/>
    </row>
    <row r="53" spans="2:6" x14ac:dyDescent="0.2">
      <c r="B53" s="1"/>
      <c r="C53" s="1"/>
      <c r="D53" s="1"/>
      <c r="E53" s="1"/>
      <c r="F53" s="1"/>
    </row>
  </sheetData>
  <sheetProtection formatCells="0" formatColumns="0" formatRows="0" autoFilter="0"/>
  <mergeCells count="6">
    <mergeCell ref="A1:H1"/>
    <mergeCell ref="A2:B4"/>
    <mergeCell ref="C2:G2"/>
    <mergeCell ref="H2:H3"/>
    <mergeCell ref="C50:D50"/>
    <mergeCell ref="C49:D49"/>
  </mergeCells>
  <printOptions horizontalCentered="1"/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F52B4B-1241-46A7-97DB-8CD3172136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CB9791-5AC5-4EBD-B818-7938A6165A5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COG</vt:lpstr>
      <vt:lpstr>CTG</vt:lpstr>
      <vt:lpstr>CA</vt:lpstr>
      <vt:lpstr>CFG</vt:lpstr>
      <vt:lpstr>COG!Área_de_impresión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MARIA GORETI</cp:lastModifiedBy>
  <cp:lastPrinted>2021-10-22T18:14:01Z</cp:lastPrinted>
  <dcterms:created xsi:type="dcterms:W3CDTF">2014-02-10T03:37:14Z</dcterms:created>
  <dcterms:modified xsi:type="dcterms:W3CDTF">2022-01-21T06:24:56Z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