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0730" windowHeight="11160"/>
  </bookViews>
  <sheets>
    <sheet name="EAI" sheetId="4" r:id="rId1"/>
  </sheets>
  <definedNames>
    <definedName name="_xlnm._FilterDatabase" localSheetId="0" hidden="1">EAI!#REF!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G39" i="4" l="1"/>
  <c r="F39" i="4"/>
  <c r="D11" i="4" l="1"/>
  <c r="H38" i="4" l="1"/>
  <c r="H37" i="4"/>
  <c r="H29" i="4"/>
  <c r="H21" i="4"/>
  <c r="H13" i="4"/>
  <c r="G34" i="4"/>
  <c r="E38" i="4"/>
  <c r="D37" i="4"/>
  <c r="F34" i="4" l="1"/>
  <c r="G29" i="4"/>
  <c r="F29" i="4"/>
  <c r="C11" i="4" l="1"/>
  <c r="G16" i="4"/>
  <c r="F16" i="4"/>
  <c r="G21" i="4" l="1"/>
  <c r="F21" i="4"/>
  <c r="C37" i="4"/>
  <c r="E37" i="4"/>
  <c r="F37" i="4"/>
  <c r="G37" i="4"/>
  <c r="D38" i="4"/>
  <c r="C34" i="4"/>
  <c r="C31" i="4" s="1"/>
  <c r="G31" i="4"/>
  <c r="F31" i="4"/>
  <c r="D29" i="4"/>
  <c r="D21" i="4" s="1"/>
  <c r="C29" i="4"/>
  <c r="C21" i="4" s="1"/>
  <c r="D16" i="4"/>
  <c r="C16" i="4"/>
  <c r="E14" i="4"/>
  <c r="E13" i="4"/>
  <c r="E29" i="4" s="1"/>
  <c r="E21" i="4" s="1"/>
  <c r="D34" i="4" l="1"/>
  <c r="D31" i="4" s="1"/>
  <c r="D39" i="4" s="1"/>
  <c r="C39" i="4"/>
  <c r="E11" i="4"/>
  <c r="H11" i="4" s="1"/>
  <c r="E34" i="4" l="1"/>
  <c r="E16" i="4"/>
  <c r="H16" i="4" l="1"/>
  <c r="E31" i="4"/>
  <c r="H34" i="4"/>
  <c r="H31" i="4" l="1"/>
  <c r="H39" i="4" s="1"/>
  <c r="E39" i="4"/>
</calcChain>
</file>

<file path=xl/sharedStrings.xml><?xml version="1.0" encoding="utf-8"?>
<sst xmlns="http://schemas.openxmlformats.org/spreadsheetml/2006/main" count="156" uniqueCount="40">
  <si>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</si>
  <si>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</si>
  <si>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</si>
  <si>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</si>
  <si>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</si>
  <si>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</si>
  <si>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</si>
  <si>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</si>
  <si>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</si>
  <si>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</si>
  <si>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</si>
  <si>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</si>
  <si>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</si>
  <si>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</si>
  <si>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</si>
  <si>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</si>
  <si>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</si>
  <si>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</si>
  <si>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</si>
  <si>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</si>
  <si>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</si>
  <si>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</si>
  <si>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</si>
  <si>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</si>
  <si>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</si>
  <si>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</si>
  <si>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</si>
  <si>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</si>
  <si>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</si>
  <si>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</si>
  <si>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</si>
  <si>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</si>
  <si>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</si>
  <si>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</si>
  <si>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</si>
  <si>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 xml:space="preserve">             0.00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</si>
  <si>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</si>
  <si>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</si>
  <si>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</si>
  <si>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PATRONATO DEL PARQUE ZOOLÓGICO DE LEÓN
Estado Analítico de Ingresos
Del 01  de enero  al 30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</si>
</sst>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4" fontId="8" fillId="0" borderId="7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horizontal="right" vertical="top"/>
      <protection locked="0"/>
    </xf>
    <xf numFmtId="4" fontId="7" fillId="0" borderId="14" xfId="8" applyNumberFormat="1" applyFont="1" applyFill="1" applyBorder="1" applyAlignment="1" applyProtection="1">
      <alignment horizontal="right" vertical="top"/>
      <protection locked="0"/>
    </xf>
    <xf numFmtId="4" fontId="8" fillId="0" borderId="12" xfId="8" applyNumberFormat="1" applyFont="1" applyFill="1" applyBorder="1" applyAlignment="1" applyProtection="1">
      <alignment horizontal="right" vertical="top"/>
      <protection locked="0"/>
    </xf>
    <xf numFmtId="4" fontId="3" fillId="0" borderId="12" xfId="8" applyNumberFormat="1" applyFont="1" applyFill="1" applyBorder="1" applyAlignment="1" applyProtection="1">
      <alignment horizontal="right" vertical="top"/>
      <protection locked="0"/>
    </xf>
    <xf numFmtId="4" fontId="3" fillId="0" borderId="14" xfId="8" applyNumberFormat="1" applyFont="1" applyFill="1" applyBorder="1" applyAlignment="1" applyProtection="1">
      <alignment horizontal="right" vertical="top"/>
      <protection locked="0"/>
    </xf>
    <xf numFmtId="0" fontId="12" fillId="0" borderId="0" xfId="10" applyFont="1"/>
    <xf numFmtId="0" fontId="12" fillId="0" borderId="0" xfId="18" applyFont="1"/>
    <xf numFmtId="4" fontId="3" fillId="0" borderId="0" xfId="8" applyNumberFormat="1" applyFont="1" applyFill="1" applyBorder="1" applyAlignment="1" applyProtection="1">
      <alignment vertical="top"/>
      <protection locked="0"/>
    </xf>
    <xf numFmtId="4" fontId="6" fillId="0" borderId="14" xfId="8" applyNumberFormat="1" applyFont="1" applyFill="1" applyBorder="1" applyAlignment="1" applyProtection="1">
      <alignment horizontal="right" vertical="top"/>
      <protection locked="0"/>
    </xf>
    <xf numFmtId="4" fontId="6" fillId="0" borderId="7" xfId="8" applyNumberFormat="1" applyFont="1" applyFill="1" applyBorder="1" applyAlignment="1" applyProtection="1">
      <alignment horizontal="right" vertical="top"/>
      <protection locked="0"/>
    </xf>
    <xf numFmtId="0" fontId="7" fillId="0" borderId="0" xfId="9" applyFont="1" applyBorder="1" applyAlignment="1" applyProtection="1">
      <alignment horizontal="center" vertical="top" wrapText="1"/>
      <protection locked="0"/>
    </xf>
    <xf numFmtId="0" fontId="7" fillId="0" borderId="0" xfId="9" applyFont="1" applyAlignment="1" applyProtection="1">
      <alignment horizontal="center" vertical="top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9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2 3" xfId="18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showGridLines="0" tabSelected="1" zoomScaleNormal="100" workbookViewId="0">
      <selection activeCell="L22" sqref="L22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0" width="12" style="2"/>
    <col min="11" max="11" width="12.6640625" style="2" bestFit="1" customWidth="1"/>
    <col min="12" max="16384" width="12" style="2"/>
  </cols>
  <sheetData>
    <row r="1" spans="1:11" s="3" customFormat="1" ht="66" customHeight="1" x14ac:dyDescent="0.2">
      <c r="A1" s="51" t="s">
        <v>39</v>
      </c>
      <c r="B1" s="52"/>
      <c r="C1" s="52"/>
      <c r="D1" s="52"/>
      <c r="E1" s="52"/>
      <c r="F1" s="52"/>
      <c r="G1" s="52"/>
      <c r="H1" s="53"/>
    </row>
    <row r="2" spans="1:11" s="3" customFormat="1" x14ac:dyDescent="0.2">
      <c r="A2" s="54" t="s">
        <v>15</v>
      </c>
      <c r="B2" s="55"/>
      <c r="C2" s="52" t="s">
        <v>23</v>
      </c>
      <c r="D2" s="52"/>
      <c r="E2" s="52"/>
      <c r="F2" s="52"/>
      <c r="G2" s="52"/>
      <c r="H2" s="60" t="s">
        <v>20</v>
      </c>
    </row>
    <row r="3" spans="1:11" s="1" customFormat="1" ht="24.95" customHeight="1" x14ac:dyDescent="0.2">
      <c r="A3" s="56"/>
      <c r="B3" s="57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61"/>
    </row>
    <row r="4" spans="1:11" s="1" customFormat="1" x14ac:dyDescent="0.2">
      <c r="A4" s="58"/>
      <c r="B4" s="59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11" x14ac:dyDescent="0.2">
      <c r="A5" s="28"/>
      <c r="B5" s="36" t="s">
        <v>0</v>
      </c>
      <c r="C5" s="42" t="s">
        <v>35</v>
      </c>
      <c r="D5" s="42" t="s">
        <v>35</v>
      </c>
      <c r="E5" s="42" t="s">
        <v>35</v>
      </c>
      <c r="F5" s="42" t="s">
        <v>35</v>
      </c>
      <c r="G5" s="42" t="s">
        <v>35</v>
      </c>
      <c r="H5" s="42" t="s">
        <v>35</v>
      </c>
    </row>
    <row r="6" spans="1:11" x14ac:dyDescent="0.2">
      <c r="A6" s="29"/>
      <c r="B6" s="37" t="s">
        <v>1</v>
      </c>
      <c r="C6" s="43" t="s">
        <v>35</v>
      </c>
      <c r="D6" s="43" t="s">
        <v>35</v>
      </c>
      <c r="E6" s="43" t="s">
        <v>35</v>
      </c>
      <c r="F6" s="43" t="s">
        <v>35</v>
      </c>
      <c r="G6" s="43" t="s">
        <v>35</v>
      </c>
      <c r="H6" s="43" t="s">
        <v>35</v>
      </c>
    </row>
    <row r="7" spans="1:11" x14ac:dyDescent="0.2">
      <c r="A7" s="28"/>
      <c r="B7" s="36" t="s">
        <v>2</v>
      </c>
      <c r="C7" s="43" t="s">
        <v>35</v>
      </c>
      <c r="D7" s="43" t="s">
        <v>35</v>
      </c>
      <c r="E7" s="43" t="s">
        <v>35</v>
      </c>
      <c r="F7" s="43" t="s">
        <v>35</v>
      </c>
      <c r="G7" s="43" t="s">
        <v>35</v>
      </c>
      <c r="H7" s="43" t="s">
        <v>35</v>
      </c>
    </row>
    <row r="8" spans="1:11" x14ac:dyDescent="0.2">
      <c r="A8" s="28"/>
      <c r="B8" s="36" t="s">
        <v>3</v>
      </c>
      <c r="C8" s="43" t="s">
        <v>35</v>
      </c>
      <c r="D8" s="43" t="s">
        <v>35</v>
      </c>
      <c r="E8" s="43" t="s">
        <v>35</v>
      </c>
      <c r="F8" s="43" t="s">
        <v>35</v>
      </c>
      <c r="G8" s="43" t="s">
        <v>35</v>
      </c>
      <c r="H8" s="43" t="s">
        <v>35</v>
      </c>
    </row>
    <row r="9" spans="1:11" x14ac:dyDescent="0.2">
      <c r="A9" s="28"/>
      <c r="B9" s="36" t="s">
        <v>4</v>
      </c>
      <c r="C9" s="43" t="s">
        <v>35</v>
      </c>
      <c r="D9" s="43" t="s">
        <v>35</v>
      </c>
      <c r="E9" s="43" t="s">
        <v>35</v>
      </c>
      <c r="F9" s="43" t="s">
        <v>35</v>
      </c>
      <c r="G9" s="43" t="s">
        <v>35</v>
      </c>
      <c r="H9" s="43" t="s">
        <v>35</v>
      </c>
    </row>
    <row r="10" spans="1:11" x14ac:dyDescent="0.2">
      <c r="A10" s="29"/>
      <c r="B10" s="37" t="s">
        <v>5</v>
      </c>
      <c r="C10" s="43" t="s">
        <v>35</v>
      </c>
      <c r="D10" s="43" t="s">
        <v>35</v>
      </c>
      <c r="E10" s="43" t="s">
        <v>35</v>
      </c>
      <c r="F10" s="43" t="s">
        <v>35</v>
      </c>
      <c r="G10" s="43" t="s">
        <v>35</v>
      </c>
      <c r="H10" s="43" t="s">
        <v>35</v>
      </c>
    </row>
    <row r="11" spans="1:11" x14ac:dyDescent="0.2">
      <c r="A11" s="33"/>
      <c r="B11" s="36" t="s">
        <v>25</v>
      </c>
      <c r="C11" s="43">
        <f>88787906.5685717-C13-C14+0.43</f>
        <v>74505717.598571718</v>
      </c>
      <c r="D11" s="43">
        <f>-21208270.6426417-37770.94</f>
        <v>-21246041.582641702</v>
      </c>
      <c r="E11" s="43">
        <f>+C11+D11</f>
        <v>53259676.015930012</v>
      </c>
      <c r="F11" s="43">
        <v>32376669.010000002</v>
      </c>
      <c r="G11" s="43">
        <v>32376669.010000002</v>
      </c>
      <c r="H11" s="43">
        <f>+G11-E11</f>
        <v>-20883007.00593001</v>
      </c>
    </row>
    <row r="12" spans="1:11" ht="22.5" x14ac:dyDescent="0.2">
      <c r="A12" s="33"/>
      <c r="B12" s="36" t="s">
        <v>26</v>
      </c>
      <c r="C12" s="43" t="s">
        <v>35</v>
      </c>
      <c r="D12" s="43" t="s">
        <v>35</v>
      </c>
      <c r="E12" s="43" t="s">
        <v>35</v>
      </c>
      <c r="F12" s="43" t="s">
        <v>35</v>
      </c>
      <c r="G12" s="43" t="s">
        <v>35</v>
      </c>
      <c r="H12" s="43" t="s">
        <v>35</v>
      </c>
    </row>
    <row r="13" spans="1:11" ht="22.5" x14ac:dyDescent="0.2">
      <c r="A13" s="33"/>
      <c r="B13" s="36" t="s">
        <v>27</v>
      </c>
      <c r="C13" s="43">
        <v>14216189.399999997</v>
      </c>
      <c r="D13" s="43">
        <v>9559525</v>
      </c>
      <c r="E13" s="43">
        <f>+C13+D13</f>
        <v>23775714.399999999</v>
      </c>
      <c r="F13" s="43">
        <v>19102170.120000001</v>
      </c>
      <c r="G13" s="43">
        <v>19102170.120000001</v>
      </c>
      <c r="H13" s="43">
        <f>+G13-E13</f>
        <v>-4673544.2799999975</v>
      </c>
    </row>
    <row r="14" spans="1:11" x14ac:dyDescent="0.2">
      <c r="A14" s="28"/>
      <c r="B14" s="36" t="s">
        <v>6</v>
      </c>
      <c r="C14" s="19">
        <v>66000</v>
      </c>
      <c r="D14" s="43">
        <v>37770.94</v>
      </c>
      <c r="E14" s="43">
        <f>+C14+D14</f>
        <v>103770.94</v>
      </c>
      <c r="F14" s="43">
        <v>107015.97</v>
      </c>
      <c r="G14" s="43">
        <v>107015.97</v>
      </c>
      <c r="H14" s="43">
        <f>+G14-E14</f>
        <v>3245.0299999999988</v>
      </c>
      <c r="K14" s="46"/>
    </row>
    <row r="15" spans="1:11" x14ac:dyDescent="0.2">
      <c r="A15" s="28"/>
      <c r="C15" s="11"/>
      <c r="D15" s="11"/>
      <c r="E15" s="11"/>
      <c r="F15" s="11"/>
      <c r="G15" s="11"/>
      <c r="H15" s="11"/>
    </row>
    <row r="16" spans="1:11" x14ac:dyDescent="0.2">
      <c r="A16" s="9"/>
      <c r="B16" s="10" t="s">
        <v>14</v>
      </c>
      <c r="C16" s="38">
        <f t="shared" ref="C16:E16" si="0">SUM(C5:C14)</f>
        <v>88787906.998571709</v>
      </c>
      <c r="D16" s="38">
        <f t="shared" si="0"/>
        <v>-11648745.642641703</v>
      </c>
      <c r="E16" s="38">
        <f t="shared" si="0"/>
        <v>77139161.355930001</v>
      </c>
      <c r="F16" s="38">
        <f>+F11+F13+F14</f>
        <v>51585855.100000001</v>
      </c>
      <c r="G16" s="38">
        <f>+G11+G13+G14</f>
        <v>51585855.100000001</v>
      </c>
      <c r="H16" s="48">
        <f>+G16-E16</f>
        <v>-25553306.255929999</v>
      </c>
      <c r="K16" s="46"/>
    </row>
    <row r="17" spans="1:8" x14ac:dyDescent="0.2">
      <c r="A17" s="30"/>
      <c r="B17" s="24"/>
      <c r="C17" s="25"/>
      <c r="D17" s="25"/>
      <c r="E17" s="31"/>
      <c r="F17" s="26" t="s">
        <v>22</v>
      </c>
      <c r="G17" s="32"/>
      <c r="H17" s="22"/>
    </row>
    <row r="18" spans="1:8" x14ac:dyDescent="0.2">
      <c r="A18" s="62" t="s">
        <v>24</v>
      </c>
      <c r="B18" s="63"/>
      <c r="C18" s="52" t="s">
        <v>23</v>
      </c>
      <c r="D18" s="52"/>
      <c r="E18" s="52"/>
      <c r="F18" s="52"/>
      <c r="G18" s="52"/>
      <c r="H18" s="60" t="s">
        <v>20</v>
      </c>
    </row>
    <row r="19" spans="1:8" ht="22.5" x14ac:dyDescent="0.2">
      <c r="A19" s="64"/>
      <c r="B19" s="65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61"/>
    </row>
    <row r="20" spans="1:8" x14ac:dyDescent="0.2">
      <c r="A20" s="66"/>
      <c r="B20" s="67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4" t="s">
        <v>28</v>
      </c>
      <c r="B21" s="13"/>
      <c r="C21" s="41">
        <f>SUM(C22:C29)</f>
        <v>14216189.399999997</v>
      </c>
      <c r="D21" s="41">
        <f>SUM(D22:D29)</f>
        <v>9559525</v>
      </c>
      <c r="E21" s="41">
        <f>SUM(E22:E29)</f>
        <v>23775714.399999999</v>
      </c>
      <c r="F21" s="41">
        <f>+F29</f>
        <v>19102170.120000001</v>
      </c>
      <c r="G21" s="41">
        <f>+G29</f>
        <v>19102170.120000001</v>
      </c>
      <c r="H21" s="47">
        <f>+G21-E21</f>
        <v>-4673544.2799999975</v>
      </c>
    </row>
    <row r="22" spans="1:8" x14ac:dyDescent="0.2">
      <c r="A22" s="14"/>
      <c r="B22" s="15" t="s">
        <v>0</v>
      </c>
      <c r="C22" s="40" t="s">
        <v>35</v>
      </c>
      <c r="D22" s="40" t="s">
        <v>35</v>
      </c>
      <c r="E22" s="40" t="s">
        <v>35</v>
      </c>
      <c r="F22" s="40" t="s">
        <v>35</v>
      </c>
      <c r="G22" s="40" t="s">
        <v>35</v>
      </c>
      <c r="H22" s="40" t="s">
        <v>35</v>
      </c>
    </row>
    <row r="23" spans="1:8" x14ac:dyDescent="0.2">
      <c r="A23" s="14"/>
      <c r="B23" s="15" t="s">
        <v>1</v>
      </c>
      <c r="C23" s="40" t="s">
        <v>35</v>
      </c>
      <c r="D23" s="40" t="s">
        <v>35</v>
      </c>
      <c r="E23" s="40" t="s">
        <v>35</v>
      </c>
      <c r="F23" s="40" t="s">
        <v>35</v>
      </c>
      <c r="G23" s="40" t="s">
        <v>35</v>
      </c>
      <c r="H23" s="40" t="s">
        <v>35</v>
      </c>
    </row>
    <row r="24" spans="1:8" x14ac:dyDescent="0.2">
      <c r="A24" s="14"/>
      <c r="B24" s="15" t="s">
        <v>2</v>
      </c>
      <c r="C24" s="40" t="s">
        <v>35</v>
      </c>
      <c r="D24" s="40" t="s">
        <v>35</v>
      </c>
      <c r="E24" s="40" t="s">
        <v>35</v>
      </c>
      <c r="F24" s="40" t="s">
        <v>35</v>
      </c>
      <c r="G24" s="40" t="s">
        <v>35</v>
      </c>
      <c r="H24" s="40" t="s">
        <v>35</v>
      </c>
    </row>
    <row r="25" spans="1:8" x14ac:dyDescent="0.2">
      <c r="A25" s="14"/>
      <c r="B25" s="15" t="s">
        <v>3</v>
      </c>
      <c r="C25" s="40" t="s">
        <v>35</v>
      </c>
      <c r="D25" s="40" t="s">
        <v>35</v>
      </c>
      <c r="E25" s="40" t="s">
        <v>35</v>
      </c>
      <c r="F25" s="40" t="s">
        <v>35</v>
      </c>
      <c r="G25" s="40" t="s">
        <v>35</v>
      </c>
      <c r="H25" s="40" t="s">
        <v>35</v>
      </c>
    </row>
    <row r="26" spans="1:8" x14ac:dyDescent="0.2">
      <c r="A26" s="14"/>
      <c r="B26" s="15" t="s">
        <v>29</v>
      </c>
      <c r="C26" s="40" t="s">
        <v>35</v>
      </c>
      <c r="D26" s="40" t="s">
        <v>35</v>
      </c>
      <c r="E26" s="40" t="s">
        <v>35</v>
      </c>
      <c r="F26" s="40" t="s">
        <v>35</v>
      </c>
      <c r="G26" s="40" t="s">
        <v>35</v>
      </c>
      <c r="H26" s="40" t="s">
        <v>35</v>
      </c>
    </row>
    <row r="27" spans="1:8" x14ac:dyDescent="0.2">
      <c r="A27" s="14"/>
      <c r="B27" s="15" t="s">
        <v>30</v>
      </c>
      <c r="C27" s="40" t="s">
        <v>35</v>
      </c>
      <c r="D27" s="40" t="s">
        <v>35</v>
      </c>
      <c r="E27" s="40" t="s">
        <v>35</v>
      </c>
      <c r="F27" s="40" t="s">
        <v>35</v>
      </c>
      <c r="G27" s="40" t="s">
        <v>35</v>
      </c>
      <c r="H27" s="40" t="s">
        <v>35</v>
      </c>
    </row>
    <row r="28" spans="1:8" ht="22.5" x14ac:dyDescent="0.2">
      <c r="A28" s="14"/>
      <c r="B28" s="15" t="s">
        <v>31</v>
      </c>
      <c r="C28" s="40" t="s">
        <v>35</v>
      </c>
      <c r="D28" s="40" t="s">
        <v>35</v>
      </c>
      <c r="E28" s="40" t="s">
        <v>35</v>
      </c>
      <c r="F28" s="40" t="s">
        <v>35</v>
      </c>
      <c r="G28" s="40" t="s">
        <v>35</v>
      </c>
      <c r="H28" s="40" t="s">
        <v>35</v>
      </c>
    </row>
    <row r="29" spans="1:8" ht="22.5" x14ac:dyDescent="0.2">
      <c r="A29" s="14"/>
      <c r="B29" s="15" t="s">
        <v>27</v>
      </c>
      <c r="C29" s="40">
        <f t="shared" ref="C29:G29" si="1">+C13</f>
        <v>14216189.399999997</v>
      </c>
      <c r="D29" s="40">
        <f t="shared" si="1"/>
        <v>9559525</v>
      </c>
      <c r="E29" s="40">
        <f t="shared" si="1"/>
        <v>23775714.399999999</v>
      </c>
      <c r="F29" s="40">
        <f t="shared" si="1"/>
        <v>19102170.120000001</v>
      </c>
      <c r="G29" s="40">
        <f t="shared" si="1"/>
        <v>19102170.120000001</v>
      </c>
      <c r="H29" s="43">
        <f>+G29-E29</f>
        <v>-4673544.2799999975</v>
      </c>
    </row>
    <row r="30" spans="1:8" x14ac:dyDescent="0.2">
      <c r="A30" s="14"/>
      <c r="B30" s="15"/>
      <c r="C30" s="20"/>
      <c r="D30" s="20"/>
      <c r="E30" s="20"/>
      <c r="F30" s="20"/>
      <c r="G30" s="20"/>
      <c r="H30" s="20"/>
    </row>
    <row r="31" spans="1:8" x14ac:dyDescent="0.2">
      <c r="A31" s="34" t="s">
        <v>7</v>
      </c>
      <c r="B31" s="13"/>
      <c r="C31" s="39">
        <f>SUM(C32:C35)</f>
        <v>74505717.598571718</v>
      </c>
      <c r="D31" s="39">
        <f>SUM(D32:D35)</f>
        <v>-21246041.582641702</v>
      </c>
      <c r="E31" s="39">
        <f>SUM(E32:E35)</f>
        <v>53259676.015930012</v>
      </c>
      <c r="F31" s="39">
        <f>+F32+F33+F34+F35</f>
        <v>32376669.010000002</v>
      </c>
      <c r="G31" s="39">
        <f>+G32+G33+G34+G35</f>
        <v>32376669.010000002</v>
      </c>
      <c r="H31" s="47">
        <f>+G31-E31</f>
        <v>-20883007.00593001</v>
      </c>
    </row>
    <row r="32" spans="1:8" x14ac:dyDescent="0.2">
      <c r="A32" s="14"/>
      <c r="B32" s="15" t="s">
        <v>1</v>
      </c>
      <c r="C32" s="40" t="s">
        <v>35</v>
      </c>
      <c r="D32" s="40" t="s">
        <v>35</v>
      </c>
      <c r="E32" s="40" t="s">
        <v>35</v>
      </c>
      <c r="F32" s="40" t="s">
        <v>35</v>
      </c>
      <c r="G32" s="40" t="s">
        <v>35</v>
      </c>
      <c r="H32" s="40" t="s">
        <v>35</v>
      </c>
    </row>
    <row r="33" spans="1:8" x14ac:dyDescent="0.2">
      <c r="A33" s="14"/>
      <c r="B33" s="15" t="s">
        <v>32</v>
      </c>
      <c r="C33" s="40">
        <v>0</v>
      </c>
      <c r="D33" s="40" t="s">
        <v>35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14"/>
      <c r="B34" s="15" t="s">
        <v>33</v>
      </c>
      <c r="C34" s="40">
        <f>+C11</f>
        <v>74505717.598571718</v>
      </c>
      <c r="D34" s="40">
        <f>+D11</f>
        <v>-21246041.582641702</v>
      </c>
      <c r="E34" s="40">
        <f>+E11</f>
        <v>53259676.015930012</v>
      </c>
      <c r="F34" s="40">
        <f>+F11</f>
        <v>32376669.010000002</v>
      </c>
      <c r="G34" s="40">
        <f>+G11</f>
        <v>32376669.010000002</v>
      </c>
      <c r="H34" s="43">
        <f>+G34-E34</f>
        <v>-20883007.00593001</v>
      </c>
    </row>
    <row r="35" spans="1:8" ht="22.5" x14ac:dyDescent="0.2">
      <c r="A35" s="14"/>
      <c r="B35" s="15" t="s">
        <v>27</v>
      </c>
      <c r="C35" s="40" t="s">
        <v>35</v>
      </c>
      <c r="D35" s="40" t="s">
        <v>35</v>
      </c>
      <c r="E35" s="40" t="s">
        <v>35</v>
      </c>
      <c r="F35" s="40">
        <v>0</v>
      </c>
      <c r="G35" s="20">
        <v>0</v>
      </c>
      <c r="H35" s="40">
        <v>0</v>
      </c>
    </row>
    <row r="36" spans="1:8" x14ac:dyDescent="0.2">
      <c r="A36" s="14"/>
      <c r="B36" s="15"/>
      <c r="C36" s="40"/>
      <c r="D36" s="20"/>
      <c r="E36" s="20"/>
      <c r="F36" s="20"/>
      <c r="G36" s="20"/>
      <c r="H36" s="20"/>
    </row>
    <row r="37" spans="1:8" x14ac:dyDescent="0.2">
      <c r="A37" s="35" t="s">
        <v>34</v>
      </c>
      <c r="B37" s="16"/>
      <c r="C37" s="39">
        <f>+C38</f>
        <v>66000</v>
      </c>
      <c r="D37" s="39">
        <f>+D38</f>
        <v>37770.94</v>
      </c>
      <c r="E37" s="21">
        <f>+E38</f>
        <v>103770.94</v>
      </c>
      <c r="F37" s="21">
        <f>+F38</f>
        <v>107015.97</v>
      </c>
      <c r="G37" s="21">
        <f>+G38</f>
        <v>107015.97</v>
      </c>
      <c r="H37" s="47">
        <f>+G37-E37</f>
        <v>3245.0299999999988</v>
      </c>
    </row>
    <row r="38" spans="1:8" x14ac:dyDescent="0.2">
      <c r="A38" s="12"/>
      <c r="B38" s="15" t="s">
        <v>6</v>
      </c>
      <c r="C38" s="40">
        <v>66000</v>
      </c>
      <c r="D38" s="39">
        <f>+D14</f>
        <v>37770.94</v>
      </c>
      <c r="E38" s="40">
        <f>+C38+D38</f>
        <v>103770.94</v>
      </c>
      <c r="F38" s="43">
        <v>107015.97</v>
      </c>
      <c r="G38" s="43">
        <v>107015.97</v>
      </c>
      <c r="H38" s="43">
        <f>+G38-E38</f>
        <v>3245.0299999999988</v>
      </c>
    </row>
    <row r="39" spans="1:8" x14ac:dyDescent="0.2">
      <c r="A39" s="17"/>
      <c r="B39" s="18" t="s">
        <v>14</v>
      </c>
      <c r="C39" s="38">
        <f t="shared" ref="C39:D39" si="2">+C21+C31+C37</f>
        <v>88787906.998571709</v>
      </c>
      <c r="D39" s="38">
        <f t="shared" si="2"/>
        <v>-11648745.642641703</v>
      </c>
      <c r="E39" s="38">
        <f>+E21+E31+E37</f>
        <v>77139161.355930001</v>
      </c>
      <c r="F39" s="38">
        <f>+F21+F31+F37</f>
        <v>51585855.100000001</v>
      </c>
      <c r="G39" s="38">
        <f>+G21+G31+G37</f>
        <v>51585855.100000001</v>
      </c>
      <c r="H39" s="38">
        <f>+H21+H31+H37</f>
        <v>-25553306.255930007</v>
      </c>
    </row>
    <row r="40" spans="1:8" x14ac:dyDescent="0.2">
      <c r="A40" s="23"/>
      <c r="B40" s="24"/>
      <c r="C40" s="25"/>
      <c r="D40" s="25"/>
      <c r="E40" s="25"/>
      <c r="F40" s="26" t="s">
        <v>22</v>
      </c>
      <c r="G40" s="27"/>
      <c r="H40" s="22"/>
    </row>
    <row r="42" spans="1:8" x14ac:dyDescent="0.2">
      <c r="B42" s="44" t="s">
        <v>36</v>
      </c>
      <c r="C42" s="45"/>
      <c r="D42" s="45"/>
    </row>
    <row r="43" spans="1:8" x14ac:dyDescent="0.2">
      <c r="B43" s="45"/>
      <c r="C43" s="45"/>
      <c r="D43" s="45"/>
    </row>
    <row r="44" spans="1:8" x14ac:dyDescent="0.2">
      <c r="B44" s="45"/>
      <c r="C44" s="45"/>
      <c r="D44" s="45"/>
    </row>
    <row r="45" spans="1:8" x14ac:dyDescent="0.2">
      <c r="B45" s="45"/>
      <c r="C45" s="45"/>
      <c r="D45" s="45"/>
    </row>
    <row r="46" spans="1:8" x14ac:dyDescent="0.2">
      <c r="B46"/>
      <c r="C46" s="45"/>
      <c r="D46" s="45"/>
    </row>
    <row r="47" spans="1:8" x14ac:dyDescent="0.2">
      <c r="B47"/>
      <c r="C47" s="50" t="s">
        <v>37</v>
      </c>
      <c r="D47" s="50"/>
    </row>
    <row r="48" spans="1:8" ht="33.75" customHeight="1" x14ac:dyDescent="0.2">
      <c r="B48"/>
      <c r="C48" s="49" t="s">
        <v>38</v>
      </c>
      <c r="D48" s="49"/>
    </row>
    <row r="49" spans="2:4" x14ac:dyDescent="0.2">
      <c r="B49" s="44"/>
      <c r="C49" s="44"/>
      <c r="D49" s="45"/>
    </row>
  </sheetData>
  <sheetProtection formatCells="0" formatColumns="0" formatRows="0" insertRows="0" autoFilter="0"/>
  <mergeCells count="9">
    <mergeCell ref="C48:D48"/>
    <mergeCell ref="C47:D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47F821-36B7-4BC0-9849-F9CDB9463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2021-10-22T18:12:53Z</cp:lastPrinted>
  <dcterms:created xsi:type="dcterms:W3CDTF">2012-12-11T20:48:19Z</dcterms:created>
  <dcterms:modified xsi:type="dcterms:W3CDTF">2021-10-22T18:38:14Z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