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cion\Desktop\CONTABILIDAD\ZOO-AÑOS\2023\CUENTA PUBLICA\SEGUNDO TRIMESTRE\SIRET\"/>
    </mc:Choice>
  </mc:AlternateContent>
  <bookViews>
    <workbookView xWindow="-120" yWindow="-120" windowWidth="20730" windowHeight="11160" activeTab="8"/>
  </bookViews>
  <sheets>
    <sheet name="Formato 1" sheetId="2" r:id="rId1"/>
    <sheet name="Formato 2" sheetId="3" r:id="rId2"/>
    <sheet name="Formato 3" sheetId="4" r:id="rId3"/>
    <sheet name="Formato 4" sheetId="5" r:id="rId4"/>
    <sheet name="Formato 5" sheetId="6" r:id="rId5"/>
    <sheet name="Formato 6a" sheetId="7" r:id="rId6"/>
    <sheet name="Formato 6b" sheetId="8" r:id="rId7"/>
    <sheet name="Formato 6c" sheetId="9" r:id="rId8"/>
    <sheet name="Formato 6d" sheetId="10" r:id="rId9"/>
    <sheet name="7a" sheetId="11" state="hidden" r:id="rId10"/>
    <sheet name="7b" sheetId="12" state="hidden" r:id="rId11"/>
    <sheet name="7c" sheetId="13" state="hidden" r:id="rId12"/>
    <sheet name="7d" sheetId="14" state="hidden" r:id="rId13"/>
    <sheet name="F8_IEA" sheetId="15" state="hidden" r:id="rId14"/>
  </sheets>
  <externalReferences>
    <externalReference r:id="rId15"/>
  </externalReferences>
  <definedNames>
    <definedName name="ENTE_PUBLICO">'[1]Info General'!$C$6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8" l="1"/>
  <c r="G39" i="7"/>
  <c r="G40" i="7"/>
  <c r="G41" i="7"/>
  <c r="G42" i="7"/>
  <c r="G43" i="7"/>
  <c r="G44" i="7"/>
  <c r="G45" i="7"/>
  <c r="A4" i="3" l="1"/>
  <c r="C20" i="3"/>
  <c r="B9" i="2" l="1"/>
  <c r="B47" i="2" s="1"/>
  <c r="C47" i="2"/>
  <c r="F75" i="2"/>
  <c r="F68" i="2"/>
  <c r="F63" i="2"/>
  <c r="F38" i="2"/>
  <c r="F27" i="2"/>
  <c r="F9" i="2"/>
  <c r="C41" i="2"/>
  <c r="C38" i="2"/>
  <c r="C31" i="2"/>
  <c r="C25" i="2"/>
  <c r="C17" i="2"/>
  <c r="C9" i="2"/>
  <c r="A5" i="10" l="1"/>
  <c r="A5" i="9"/>
  <c r="A5" i="8"/>
  <c r="A5" i="7"/>
  <c r="A4" i="6"/>
  <c r="A4" i="5"/>
  <c r="A2" i="15"/>
  <c r="A2" i="14" l="1"/>
  <c r="A2" i="13"/>
  <c r="A2" i="12"/>
  <c r="A2" i="11"/>
  <c r="A2" i="10"/>
  <c r="A2" i="9"/>
  <c r="A2" i="8"/>
  <c r="A2" i="7"/>
  <c r="A2" i="6"/>
  <c r="A2" i="5"/>
  <c r="A2" i="4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F28" i="10"/>
  <c r="F24" i="10"/>
  <c r="E28" i="10"/>
  <c r="E24" i="10"/>
  <c r="D28" i="10"/>
  <c r="D24" i="10"/>
  <c r="C28" i="10"/>
  <c r="C24" i="10"/>
  <c r="B28" i="10"/>
  <c r="B24" i="10"/>
  <c r="C16" i="10"/>
  <c r="D16" i="10"/>
  <c r="E16" i="10"/>
  <c r="F16" i="10"/>
  <c r="B16" i="10"/>
  <c r="C12" i="10"/>
  <c r="D12" i="10"/>
  <c r="E12" i="10"/>
  <c r="F12" i="10"/>
  <c r="B12" i="10" l="1"/>
  <c r="C71" i="9"/>
  <c r="D71" i="9"/>
  <c r="E71" i="9"/>
  <c r="F71" i="9"/>
  <c r="G71" i="9"/>
  <c r="C61" i="9"/>
  <c r="D61" i="9"/>
  <c r="E61" i="9"/>
  <c r="F61" i="9"/>
  <c r="G61" i="9"/>
  <c r="C53" i="9"/>
  <c r="D53" i="9"/>
  <c r="E53" i="9"/>
  <c r="F53" i="9"/>
  <c r="G53" i="9"/>
  <c r="C44" i="9"/>
  <c r="D44" i="9"/>
  <c r="E44" i="9"/>
  <c r="F44" i="9"/>
  <c r="G44" i="9"/>
  <c r="C37" i="9"/>
  <c r="D37" i="9"/>
  <c r="E37" i="9"/>
  <c r="F37" i="9"/>
  <c r="G37" i="9"/>
  <c r="C27" i="9"/>
  <c r="C9" i="9" s="1"/>
  <c r="D27" i="9"/>
  <c r="E27" i="9"/>
  <c r="F27" i="9"/>
  <c r="G27" i="9"/>
  <c r="C19" i="9"/>
  <c r="D19" i="9"/>
  <c r="E19" i="9"/>
  <c r="F19" i="9"/>
  <c r="G19" i="9"/>
  <c r="C10" i="9"/>
  <c r="D10" i="9"/>
  <c r="E10" i="9"/>
  <c r="F10" i="9"/>
  <c r="G10" i="9"/>
  <c r="B71" i="9"/>
  <c r="B61" i="9"/>
  <c r="B53" i="9"/>
  <c r="B44" i="9"/>
  <c r="B37" i="9"/>
  <c r="B27" i="9"/>
  <c r="B19" i="9"/>
  <c r="B10" i="9"/>
  <c r="H14" i="4"/>
  <c r="I14" i="4"/>
  <c r="J14" i="4"/>
  <c r="K14" i="4"/>
  <c r="G14" i="4"/>
  <c r="H8" i="4"/>
  <c r="I8" i="4"/>
  <c r="J8" i="4"/>
  <c r="K8" i="4"/>
  <c r="G8" i="4"/>
  <c r="E14" i="4"/>
  <c r="E8" i="4"/>
  <c r="C41" i="3"/>
  <c r="D41" i="3"/>
  <c r="E41" i="3"/>
  <c r="F41" i="3"/>
  <c r="B41" i="3"/>
  <c r="H13" i="3"/>
  <c r="H9" i="3"/>
  <c r="H8" i="3" s="1"/>
  <c r="H20" i="3" s="1"/>
  <c r="G13" i="3"/>
  <c r="G9" i="3"/>
  <c r="F13" i="3"/>
  <c r="F9" i="3"/>
  <c r="F8" i="3" s="1"/>
  <c r="F20" i="3" s="1"/>
  <c r="E13" i="3"/>
  <c r="E9" i="3"/>
  <c r="D13" i="3"/>
  <c r="D9" i="3"/>
  <c r="D8" i="3"/>
  <c r="D20" i="3" s="1"/>
  <c r="C13" i="3"/>
  <c r="B22" i="3"/>
  <c r="C19" i="8"/>
  <c r="D19" i="8"/>
  <c r="E19" i="8"/>
  <c r="F19" i="8"/>
  <c r="F29" i="8" s="1"/>
  <c r="G19" i="8"/>
  <c r="B19" i="8"/>
  <c r="C9" i="8"/>
  <c r="D9" i="8"/>
  <c r="E9" i="8"/>
  <c r="F9" i="8"/>
  <c r="B9" i="8"/>
  <c r="G152" i="7"/>
  <c r="G153" i="7"/>
  <c r="G154" i="7"/>
  <c r="G155" i="7"/>
  <c r="G156" i="7"/>
  <c r="G157" i="7"/>
  <c r="G151" i="7"/>
  <c r="G148" i="7"/>
  <c r="G149" i="7"/>
  <c r="G146" i="7" s="1"/>
  <c r="G147" i="7"/>
  <c r="G139" i="7"/>
  <c r="G140" i="7"/>
  <c r="G141" i="7"/>
  <c r="G142" i="7"/>
  <c r="G143" i="7"/>
  <c r="G144" i="7"/>
  <c r="G145" i="7"/>
  <c r="G138" i="7"/>
  <c r="G135" i="7"/>
  <c r="G136" i="7"/>
  <c r="G134" i="7"/>
  <c r="G125" i="7"/>
  <c r="G126" i="7"/>
  <c r="G127" i="7"/>
  <c r="G128" i="7"/>
  <c r="G129" i="7"/>
  <c r="G130" i="7"/>
  <c r="G131" i="7"/>
  <c r="G132" i="7"/>
  <c r="G124" i="7"/>
  <c r="G115" i="7"/>
  <c r="G116" i="7"/>
  <c r="G117" i="7"/>
  <c r="G118" i="7"/>
  <c r="G119" i="7"/>
  <c r="G120" i="7"/>
  <c r="G121" i="7"/>
  <c r="G122" i="7"/>
  <c r="G114" i="7"/>
  <c r="G105" i="7"/>
  <c r="G106" i="7"/>
  <c r="G107" i="7"/>
  <c r="G108" i="7"/>
  <c r="G109" i="7"/>
  <c r="G110" i="7"/>
  <c r="G111" i="7"/>
  <c r="G112" i="7"/>
  <c r="G104" i="7"/>
  <c r="G95" i="7"/>
  <c r="G96" i="7"/>
  <c r="G97" i="7"/>
  <c r="G98" i="7"/>
  <c r="G99" i="7"/>
  <c r="G100" i="7"/>
  <c r="G101" i="7"/>
  <c r="G102" i="7"/>
  <c r="G94" i="7"/>
  <c r="G87" i="7"/>
  <c r="G88" i="7"/>
  <c r="G89" i="7"/>
  <c r="G90" i="7"/>
  <c r="G91" i="7"/>
  <c r="G92" i="7"/>
  <c r="G86" i="7"/>
  <c r="G77" i="7"/>
  <c r="G78" i="7"/>
  <c r="G79" i="7"/>
  <c r="G80" i="7"/>
  <c r="G81" i="7"/>
  <c r="G82" i="7"/>
  <c r="G76" i="7"/>
  <c r="G73" i="7"/>
  <c r="G74" i="7"/>
  <c r="G71" i="7" s="1"/>
  <c r="G72" i="7"/>
  <c r="G64" i="7"/>
  <c r="G65" i="7"/>
  <c r="G66" i="7"/>
  <c r="G67" i="7"/>
  <c r="G68" i="7"/>
  <c r="G69" i="7"/>
  <c r="G70" i="7"/>
  <c r="G63" i="7"/>
  <c r="G62" i="7" s="1"/>
  <c r="G60" i="7"/>
  <c r="G61" i="7"/>
  <c r="G59" i="7"/>
  <c r="G56" i="7"/>
  <c r="G57" i="7"/>
  <c r="G46" i="7"/>
  <c r="G47" i="7"/>
  <c r="G28" i="7"/>
  <c r="G20" i="7"/>
  <c r="G21" i="7"/>
  <c r="G22" i="7"/>
  <c r="G23" i="7"/>
  <c r="G24" i="7"/>
  <c r="G25" i="7"/>
  <c r="G26" i="7"/>
  <c r="G27" i="7"/>
  <c r="G19" i="7"/>
  <c r="G17" i="7"/>
  <c r="F150" i="7"/>
  <c r="F146" i="7"/>
  <c r="F137" i="7"/>
  <c r="F133" i="7"/>
  <c r="F123" i="7"/>
  <c r="F113" i="7"/>
  <c r="F103" i="7"/>
  <c r="F93" i="7"/>
  <c r="F85" i="7"/>
  <c r="F75" i="7"/>
  <c r="F71" i="7"/>
  <c r="F62" i="7"/>
  <c r="F58" i="7"/>
  <c r="F48" i="7"/>
  <c r="F38" i="7"/>
  <c r="F28" i="7"/>
  <c r="F18" i="7"/>
  <c r="F10" i="7"/>
  <c r="E150" i="7"/>
  <c r="E146" i="7"/>
  <c r="E137" i="7"/>
  <c r="E84" i="7" s="1"/>
  <c r="E133" i="7"/>
  <c r="E123" i="7"/>
  <c r="E113" i="7"/>
  <c r="E103" i="7"/>
  <c r="E93" i="7"/>
  <c r="E85" i="7"/>
  <c r="E75" i="7"/>
  <c r="E71" i="7"/>
  <c r="E62" i="7"/>
  <c r="E58" i="7"/>
  <c r="E48" i="7"/>
  <c r="E38" i="7"/>
  <c r="E28" i="7"/>
  <c r="E18" i="7"/>
  <c r="E10" i="7"/>
  <c r="D150" i="7"/>
  <c r="D146" i="7"/>
  <c r="D137" i="7"/>
  <c r="D133" i="7"/>
  <c r="D123" i="7"/>
  <c r="D113" i="7"/>
  <c r="D93" i="7"/>
  <c r="D85" i="7"/>
  <c r="D75" i="7"/>
  <c r="D71" i="7"/>
  <c r="D62" i="7"/>
  <c r="D58" i="7"/>
  <c r="D48" i="7"/>
  <c r="D38" i="7"/>
  <c r="D28" i="7"/>
  <c r="D18" i="7"/>
  <c r="D10" i="7"/>
  <c r="C150" i="7"/>
  <c r="C146" i="7"/>
  <c r="C137" i="7"/>
  <c r="C133" i="7"/>
  <c r="C123" i="7"/>
  <c r="C113" i="7"/>
  <c r="C103" i="7"/>
  <c r="C93" i="7"/>
  <c r="C85" i="7"/>
  <c r="C75" i="7"/>
  <c r="C71" i="7"/>
  <c r="C62" i="7"/>
  <c r="C58" i="7"/>
  <c r="C48" i="7"/>
  <c r="C38" i="7"/>
  <c r="C28" i="7"/>
  <c r="C18" i="7"/>
  <c r="C10" i="7"/>
  <c r="B150" i="7"/>
  <c r="B146" i="7"/>
  <c r="B137" i="7"/>
  <c r="B133" i="7"/>
  <c r="B123" i="7"/>
  <c r="B113" i="7"/>
  <c r="B103" i="7"/>
  <c r="B93" i="7"/>
  <c r="B85" i="7"/>
  <c r="B75" i="7"/>
  <c r="B71" i="7"/>
  <c r="B62" i="7"/>
  <c r="B58" i="7"/>
  <c r="B48" i="7"/>
  <c r="B38" i="7"/>
  <c r="B28" i="7"/>
  <c r="B18" i="7"/>
  <c r="B10" i="7"/>
  <c r="G74" i="6"/>
  <c r="G73" i="6"/>
  <c r="G75" i="6" s="1"/>
  <c r="G68" i="6"/>
  <c r="G67" i="6" s="1"/>
  <c r="G61" i="6"/>
  <c r="G62" i="6"/>
  <c r="G63" i="6"/>
  <c r="G60" i="6"/>
  <c r="G59" i="6"/>
  <c r="G56" i="6"/>
  <c r="G57" i="6"/>
  <c r="G58" i="6"/>
  <c r="G55" i="6"/>
  <c r="G53" i="6"/>
  <c r="G47" i="6"/>
  <c r="G48" i="6"/>
  <c r="G49" i="6"/>
  <c r="G50" i="6"/>
  <c r="G51" i="6"/>
  <c r="G52" i="6"/>
  <c r="G46" i="6"/>
  <c r="G39" i="6"/>
  <c r="G38" i="6"/>
  <c r="G36" i="6"/>
  <c r="G35" i="6" s="1"/>
  <c r="G34" i="6"/>
  <c r="G30" i="6"/>
  <c r="G31" i="6"/>
  <c r="G32" i="6"/>
  <c r="G33" i="6"/>
  <c r="G29" i="6"/>
  <c r="G28" i="6" s="1"/>
  <c r="G18" i="6"/>
  <c r="G19" i="6"/>
  <c r="G20" i="6"/>
  <c r="G21" i="6"/>
  <c r="G22" i="6"/>
  <c r="G23" i="6"/>
  <c r="G24" i="6"/>
  <c r="G25" i="6"/>
  <c r="G26" i="6"/>
  <c r="G27" i="6"/>
  <c r="G17" i="6"/>
  <c r="G15" i="6"/>
  <c r="G11" i="6"/>
  <c r="G12" i="6"/>
  <c r="G13" i="6"/>
  <c r="G14" i="6"/>
  <c r="G10" i="6"/>
  <c r="G9" i="6"/>
  <c r="F75" i="6"/>
  <c r="F67" i="6"/>
  <c r="F59" i="6"/>
  <c r="F54" i="6"/>
  <c r="F65" i="6" s="1"/>
  <c r="F45" i="6"/>
  <c r="F37" i="6"/>
  <c r="F35" i="6"/>
  <c r="F28" i="6"/>
  <c r="F16" i="6"/>
  <c r="F41" i="6" s="1"/>
  <c r="E75" i="6"/>
  <c r="E67" i="6"/>
  <c r="E59" i="6"/>
  <c r="E54" i="6"/>
  <c r="E65" i="6" s="1"/>
  <c r="E45" i="6"/>
  <c r="E37" i="6"/>
  <c r="E35" i="6"/>
  <c r="E28" i="6"/>
  <c r="E16" i="6"/>
  <c r="D75" i="6"/>
  <c r="D67" i="6"/>
  <c r="D59" i="6"/>
  <c r="D54" i="6"/>
  <c r="D45" i="6"/>
  <c r="D37" i="6"/>
  <c r="D35" i="6"/>
  <c r="D28" i="6"/>
  <c r="C27" i="3"/>
  <c r="D27" i="3"/>
  <c r="E27" i="3"/>
  <c r="F27" i="3"/>
  <c r="G27" i="3"/>
  <c r="H27" i="3"/>
  <c r="C22" i="3"/>
  <c r="D22" i="3"/>
  <c r="E22" i="3"/>
  <c r="F22" i="3"/>
  <c r="G22" i="3"/>
  <c r="H22" i="3"/>
  <c r="B27" i="3"/>
  <c r="D16" i="6"/>
  <c r="D41" i="6" s="1"/>
  <c r="C75" i="6"/>
  <c r="C67" i="6"/>
  <c r="C59" i="6"/>
  <c r="C54" i="6"/>
  <c r="C65" i="6" s="1"/>
  <c r="C45" i="6"/>
  <c r="C37" i="6"/>
  <c r="C35" i="6"/>
  <c r="C28" i="6"/>
  <c r="C16" i="6"/>
  <c r="C41" i="6" s="1"/>
  <c r="B75" i="6"/>
  <c r="B67" i="6"/>
  <c r="B59" i="6"/>
  <c r="B54" i="6"/>
  <c r="B45" i="6"/>
  <c r="B37" i="6"/>
  <c r="B35" i="6"/>
  <c r="B28" i="6"/>
  <c r="B16" i="6"/>
  <c r="D70" i="5"/>
  <c r="D68" i="5"/>
  <c r="D64" i="5"/>
  <c r="D63" i="5"/>
  <c r="C70" i="5"/>
  <c r="C68" i="5"/>
  <c r="C64" i="5"/>
  <c r="C63" i="5"/>
  <c r="B68" i="5"/>
  <c r="B64" i="5"/>
  <c r="B63" i="5"/>
  <c r="D55" i="5"/>
  <c r="D53" i="5"/>
  <c r="D49" i="5"/>
  <c r="D48" i="5"/>
  <c r="C55" i="5"/>
  <c r="C53" i="5"/>
  <c r="C49" i="5"/>
  <c r="C48" i="5"/>
  <c r="B53" i="5"/>
  <c r="B49" i="5"/>
  <c r="B48" i="5"/>
  <c r="D40" i="5"/>
  <c r="D37" i="5"/>
  <c r="C40" i="5"/>
  <c r="C37" i="5"/>
  <c r="B40" i="5"/>
  <c r="B37" i="5"/>
  <c r="D29" i="5"/>
  <c r="C29" i="5"/>
  <c r="B29" i="5"/>
  <c r="D17" i="5"/>
  <c r="D13" i="5"/>
  <c r="C17" i="5"/>
  <c r="C13" i="5"/>
  <c r="B13" i="5"/>
  <c r="B13" i="3"/>
  <c r="C9" i="3"/>
  <c r="C8" i="3" s="1"/>
  <c r="B9" i="3"/>
  <c r="E75" i="2"/>
  <c r="F79" i="2"/>
  <c r="E68" i="2"/>
  <c r="E63" i="2"/>
  <c r="F57" i="2"/>
  <c r="E57" i="2"/>
  <c r="F47" i="2"/>
  <c r="E9" i="2"/>
  <c r="C60" i="2"/>
  <c r="B60" i="2"/>
  <c r="E29" i="8" l="1"/>
  <c r="C9" i="7"/>
  <c r="E47" i="2"/>
  <c r="E59" i="2" s="1"/>
  <c r="E79" i="2"/>
  <c r="F59" i="2"/>
  <c r="F81" i="2" s="1"/>
  <c r="K20" i="4"/>
  <c r="E20" i="4"/>
  <c r="I20" i="4"/>
  <c r="C43" i="9"/>
  <c r="C77" i="9" s="1"/>
  <c r="B43" i="9"/>
  <c r="D9" i="9"/>
  <c r="E9" i="9"/>
  <c r="G9" i="9"/>
  <c r="B9" i="9"/>
  <c r="D43" i="9"/>
  <c r="D77" i="9" s="1"/>
  <c r="E43" i="9"/>
  <c r="E77" i="9" s="1"/>
  <c r="G43" i="9"/>
  <c r="B29" i="8"/>
  <c r="D29" i="8"/>
  <c r="C29" i="8"/>
  <c r="G29" i="8"/>
  <c r="G123" i="7"/>
  <c r="B84" i="7"/>
  <c r="C84" i="7"/>
  <c r="G18" i="7"/>
  <c r="G38" i="7"/>
  <c r="G75" i="7"/>
  <c r="G93" i="7"/>
  <c r="G133" i="7"/>
  <c r="G150" i="7"/>
  <c r="B9" i="7"/>
  <c r="B159" i="7" s="1"/>
  <c r="D84" i="7"/>
  <c r="E9" i="7"/>
  <c r="E159" i="7" s="1"/>
  <c r="F84" i="7"/>
  <c r="G58" i="7"/>
  <c r="G113" i="7"/>
  <c r="G137" i="7"/>
  <c r="B41" i="6"/>
  <c r="B70" i="6" s="1"/>
  <c r="B65" i="6"/>
  <c r="G54" i="6"/>
  <c r="D65" i="6"/>
  <c r="D70" i="6" s="1"/>
  <c r="E41" i="6"/>
  <c r="E70" i="6" s="1"/>
  <c r="B44" i="5"/>
  <c r="B11" i="5" s="1"/>
  <c r="B8" i="5" s="1"/>
  <c r="B21" i="5" s="1"/>
  <c r="B23" i="5" s="1"/>
  <c r="B25" i="5" s="1"/>
  <c r="B33" i="5" s="1"/>
  <c r="D44" i="5"/>
  <c r="D11" i="5" s="1"/>
  <c r="D8" i="5" s="1"/>
  <c r="C57" i="5"/>
  <c r="C59" i="5" s="1"/>
  <c r="D57" i="5"/>
  <c r="D59" i="5" s="1"/>
  <c r="B72" i="5"/>
  <c r="B74" i="5" s="1"/>
  <c r="C44" i="5"/>
  <c r="C11" i="5" s="1"/>
  <c r="C8" i="5" s="1"/>
  <c r="C21" i="5" s="1"/>
  <c r="C23" i="5" s="1"/>
  <c r="C25" i="5" s="1"/>
  <c r="C33" i="5" s="1"/>
  <c r="B57" i="5"/>
  <c r="B59" i="5" s="1"/>
  <c r="D21" i="5"/>
  <c r="D23" i="5" s="1"/>
  <c r="D25" i="5" s="1"/>
  <c r="D33" i="5" s="1"/>
  <c r="C72" i="5"/>
  <c r="C74" i="5" s="1"/>
  <c r="D72" i="5"/>
  <c r="D74" i="5" s="1"/>
  <c r="J20" i="4"/>
  <c r="G20" i="4"/>
  <c r="H20" i="4"/>
  <c r="G8" i="3"/>
  <c r="G20" i="3" s="1"/>
  <c r="F43" i="9"/>
  <c r="F9" i="9"/>
  <c r="E8" i="3"/>
  <c r="E20" i="3" s="1"/>
  <c r="B8" i="3"/>
  <c r="B20" i="3" s="1"/>
  <c r="G103" i="7"/>
  <c r="G85" i="7"/>
  <c r="G48" i="7"/>
  <c r="G10" i="7"/>
  <c r="F9" i="7"/>
  <c r="F159" i="7" s="1"/>
  <c r="D9" i="7"/>
  <c r="C70" i="6"/>
  <c r="F70" i="6"/>
  <c r="G45" i="6"/>
  <c r="G65" i="6" s="1"/>
  <c r="G16" i="6"/>
  <c r="G41" i="6" s="1"/>
  <c r="G37" i="6"/>
  <c r="G77" i="9" l="1"/>
  <c r="C159" i="7"/>
  <c r="G9" i="7"/>
  <c r="E81" i="2"/>
  <c r="B77" i="9"/>
  <c r="F77" i="9"/>
  <c r="D159" i="7"/>
  <c r="G84" i="7"/>
  <c r="G42" i="6"/>
  <c r="G70" i="6"/>
  <c r="G159" i="7" l="1"/>
  <c r="C62" i="2"/>
  <c r="B62" i="2" l="1"/>
  <c r="A2" i="3"/>
  <c r="G7" i="14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1" i="10"/>
  <c r="G30" i="10"/>
  <c r="G29" i="10"/>
  <c r="G28" i="10" s="1"/>
  <c r="G27" i="10"/>
  <c r="G26" i="10"/>
  <c r="G25" i="10"/>
  <c r="G23" i="10"/>
  <c r="G22" i="10"/>
  <c r="G11" i="10"/>
  <c r="G13" i="10"/>
  <c r="G14" i="10"/>
  <c r="G15" i="10"/>
  <c r="G17" i="10"/>
  <c r="G16" i="10" s="1"/>
  <c r="G18" i="10"/>
  <c r="G19" i="10"/>
  <c r="F21" i="10"/>
  <c r="F33" i="10" s="1"/>
  <c r="E21" i="10"/>
  <c r="E33" i="10" s="1"/>
  <c r="D21" i="10"/>
  <c r="D33" i="10" s="1"/>
  <c r="C21" i="10"/>
  <c r="C33" i="10" s="1"/>
  <c r="B21" i="10"/>
  <c r="B33" i="10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G12" i="10" l="1"/>
  <c r="G24" i="10"/>
  <c r="G21" i="10" s="1"/>
  <c r="C32" i="11"/>
  <c r="G32" i="11"/>
  <c r="B32" i="11"/>
  <c r="F32" i="11"/>
  <c r="D32" i="11"/>
  <c r="E32" i="11"/>
  <c r="C8" i="12"/>
  <c r="C30" i="12" s="1"/>
  <c r="G33" i="10" l="1"/>
  <c r="E8" i="12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<sst xmlns="http://schemas.openxmlformats.org/spreadsheetml/2006/main" count="815" uniqueCount="570">
  <si>
    <t>Formato 1 Estado de Situación Financiera Detallado - LDF</t>
  </si>
  <si>
    <t>Estado de Situación Financiera Detallado - LDF</t>
  </si>
  <si>
    <t>(PESOS)</t>
  </si>
  <si>
    <t xml:space="preserve">   Concepto (c)</t>
  </si>
  <si>
    <t>2023 (d)</t>
  </si>
  <si>
    <t>31 de diciembre de 2022 (e)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</si>
  <si>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</si>
  <si>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</si>
  <si>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</si>
  <si>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</si>
  <si>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</si>
  <si>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</si>
  <si>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</si>
  <si>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</si>
  <si>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</si>
  <si>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</si>
  <si>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</si>
  <si>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</si>
  <si>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</si>
  <si>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</si>
  <si>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</si>
  <si>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</si>
  <si>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</si>
  <si>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</si>
  <si>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</si>
  <si>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</si>
  <si>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</si>
  <si>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</si>
  <si>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</si>
  <si>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</si>
  <si>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</si>
  <si>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</si>
  <si>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</si>
  <si>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</si>
  <si>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</si>
  <si>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</si>
  <si>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</si>
  <si>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</si>
  <si>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</si>
  <si>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</si>
  <si>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</si>
  <si>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</si>
  <si>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</si>
  <si>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</si>
  <si>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</si>
  <si>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</si>
  <si>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</si>
  <si>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</si>
  <si>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</si>
  <si>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</si>
  <si>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</si>
  <si>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</si>
  <si>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</si>
  <si>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</si>
  <si>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</si>
  <si>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</si>
  <si>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</si>
  <si>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</si>
  <si>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</si>
  <si>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</si>
  <si>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</si>
  <si>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</si>
  <si>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</si>
  <si>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</si>
  <si>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</si>
  <si>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</si>
  <si>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</si>
  <si>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</si>
  <si>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</si>
  <si>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</si>
  <si>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</si>
  <si>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</si>
  <si>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</si>
  <si>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</si>
  <si>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</si>
  <si>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</si>
  <si>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</si>
  <si>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</si>
  <si>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</si>
  <si>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</si>
  <si>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</si>
  <si>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</si>
  <si>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</si>
  <si>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</si>
  <si>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</si>
  <si>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</si>
  <si>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</si>
  <si>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</si>
  <si>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</si>
  <si>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</si>
  <si>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</si>
  <si>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</si>
  <si>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</si>
  <si>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</si>
  <si>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</si>
  <si>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</si>
  <si>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</si>
  <si>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</si>
  <si>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</si>
  <si>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</si>
  <si>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</si>
  <si>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</si>
  <si>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</si>
  <si>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</si>
  <si>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</si>
  <si>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</si>
  <si>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</si>
  <si>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</si>
  <si>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</si>
  <si>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</si>
  <si>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</si>
  <si>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</si>
  <si>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</si>
  <si>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</si>
  <si>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</si>
  <si>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</si>
  <si>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</si>
  <si>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</si>
  <si>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</si>
  <si>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</si>
  <si>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</si>
  <si>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</si>
  <si>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</si>
  <si>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</si>
  <si>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Formato 2 Informe Analítico de la Deuda Pública y Otros Pasivos - LDF</t>
  </si>
  <si>
    <t>Informe Analítico de la Deuda Pública y Otros Pasivos - LDF</t>
  </si>
  <si>
    <t>Denominación de la Deuda Pública y Otros Pasivos (c)</t>
  </si>
  <si>
    <t>Saldo al 31 de diciembre de 2022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</si>
  <si>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</si>
  <si>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</si>
  <si>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</si>
  <si>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</si>
  <si>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</si>
  <si>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</si>
  <si>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</si>
  <si>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</si>
  <si>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</si>
  <si>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</si>
  <si>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</si>
  <si>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</si>
  <si>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</si>
  <si>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</si>
  <si>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</si>
  <si>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</si>
  <si>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</si>
  <si>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</si>
  <si>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</si>
  <si>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</si>
  <si>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</si>
  <si>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</si>
  <si>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</si>
  <si>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</si>
  <si>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</si>
  <si>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t>*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</si>
  <si>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</si>
  <si>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</si>
  <si>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</si>
  <si>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</si>
  <si>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</si>
  <si>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</si>
  <si>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</si>
  <si>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</si>
  <si>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</si>
  <si>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</si>
  <si>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</si>
  <si>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Formato 3 Informe Analítico de Obligaciones Diferentes de Financiamientos - LDF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</si>
  <si>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</si>
  <si>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</si>
  <si>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</si>
  <si>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</si>
  <si>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</si>
  <si>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</si>
  <si>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</si>
  <si>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</si>
  <si>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</si>
  <si>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31 de Marzo de 2022 (k)</t>
  </si>
  <si>
    <t>Monto pagado de la inversión actualizado al 31 de Marzo de 2022 (l)</t>
  </si>
  <si>
    <t>Saldo pendiente por pagar de la inversión al 31 de Marzo de 2022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</si>
  <si>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</si>
  <si>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</si>
  <si>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</si>
  <si>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</si>
  <si>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</si>
  <si>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</si>
  <si>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</si>
  <si>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</si>
  <si>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</si>
  <si>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</si>
  <si>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</si>
  <si>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Formato 4 Balance Presupuestario - LDF</t>
  </si>
  <si>
    <t>Balance Presupuestario - LDF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</si>
  <si>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</si>
  <si>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</si>
  <si>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</si>
  <si>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</si>
  <si>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</si>
  <si>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</si>
  <si>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</si>
  <si>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</si>
  <si>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</si>
  <si>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</si>
  <si>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</si>
  <si>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</si>
  <si>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</si>
  <si>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</si>
  <si>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</si>
  <si>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</si>
  <si>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</si>
  <si>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</si>
  <si>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</si>
  <si>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</si>
  <si>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</si>
  <si>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</si>
  <si>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</si>
  <si>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</si>
  <si>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</si>
  <si>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</si>
  <si>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</si>
  <si>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</si>
  <si>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</si>
  <si>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</si>
  <si>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</si>
  <si>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</si>
  <si>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</si>
  <si>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</si>
  <si>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</si>
  <si>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</si>
  <si>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</si>
  <si>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</si>
  <si>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</si>
  <si>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Formato 5 Estado Analítico de Ingresos Detallado - LDF</t>
  </si>
  <si>
    <t>Estado Analítico de Ingresos Detallado - LDF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</si>
  <si>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</si>
  <si>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</si>
  <si>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</si>
  <si>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</si>
  <si>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</si>
  <si>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</si>
  <si>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</si>
  <si>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</si>
  <si>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</si>
  <si>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</si>
  <si>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</si>
  <si>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</si>
  <si>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</si>
  <si>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</si>
  <si>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</si>
  <si>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</si>
  <si>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</si>
  <si>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</si>
  <si>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</si>
  <si>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</si>
  <si>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</si>
  <si>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</si>
  <si>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</si>
  <si>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</si>
  <si>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</si>
  <si>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</si>
  <si>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</si>
  <si>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</si>
  <si>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</si>
  <si>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</si>
  <si>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</si>
  <si>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</si>
  <si>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</si>
  <si>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</si>
  <si>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</si>
  <si>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</si>
  <si>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</si>
  <si>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</si>
  <si>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</si>
  <si>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</si>
  <si>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</si>
  <si>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</si>
  <si>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</si>
  <si>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</si>
  <si>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</si>
  <si>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</si>
  <si>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</si>
  <si>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</si>
  <si>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</si>
  <si>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</si>
  <si>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</si>
  <si>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</si>
  <si>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</si>
  <si>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</si>
  <si>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</si>
  <si>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</si>
  <si>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</si>
  <si>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</si>
  <si>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</si>
  <si>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</si>
  <si>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</si>
  <si>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</si>
  <si>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</si>
  <si>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</si>
  <si>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</si>
  <si>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</si>
  <si>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</si>
  <si>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</si>
  <si>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</si>
  <si>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</si>
  <si>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</si>
  <si>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</si>
  <si>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</si>
  <si>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</si>
  <si>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</si>
  <si>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</si>
  <si>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</si>
  <si>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</si>
  <si>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</si>
  <si>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</si>
  <si>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</si>
  <si>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</si>
  <si>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</si>
  <si>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</si>
  <si>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</si>
  <si>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</si>
  <si>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</si>
  <si>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</si>
  <si>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</si>
  <si>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</si>
  <si>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</si>
  <si>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</si>
  <si>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</si>
  <si>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</si>
  <si>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</si>
  <si>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</si>
  <si>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</si>
  <si>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</si>
  <si>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</si>
  <si>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</si>
  <si>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</si>
  <si>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</si>
  <si>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</si>
  <si>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</si>
  <si>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</si>
  <si>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</si>
  <si>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</si>
  <si>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</si>
  <si>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</si>
  <si>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</si>
  <si>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</si>
  <si>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</si>
  <si>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</si>
  <si>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</si>
  <si>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</si>
  <si>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</si>
  <si>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</si>
  <si>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</si>
  <si>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</si>
  <si>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</si>
  <si>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</si>
  <si>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</si>
  <si>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</si>
  <si>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</si>
  <si>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</si>
  <si>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</si>
  <si>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</si>
  <si>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</si>
  <si>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</si>
  <si>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</si>
  <si>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</si>
  <si>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</si>
  <si>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</si>
  <si>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</si>
  <si>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</si>
  <si>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</si>
  <si>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</si>
  <si>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</si>
  <si>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</si>
  <si>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</si>
  <si>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</si>
  <si>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</si>
  <si>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</si>
  <si>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</si>
  <si>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</si>
  <si>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</si>
  <si>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</si>
  <si>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</si>
  <si>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</si>
  <si>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</si>
  <si>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</si>
  <si>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</si>
  <si>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</si>
  <si>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</si>
  <si>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Formato 6 b) Estado Analítico del Ejercicio del Presupuesto de Egresos Detallado - LDF 
                        (Clasificación Administrativa)</t>
  </si>
  <si>
    <t>Clasificación Administrativa</t>
  </si>
  <si>
    <t>I. Gasto No Etiquetado 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</si>
  <si>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</si>
  <si>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</si>
  <si>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</si>
  <si>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</si>
  <si>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</si>
  <si>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</si>
  <si>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</si>
  <si>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</si>
  <si>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 (II=A+B+C+D+E+F+G+H)</t>
  </si>
  <si>
    <t>Formato 6 c) Estado Analítico del Ejercicio del Presupuesto de Egresos Detallado -LDF 
                       (Clasificación Funcional)</t>
  </si>
  <si>
    <t>Estado Analítico del Ejercicio del Presupueso de Egresos Detallado - LDF</t>
  </si>
  <si>
    <t>Clasificación Funcional (Finalidad y Función)</t>
  </si>
  <si>
    <t>Subejercicio  (e)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</si>
  <si>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</si>
  <si>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</si>
  <si>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</si>
  <si>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</si>
  <si>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</si>
  <si>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</si>
  <si>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</si>
  <si>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</si>
  <si>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</si>
  <si>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</si>
  <si>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</si>
  <si>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</si>
  <si>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</si>
  <si>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</si>
  <si>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</si>
  <si>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</si>
  <si>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</si>
  <si>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</si>
  <si>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</si>
  <si>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</si>
  <si>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</si>
  <si>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</si>
  <si>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</si>
  <si>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</si>
  <si>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</si>
  <si>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</si>
  <si>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</si>
  <si>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</si>
  <si>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</si>
  <si>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</si>
  <si>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</si>
  <si>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</si>
  <si>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</si>
  <si>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</si>
  <si>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II. Gasto Etiquetado (II=A+B+C+D)</t>
  </si>
  <si>
    <t>Formato 6 d) Estado Analítico del Ejercicio del Presupuesto de Egresos Detallado  - LDF
                        (Clasificación de Servicios Personales por Categoría)</t>
  </si>
  <si>
    <t>Clasificación de Servicios Personales por Categoría</t>
  </si>
  <si>
    <t>Concepto ( c )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</si>
  <si>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</si>
  <si>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</si>
  <si>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</si>
  <si>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</si>
  <si>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</si>
  <si>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</si>
  <si>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</si>
  <si>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</si>
  <si>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</si>
  <si>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</si>
  <si>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</si>
  <si>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</si>
  <si>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</si>
  <si>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</si>
  <si>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</si>
  <si>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</si>
  <si>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</si>
  <si>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</si>
  <si>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</si>
  <si>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</si>
  <si>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</si>
  <si>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</si>
  <si>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</si>
  <si>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</si>
  <si>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</si>
  <si>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</si>
  <si>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</si>
  <si>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</si>
  <si>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</si>
  <si>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</si>
  <si>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</si>
  <si>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</si>
  <si>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</si>
  <si>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</si>
  <si>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</si>
  <si>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</si>
  <si>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</si>
  <si>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</si>
  <si>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</si>
  <si>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</si>
  <si>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</si>
  <si>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</si>
  <si>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</si>
  <si>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</si>
  <si>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</si>
  <si>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</si>
  <si>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</si>
  <si>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</si>
  <si>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</si>
  <si>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</si>
  <si>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</si>
  <si>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</si>
  <si>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</si>
  <si>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</si>
  <si>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</si>
  <si>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</si>
  <si>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</si>
  <si>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</si>
  <si>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</si>
  <si>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</si>
  <si>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</si>
  <si>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</si>
  <si>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</si>
  <si>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</si>
  <si>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</si>
  <si>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</si>
  <si>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</si>
  <si>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</si>
  <si>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</si>
  <si>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</si>
  <si>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</si>
  <si>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</si>
  <si>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</si>
  <si>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</si>
  <si>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</si>
  <si>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</si>
  <si>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</si>
  <si>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</si>
  <si>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</si>
  <si>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</si>
  <si>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</si>
  <si>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</si>
  <si>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</si>
  <si>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</si>
  <si>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</si>
  <si>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</si>
  <si>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</si>
  <si>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</si>
  <si>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</si>
  <si>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</si>
  <si>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</si>
  <si>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</si>
  <si>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</si>
  <si>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</si>
  <si>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</si>
  <si>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</si>
  <si>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</si>
  <si>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</si>
  <si>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</si>
  <si>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</si>
  <si>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</si>
  <si>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</si>
  <si>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</si>
  <si>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</si>
  <si>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</si>
  <si>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</si>
  <si>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</si>
  <si>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</si>
  <si>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</si>
  <si>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</si>
  <si>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</si>
  <si>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</si>
  <si>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</si>
  <si>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</si>
  <si>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</si>
  <si>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</si>
  <si>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</si>
  <si>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</si>
  <si>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</si>
  <si>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</si>
  <si>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</si>
  <si>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</si>
  <si>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</si>
  <si>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</si>
  <si>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Patronato del Parque Zoológico de León (a)</t>
  </si>
  <si>
    <t>Al 31 de Diciembre de 2022 y al 30 de Junio de 2023 (b)</t>
  </si>
  <si>
    <t>Del 1 de Enero al 30 de Junio de 2023 (b)</t>
  </si>
  <si>
    <t>DIRECCION GENERAL</t>
  </si>
  <si>
    <t>DIRECCIÓN ADMINISTRATIVA</t>
  </si>
  <si>
    <t>DIRECCIÓN OPERATIVA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</si>
</sst>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vertAlign val="superscript"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4" fillId="0" borderId="0"/>
  </cellStyleXfs>
  <cellXfs count="180">
    <xf numFmtId="0" fontId="0" fillId="0" borderId="0" xfId="0"/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>
      <alignment horizontal="left" vertical="center" indent="2"/>
    </xf>
    <xf numFmtId="0" fontId="2" fillId="0" borderId="14" xfId="0" applyFont="1" applyBorder="1" applyAlignment="1">
      <alignment horizontal="left" vertical="center" indent="3"/>
    </xf>
    <xf numFmtId="4" fontId="2" fillId="0" borderId="14" xfId="0" applyNumberFormat="1" applyFont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indent="3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5" xfId="0" applyFont="1" applyBorder="1"/>
    <xf numFmtId="0" fontId="2" fillId="0" borderId="14" xfId="0" applyFont="1" applyBorder="1" applyAlignment="1" applyProtection="1">
      <alignment vertical="center"/>
      <protection locked="0"/>
    </xf>
    <xf numFmtId="0" fontId="3" fillId="0" borderId="14" xfId="0" applyFont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 indent="3"/>
    </xf>
    <xf numFmtId="4" fontId="2" fillId="0" borderId="14" xfId="0" applyNumberFormat="1" applyFont="1" applyBorder="1" applyProtection="1">
      <protection locked="0"/>
    </xf>
    <xf numFmtId="4" fontId="7" fillId="2" borderId="16" xfId="0" applyNumberFormat="1" applyFont="1" applyFill="1" applyBorder="1"/>
    <xf numFmtId="4" fontId="8" fillId="2" borderId="16" xfId="0" applyNumberFormat="1" applyFont="1" applyFill="1" applyBorder="1"/>
    <xf numFmtId="4" fontId="2" fillId="0" borderId="14" xfId="0" applyNumberFormat="1" applyFont="1" applyBorder="1"/>
    <xf numFmtId="0" fontId="2" fillId="0" borderId="14" xfId="0" applyFont="1" applyBorder="1" applyAlignment="1">
      <alignment horizontal="left" vertical="center" wrapText="1" indent="3"/>
    </xf>
    <xf numFmtId="0" fontId="2" fillId="0" borderId="15" xfId="0" applyFont="1" applyBorder="1" applyAlignment="1">
      <alignment horizontal="left" vertical="center" wrapText="1" indent="3"/>
    </xf>
    <xf numFmtId="0" fontId="2" fillId="0" borderId="15" xfId="0" applyFont="1" applyBorder="1" applyAlignment="1">
      <alignment horizontal="left" vertical="center" indent="3"/>
    </xf>
    <xf numFmtId="0" fontId="2" fillId="0" borderId="14" xfId="0" applyFont="1" applyBorder="1" applyAlignment="1">
      <alignment horizontal="left" vertical="center" wrapText="1" indent="9"/>
    </xf>
    <xf numFmtId="4" fontId="8" fillId="2" borderId="16" xfId="0" applyNumberFormat="1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4" fontId="2" fillId="0" borderId="14" xfId="0" applyNumberFormat="1" applyFont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3"/>
    </xf>
    <xf numFmtId="0" fontId="2" fillId="3" borderId="13" xfId="0" applyFont="1" applyFill="1" applyBorder="1" applyAlignment="1">
      <alignment horizontal="left" vertical="center" indent="3"/>
    </xf>
    <xf numFmtId="0" fontId="2" fillId="3" borderId="14" xfId="0" applyFont="1" applyFill="1" applyBorder="1" applyAlignment="1">
      <alignment horizontal="left" vertical="center" indent="3"/>
    </xf>
    <xf numFmtId="0" fontId="2" fillId="3" borderId="14" xfId="0" applyFont="1" applyFill="1" applyBorder="1" applyAlignment="1">
      <alignment horizontal="left" indent="3"/>
    </xf>
    <xf numFmtId="4" fontId="2" fillId="0" borderId="13" xfId="0" applyNumberFormat="1" applyFont="1" applyBorder="1" applyAlignment="1" applyProtection="1">
      <alignment vertical="center"/>
      <protection locked="0"/>
    </xf>
    <xf numFmtId="0" fontId="3" fillId="0" borderId="14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indent="3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horizontal="right"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left" vertical="center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left" vertical="center" indent="2"/>
    </xf>
    <xf numFmtId="0" fontId="2" fillId="0" borderId="13" xfId="0" applyFont="1" applyBorder="1" applyAlignment="1">
      <alignment horizontal="left" vertical="center" indent="2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 indent="3"/>
    </xf>
    <xf numFmtId="4" fontId="0" fillId="0" borderId="14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indent="5"/>
    </xf>
    <xf numFmtId="4" fontId="0" fillId="0" borderId="14" xfId="0" applyNumberFormat="1" applyBorder="1" applyAlignment="1">
      <alignment vertical="center"/>
    </xf>
    <xf numFmtId="0" fontId="0" fillId="0" borderId="14" xfId="0" applyBorder="1" applyAlignment="1">
      <alignment horizontal="left" indent="3"/>
    </xf>
    <xf numFmtId="0" fontId="2" fillId="0" borderId="14" xfId="0" applyFont="1" applyBorder="1" applyAlignment="1">
      <alignment horizontal="left" indent="2"/>
    </xf>
    <xf numFmtId="0" fontId="0" fillId="0" borderId="14" xfId="0" applyBorder="1" applyAlignment="1">
      <alignment horizontal="left" vertical="center" indent="2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vertical="center"/>
    </xf>
    <xf numFmtId="4" fontId="0" fillId="0" borderId="15" xfId="0" applyNumberFormat="1" applyBorder="1" applyAlignment="1">
      <alignment vertical="center"/>
    </xf>
    <xf numFmtId="0" fontId="15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4" fontId="0" fillId="0" borderId="14" xfId="0" applyNumberFormat="1" applyBorder="1" applyAlignment="1" applyProtection="1">
      <alignment horizontal="right" vertical="top"/>
      <protection locked="0"/>
    </xf>
    <xf numFmtId="0" fontId="0" fillId="0" borderId="8" xfId="0" applyBorder="1" applyAlignment="1" applyProtection="1">
      <alignment horizontal="right" vertical="center"/>
      <protection locked="0"/>
    </xf>
    <xf numFmtId="4" fontId="0" fillId="0" borderId="8" xfId="0" applyNumberFormat="1" applyBorder="1" applyAlignment="1" applyProtection="1">
      <alignment horizontal="right" vertical="center"/>
      <protection locked="0"/>
    </xf>
    <xf numFmtId="0" fontId="0" fillId="0" borderId="14" xfId="0" applyBorder="1" applyAlignment="1">
      <alignment horizontal="left" vertical="center" indent="9"/>
    </xf>
    <xf numFmtId="4" fontId="0" fillId="0" borderId="8" xfId="0" applyNumberForma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left" vertical="center" wrapText="1" indent="9"/>
    </xf>
    <xf numFmtId="0" fontId="0" fillId="0" borderId="14" xfId="0" applyBorder="1" applyAlignment="1">
      <alignment horizontal="left" wrapText="1" indent="9"/>
    </xf>
    <xf numFmtId="4" fontId="0" fillId="0" borderId="15" xfId="0" applyNumberFormat="1" applyBorder="1"/>
    <xf numFmtId="4" fontId="2" fillId="0" borderId="14" xfId="0" applyNumberFormat="1" applyFont="1" applyBorder="1" applyAlignment="1" applyProtection="1">
      <alignment horizontal="right" vertical="top"/>
      <protection locked="0"/>
    </xf>
    <xf numFmtId="0" fontId="0" fillId="3" borderId="14" xfId="0" applyFill="1" applyBorder="1" applyAlignment="1">
      <alignment horizontal="left" vertical="center" indent="6"/>
    </xf>
    <xf numFmtId="0" fontId="0" fillId="3" borderId="14" xfId="0" applyFill="1" applyBorder="1" applyAlignment="1">
      <alignment horizontal="left" vertical="center" indent="9"/>
    </xf>
    <xf numFmtId="0" fontId="0" fillId="3" borderId="14" xfId="0" applyFill="1" applyBorder="1" applyAlignment="1">
      <alignment horizontal="left" vertical="center" indent="3"/>
    </xf>
    <xf numFmtId="0" fontId="0" fillId="3" borderId="14" xfId="0" applyFill="1" applyBorder="1" applyAlignment="1">
      <alignment horizontal="left" indent="9"/>
    </xf>
    <xf numFmtId="0" fontId="0" fillId="3" borderId="14" xfId="0" applyFill="1" applyBorder="1" applyAlignment="1">
      <alignment horizontal="left" indent="3"/>
    </xf>
    <xf numFmtId="0" fontId="0" fillId="0" borderId="8" xfId="0" applyBorder="1" applyAlignment="1">
      <alignment horizontal="center" vertical="center"/>
    </xf>
    <xf numFmtId="4" fontId="2" fillId="0" borderId="8" xfId="0" applyNumberFormat="1" applyFont="1" applyBorder="1" applyAlignment="1">
      <alignment horizontal="right" vertical="center"/>
    </xf>
    <xf numFmtId="4" fontId="0" fillId="0" borderId="14" xfId="0" applyNumberFormat="1" applyBorder="1"/>
    <xf numFmtId="0" fontId="0" fillId="0" borderId="14" xfId="0" applyBorder="1" applyAlignment="1">
      <alignment horizontal="left" indent="6"/>
    </xf>
    <xf numFmtId="4" fontId="0" fillId="2" borderId="16" xfId="0" applyNumberFormat="1" applyFill="1" applyBorder="1" applyAlignment="1">
      <alignment vertical="center"/>
    </xf>
    <xf numFmtId="4" fontId="0" fillId="0" borderId="14" xfId="0" applyNumberFormat="1" applyBorder="1" applyProtection="1">
      <protection locked="0"/>
    </xf>
    <xf numFmtId="0" fontId="0" fillId="0" borderId="13" xfId="0" applyBorder="1" applyAlignment="1">
      <alignment horizontal="left" vertical="center" indent="6"/>
    </xf>
    <xf numFmtId="4" fontId="0" fillId="0" borderId="13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indent="12"/>
    </xf>
    <xf numFmtId="4" fontId="0" fillId="0" borderId="13" xfId="0" applyNumberFormat="1" applyBorder="1" applyProtection="1">
      <protection locked="0"/>
    </xf>
    <xf numFmtId="0" fontId="0" fillId="2" borderId="16" xfId="0" applyFill="1" applyBorder="1" applyAlignment="1">
      <alignment vertical="center"/>
    </xf>
    <xf numFmtId="0" fontId="0" fillId="0" borderId="14" xfId="0" applyBorder="1" applyAlignment="1" applyProtection="1">
      <alignment horizontal="left" vertical="center" indent="4"/>
      <protection locked="0"/>
    </xf>
    <xf numFmtId="164" fontId="0" fillId="0" borderId="14" xfId="0" applyNumberFormat="1" applyBorder="1" applyAlignment="1" applyProtection="1">
      <alignment vertical="center"/>
      <protection locked="0"/>
    </xf>
    <xf numFmtId="16" fontId="0" fillId="0" borderId="14" xfId="0" applyNumberFormat="1" applyBorder="1" applyAlignment="1">
      <alignment vertical="center"/>
    </xf>
    <xf numFmtId="0" fontId="0" fillId="0" borderId="7" xfId="0" applyBorder="1"/>
    <xf numFmtId="4" fontId="0" fillId="0" borderId="13" xfId="0" applyNumberFormat="1" applyBorder="1"/>
    <xf numFmtId="0" fontId="0" fillId="0" borderId="7" xfId="0" applyBorder="1" applyAlignment="1">
      <alignment horizontal="left" vertical="center" indent="5"/>
    </xf>
    <xf numFmtId="0" fontId="0" fillId="0" borderId="7" xfId="0" applyBorder="1" applyAlignment="1">
      <alignment horizontal="left" vertical="center" indent="7"/>
    </xf>
    <xf numFmtId="4" fontId="0" fillId="0" borderId="14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4" fontId="0" fillId="2" borderId="16" xfId="0" applyNumberFormat="1" applyFill="1" applyBorder="1"/>
    <xf numFmtId="0" fontId="0" fillId="0" borderId="7" xfId="0" applyBorder="1" applyAlignment="1" applyProtection="1">
      <alignment horizontal="left" vertical="center" indent="5"/>
      <protection locked="0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4" fontId="2" fillId="0" borderId="8" xfId="0" applyNumberFormat="1" applyFont="1" applyBorder="1" applyAlignment="1" applyProtection="1">
      <alignment horizontal="right" vertical="center"/>
      <protection locked="0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13" xfId="0" applyFont="1" applyFill="1" applyBorder="1" applyAlignment="1">
      <alignment horizontal="centerContinuous" vertical="center"/>
    </xf>
    <xf numFmtId="0" fontId="2" fillId="2" borderId="14" xfId="0" applyFont="1" applyFill="1" applyBorder="1" applyAlignment="1">
      <alignment horizontal="centerContinuous" vertical="center"/>
    </xf>
    <xf numFmtId="0" fontId="2" fillId="2" borderId="15" xfId="0" applyFont="1" applyFill="1" applyBorder="1" applyAlignment="1">
      <alignment horizontal="centerContinuous" vertical="center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18" fillId="2" borderId="9" xfId="3" applyFont="1" applyFill="1" applyBorder="1" applyAlignment="1">
      <alignment horizontal="centerContinuous" vertical="center"/>
    </xf>
    <xf numFmtId="0" fontId="17" fillId="2" borderId="10" xfId="3" applyFont="1" applyFill="1" applyBorder="1" applyAlignment="1">
      <alignment horizontal="centerContinuous" vertical="center"/>
    </xf>
    <xf numFmtId="0" fontId="17" fillId="2" borderId="11" xfId="3" applyFont="1" applyFill="1" applyBorder="1" applyAlignment="1">
      <alignment horizontal="centerContinuous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4" fontId="0" fillId="0" borderId="14" xfId="0" applyNumberFormat="1" applyBorder="1" applyAlignment="1" applyProtection="1">
      <alignment horizontal="right" vertical="center"/>
      <protection locked="0"/>
    </xf>
    <xf numFmtId="4" fontId="0" fillId="0" borderId="0" xfId="0" applyNumberFormat="1"/>
    <xf numFmtId="4" fontId="19" fillId="0" borderId="14" xfId="0" applyNumberFormat="1" applyFont="1" applyBorder="1" applyProtection="1">
      <protection locked="0"/>
    </xf>
  </cellXfs>
  <cellStyles count="4">
    <cellStyle name="Millares" xfId="1" builtinId="3"/>
    <cellStyle name="Normal" xfId="0" builtinId="0"/>
    <cellStyle name="Normal 2" xfId="3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2"/>
  <sheetViews>
    <sheetView showGridLines="0" zoomScale="70" zoomScaleNormal="70" workbookViewId="0">
      <selection activeCell="K70" sqref="K70"/>
    </sheetView>
  </sheetViews>
  <sheetFormatPr baseColWidth="10" defaultColWidth="11" defaultRowHeight="15" x14ac:dyDescent="0.25"/>
  <cols>
    <col min="1" max="1" width="96.42578125" customWidth="1"/>
    <col min="2" max="2" width="19.140625" bestFit="1" customWidth="1"/>
    <col min="3" max="3" width="19.28515625" bestFit="1" customWidth="1"/>
    <col min="4" max="4" width="98.7109375" bestFit="1" customWidth="1"/>
    <col min="5" max="5" width="18.7109375" bestFit="1" customWidth="1"/>
    <col min="6" max="6" width="19.28515625" bestFit="1" customWidth="1"/>
    <col min="8" max="8" width="14.28515625" bestFit="1" customWidth="1"/>
  </cols>
  <sheetData>
    <row r="1" spans="1:9" ht="40.9" customHeight="1" x14ac:dyDescent="0.25">
      <c r="A1" s="143" t="s">
        <v>0</v>
      </c>
      <c r="B1" s="144"/>
      <c r="C1" s="144"/>
      <c r="D1" s="144"/>
      <c r="E1" s="144"/>
      <c r="F1" s="145"/>
    </row>
    <row r="2" spans="1:9" ht="15" customHeight="1" x14ac:dyDescent="0.25">
      <c r="A2" s="114" t="s">
        <v>564</v>
      </c>
      <c r="B2" s="115"/>
      <c r="C2" s="115"/>
      <c r="D2" s="115"/>
      <c r="E2" s="115"/>
      <c r="F2" s="116"/>
    </row>
    <row r="3" spans="1:9" ht="15" customHeight="1" x14ac:dyDescent="0.25">
      <c r="A3" s="117" t="s">
        <v>1</v>
      </c>
      <c r="B3" s="118"/>
      <c r="C3" s="118"/>
      <c r="D3" s="118"/>
      <c r="E3" s="118"/>
      <c r="F3" s="119"/>
    </row>
    <row r="4" spans="1:9" ht="12.95" customHeight="1" x14ac:dyDescent="0.25">
      <c r="A4" s="117" t="s">
        <v>565</v>
      </c>
      <c r="B4" s="118"/>
      <c r="C4" s="118"/>
      <c r="D4" s="118"/>
      <c r="E4" s="118"/>
      <c r="F4" s="119"/>
    </row>
    <row r="5" spans="1:9" ht="12.95" customHeight="1" x14ac:dyDescent="0.25">
      <c r="A5" s="120" t="s">
        <v>2</v>
      </c>
      <c r="B5" s="121"/>
      <c r="C5" s="121"/>
      <c r="D5" s="121"/>
      <c r="E5" s="121"/>
      <c r="F5" s="122"/>
    </row>
    <row r="6" spans="1:9" ht="41.45" customHeight="1" x14ac:dyDescent="0.25">
      <c r="A6" s="42" t="s">
        <v>3</v>
      </c>
      <c r="B6" s="43" t="s">
        <v>4</v>
      </c>
      <c r="C6" s="1" t="s">
        <v>5</v>
      </c>
      <c r="D6" s="44" t="s">
        <v>6</v>
      </c>
      <c r="E6" s="43" t="s">
        <v>4</v>
      </c>
      <c r="F6" s="1" t="s">
        <v>5</v>
      </c>
    </row>
    <row r="7" spans="1:9" ht="12.95" customHeight="1" x14ac:dyDescent="0.25">
      <c r="A7" s="45" t="s">
        <v>7</v>
      </c>
      <c r="B7" s="46"/>
      <c r="C7" s="46"/>
      <c r="D7" s="45" t="s">
        <v>8</v>
      </c>
      <c r="E7" s="46"/>
      <c r="F7" s="46"/>
    </row>
    <row r="8" spans="1:9" x14ac:dyDescent="0.25">
      <c r="A8" s="2" t="s">
        <v>9</v>
      </c>
      <c r="B8" s="47"/>
      <c r="C8" s="47"/>
      <c r="D8" s="2" t="s">
        <v>10</v>
      </c>
      <c r="E8" s="47"/>
      <c r="F8" s="47"/>
    </row>
    <row r="9" spans="1:9" x14ac:dyDescent="0.25">
      <c r="A9" s="48" t="s">
        <v>11</v>
      </c>
      <c r="B9" s="49">
        <f>SUM(B10:B16)</f>
        <v>5318780.18</v>
      </c>
      <c r="C9" s="49">
        <f>SUM(C10:C16)</f>
        <v>3282891.69</v>
      </c>
      <c r="D9" s="48" t="s">
        <v>12</v>
      </c>
      <c r="E9" s="49">
        <f>SUM(E10:E18)</f>
        <v>4219221.71</v>
      </c>
      <c r="F9" s="49">
        <f>SUM(F10:F18)</f>
        <v>4963937.54</v>
      </c>
      <c r="H9" s="178"/>
      <c r="I9" s="178"/>
    </row>
    <row r="10" spans="1:9" x14ac:dyDescent="0.25">
      <c r="A10" s="50" t="s">
        <v>13</v>
      </c>
      <c r="B10" s="49">
        <v>158000</v>
      </c>
      <c r="C10" s="49">
        <v>143000</v>
      </c>
      <c r="D10" s="50" t="s">
        <v>14</v>
      </c>
      <c r="E10" s="49">
        <v>0</v>
      </c>
      <c r="F10" s="49">
        <v>0</v>
      </c>
    </row>
    <row r="11" spans="1:9" x14ac:dyDescent="0.25">
      <c r="A11" s="50" t="s">
        <v>15</v>
      </c>
      <c r="B11" s="49">
        <v>5160780.18</v>
      </c>
      <c r="C11" s="49">
        <v>3139891.69</v>
      </c>
      <c r="D11" s="50" t="s">
        <v>16</v>
      </c>
      <c r="E11" s="49">
        <v>2583713.1800000002</v>
      </c>
      <c r="F11" s="49">
        <v>3274386.26</v>
      </c>
    </row>
    <row r="12" spans="1:9" x14ac:dyDescent="0.25">
      <c r="A12" s="50" t="s">
        <v>17</v>
      </c>
      <c r="B12" s="49">
        <v>0</v>
      </c>
      <c r="C12" s="49">
        <v>0</v>
      </c>
      <c r="D12" s="50" t="s">
        <v>18</v>
      </c>
      <c r="E12" s="49">
        <v>0</v>
      </c>
      <c r="F12" s="49">
        <v>0</v>
      </c>
    </row>
    <row r="13" spans="1:9" x14ac:dyDescent="0.25">
      <c r="A13" s="50" t="s">
        <v>19</v>
      </c>
      <c r="B13" s="49">
        <v>0</v>
      </c>
      <c r="C13" s="49">
        <v>0</v>
      </c>
      <c r="D13" s="50" t="s">
        <v>20</v>
      </c>
      <c r="E13" s="49">
        <v>0</v>
      </c>
      <c r="F13" s="49">
        <v>0</v>
      </c>
    </row>
    <row r="14" spans="1:9" x14ac:dyDescent="0.25">
      <c r="A14" s="50" t="s">
        <v>21</v>
      </c>
      <c r="B14" s="49">
        <v>0</v>
      </c>
      <c r="C14" s="49">
        <v>0</v>
      </c>
      <c r="D14" s="50" t="s">
        <v>22</v>
      </c>
      <c r="E14" s="49">
        <v>0</v>
      </c>
      <c r="F14" s="49">
        <v>0</v>
      </c>
    </row>
    <row r="15" spans="1:9" x14ac:dyDescent="0.25">
      <c r="A15" s="50" t="s">
        <v>23</v>
      </c>
      <c r="B15" s="49">
        <v>0</v>
      </c>
      <c r="C15" s="49">
        <v>0</v>
      </c>
      <c r="D15" s="50" t="s">
        <v>24</v>
      </c>
      <c r="E15" s="49">
        <v>0</v>
      </c>
      <c r="F15" s="49">
        <v>0</v>
      </c>
    </row>
    <row r="16" spans="1:9" x14ac:dyDescent="0.25">
      <c r="A16" s="50" t="s">
        <v>25</v>
      </c>
      <c r="B16" s="49">
        <v>0</v>
      </c>
      <c r="C16" s="49">
        <v>0</v>
      </c>
      <c r="D16" s="50" t="s">
        <v>26</v>
      </c>
      <c r="E16" s="49">
        <v>1635508.53</v>
      </c>
      <c r="F16" s="49">
        <v>1689551.28</v>
      </c>
    </row>
    <row r="17" spans="1:6" x14ac:dyDescent="0.25">
      <c r="A17" s="48" t="s">
        <v>27</v>
      </c>
      <c r="B17" s="49">
        <v>1844653.85</v>
      </c>
      <c r="C17" s="49">
        <f>SUM(C18:C24)</f>
        <v>175379.99</v>
      </c>
      <c r="D17" s="50" t="s">
        <v>28</v>
      </c>
      <c r="E17" s="49">
        <v>0</v>
      </c>
      <c r="F17" s="49">
        <v>0</v>
      </c>
    </row>
    <row r="18" spans="1:6" x14ac:dyDescent="0.25">
      <c r="A18" s="50" t="s">
        <v>29</v>
      </c>
      <c r="B18" s="49">
        <v>0</v>
      </c>
      <c r="C18" s="49">
        <v>0</v>
      </c>
      <c r="D18" s="50" t="s">
        <v>30</v>
      </c>
      <c r="E18" s="49">
        <v>0</v>
      </c>
      <c r="F18" s="49">
        <v>0</v>
      </c>
    </row>
    <row r="19" spans="1:6" x14ac:dyDescent="0.25">
      <c r="A19" s="50" t="s">
        <v>31</v>
      </c>
      <c r="B19" s="49">
        <v>0</v>
      </c>
      <c r="C19" s="49">
        <v>0</v>
      </c>
      <c r="D19" s="48" t="s">
        <v>32</v>
      </c>
      <c r="E19" s="49">
        <v>0</v>
      </c>
      <c r="F19" s="49">
        <v>0</v>
      </c>
    </row>
    <row r="20" spans="1:6" x14ac:dyDescent="0.25">
      <c r="A20" s="50" t="s">
        <v>33</v>
      </c>
      <c r="B20" s="49">
        <v>1844653.85</v>
      </c>
      <c r="C20" s="49">
        <v>175379.99</v>
      </c>
      <c r="D20" s="50" t="s">
        <v>34</v>
      </c>
      <c r="E20" s="49">
        <v>0</v>
      </c>
      <c r="F20" s="49">
        <v>0</v>
      </c>
    </row>
    <row r="21" spans="1:6" x14ac:dyDescent="0.25">
      <c r="A21" s="50" t="s">
        <v>35</v>
      </c>
      <c r="B21" s="49">
        <v>0</v>
      </c>
      <c r="C21" s="49">
        <v>0</v>
      </c>
      <c r="D21" s="50" t="s">
        <v>36</v>
      </c>
      <c r="E21" s="49">
        <v>0</v>
      </c>
      <c r="F21" s="49">
        <v>0</v>
      </c>
    </row>
    <row r="22" spans="1:6" x14ac:dyDescent="0.25">
      <c r="A22" s="50" t="s">
        <v>37</v>
      </c>
      <c r="B22" s="49">
        <v>0</v>
      </c>
      <c r="C22" s="49">
        <v>0</v>
      </c>
      <c r="D22" s="50" t="s">
        <v>38</v>
      </c>
      <c r="E22" s="49">
        <v>0</v>
      </c>
      <c r="F22" s="49">
        <v>0</v>
      </c>
    </row>
    <row r="23" spans="1:6" x14ac:dyDescent="0.25">
      <c r="A23" s="50" t="s">
        <v>39</v>
      </c>
      <c r="B23" s="49">
        <v>0</v>
      </c>
      <c r="C23" s="49">
        <v>0</v>
      </c>
      <c r="D23" s="48" t="s">
        <v>40</v>
      </c>
      <c r="E23" s="49">
        <v>0</v>
      </c>
      <c r="F23" s="49">
        <v>0</v>
      </c>
    </row>
    <row r="24" spans="1:6" x14ac:dyDescent="0.25">
      <c r="A24" s="50" t="s">
        <v>41</v>
      </c>
      <c r="B24" s="49">
        <v>0</v>
      </c>
      <c r="C24" s="49">
        <v>0</v>
      </c>
      <c r="D24" s="50" t="s">
        <v>42</v>
      </c>
      <c r="E24" s="49">
        <v>0</v>
      </c>
      <c r="F24" s="49">
        <v>0</v>
      </c>
    </row>
    <row r="25" spans="1:6" x14ac:dyDescent="0.25">
      <c r="A25" s="48" t="s">
        <v>43</v>
      </c>
      <c r="B25" s="49">
        <v>0</v>
      </c>
      <c r="C25" s="49">
        <f>SUM(C26:C30)</f>
        <v>0</v>
      </c>
      <c r="D25" s="50" t="s">
        <v>44</v>
      </c>
      <c r="E25" s="49">
        <v>0</v>
      </c>
      <c r="F25" s="49">
        <v>0</v>
      </c>
    </row>
    <row r="26" spans="1:6" x14ac:dyDescent="0.25">
      <c r="A26" s="50" t="s">
        <v>45</v>
      </c>
      <c r="B26" s="49">
        <v>0</v>
      </c>
      <c r="C26" s="49">
        <v>0</v>
      </c>
      <c r="D26" s="48" t="s">
        <v>46</v>
      </c>
      <c r="E26" s="49">
        <v>0</v>
      </c>
      <c r="F26" s="49">
        <v>0</v>
      </c>
    </row>
    <row r="27" spans="1:6" x14ac:dyDescent="0.25">
      <c r="A27" s="50" t="s">
        <v>47</v>
      </c>
      <c r="B27" s="49">
        <v>0</v>
      </c>
      <c r="C27" s="49">
        <v>0</v>
      </c>
      <c r="D27" s="48" t="s">
        <v>48</v>
      </c>
      <c r="E27" s="49">
        <v>0</v>
      </c>
      <c r="F27" s="49">
        <f>SUM(F28:F30)</f>
        <v>-13643.65</v>
      </c>
    </row>
    <row r="28" spans="1:6" x14ac:dyDescent="0.25">
      <c r="A28" s="50" t="s">
        <v>49</v>
      </c>
      <c r="B28" s="49">
        <v>0</v>
      </c>
      <c r="C28" s="49">
        <v>0</v>
      </c>
      <c r="D28" s="50" t="s">
        <v>50</v>
      </c>
      <c r="E28" s="49">
        <v>0</v>
      </c>
      <c r="F28" s="49">
        <v>0</v>
      </c>
    </row>
    <row r="29" spans="1:6" x14ac:dyDescent="0.25">
      <c r="A29" s="50" t="s">
        <v>51</v>
      </c>
      <c r="B29" s="49">
        <v>0</v>
      </c>
      <c r="C29" s="49">
        <v>0</v>
      </c>
      <c r="D29" s="50" t="s">
        <v>52</v>
      </c>
      <c r="E29" s="49">
        <v>0</v>
      </c>
      <c r="F29" s="49">
        <v>0</v>
      </c>
    </row>
    <row r="30" spans="1:6" x14ac:dyDescent="0.25">
      <c r="A30" s="50" t="s">
        <v>53</v>
      </c>
      <c r="B30" s="49">
        <v>0</v>
      </c>
      <c r="C30" s="49">
        <v>0</v>
      </c>
      <c r="D30" s="50" t="s">
        <v>54</v>
      </c>
      <c r="E30" s="49">
        <v>0</v>
      </c>
      <c r="F30" s="49">
        <v>-13643.65</v>
      </c>
    </row>
    <row r="31" spans="1:6" x14ac:dyDescent="0.25">
      <c r="A31" s="48" t="s">
        <v>55</v>
      </c>
      <c r="B31" s="49">
        <v>987672.46</v>
      </c>
      <c r="C31" s="49">
        <f>SUM(C32:C36)</f>
        <v>813272.93</v>
      </c>
      <c r="D31" s="48" t="s">
        <v>56</v>
      </c>
      <c r="E31" s="49">
        <v>0</v>
      </c>
      <c r="F31" s="49">
        <v>0</v>
      </c>
    </row>
    <row r="32" spans="1:6" x14ac:dyDescent="0.25">
      <c r="A32" s="50" t="s">
        <v>57</v>
      </c>
      <c r="B32" s="49">
        <v>987672.46</v>
      </c>
      <c r="C32" s="49">
        <v>813272.93</v>
      </c>
      <c r="D32" s="50" t="s">
        <v>58</v>
      </c>
      <c r="E32" s="49">
        <v>0</v>
      </c>
      <c r="F32" s="49">
        <v>0</v>
      </c>
    </row>
    <row r="33" spans="1:6" ht="14.45" customHeight="1" x14ac:dyDescent="0.25">
      <c r="A33" s="50" t="s">
        <v>59</v>
      </c>
      <c r="B33" s="49">
        <v>0</v>
      </c>
      <c r="C33" s="49">
        <v>0</v>
      </c>
      <c r="D33" s="50" t="s">
        <v>60</v>
      </c>
      <c r="E33" s="49">
        <v>0</v>
      </c>
      <c r="F33" s="49">
        <v>0</v>
      </c>
    </row>
    <row r="34" spans="1:6" ht="14.45" customHeight="1" x14ac:dyDescent="0.25">
      <c r="A34" s="50" t="s">
        <v>61</v>
      </c>
      <c r="B34" s="49">
        <v>0</v>
      </c>
      <c r="C34" s="49">
        <v>0</v>
      </c>
      <c r="D34" s="50" t="s">
        <v>62</v>
      </c>
      <c r="E34" s="49">
        <v>0</v>
      </c>
      <c r="F34" s="49">
        <v>0</v>
      </c>
    </row>
    <row r="35" spans="1:6" ht="14.45" customHeight="1" x14ac:dyDescent="0.25">
      <c r="A35" s="50" t="s">
        <v>63</v>
      </c>
      <c r="B35" s="49">
        <v>0</v>
      </c>
      <c r="C35" s="49">
        <v>0</v>
      </c>
      <c r="D35" s="50" t="s">
        <v>64</v>
      </c>
      <c r="E35" s="49">
        <v>0</v>
      </c>
      <c r="F35" s="49">
        <v>0</v>
      </c>
    </row>
    <row r="36" spans="1:6" ht="14.45" customHeight="1" x14ac:dyDescent="0.25">
      <c r="A36" s="50" t="s">
        <v>65</v>
      </c>
      <c r="B36" s="49">
        <v>0</v>
      </c>
      <c r="C36" s="49">
        <v>0</v>
      </c>
      <c r="D36" s="50" t="s">
        <v>66</v>
      </c>
      <c r="E36" s="49">
        <v>0</v>
      </c>
      <c r="F36" s="49">
        <v>0</v>
      </c>
    </row>
    <row r="37" spans="1:6" ht="14.45" customHeight="1" x14ac:dyDescent="0.25">
      <c r="A37" s="48" t="s">
        <v>67</v>
      </c>
      <c r="B37" s="49">
        <v>1445923.01</v>
      </c>
      <c r="C37" s="49">
        <v>1726804.33</v>
      </c>
      <c r="D37" s="50" t="s">
        <v>68</v>
      </c>
      <c r="E37" s="49">
        <v>0</v>
      </c>
      <c r="F37" s="49">
        <v>0</v>
      </c>
    </row>
    <row r="38" spans="1:6" x14ac:dyDescent="0.25">
      <c r="A38" s="48" t="s">
        <v>69</v>
      </c>
      <c r="B38" s="49">
        <v>0</v>
      </c>
      <c r="C38" s="49">
        <f>SUM(C39:C40)</f>
        <v>0</v>
      </c>
      <c r="D38" s="48" t="s">
        <v>70</v>
      </c>
      <c r="E38" s="49">
        <v>1474502.63</v>
      </c>
      <c r="F38" s="49">
        <f>SUM(F39:F41)</f>
        <v>362195.98</v>
      </c>
    </row>
    <row r="39" spans="1:6" x14ac:dyDescent="0.25">
      <c r="A39" s="50" t="s">
        <v>71</v>
      </c>
      <c r="B39" s="49">
        <v>0</v>
      </c>
      <c r="C39" s="49">
        <v>0</v>
      </c>
      <c r="D39" s="50" t="s">
        <v>72</v>
      </c>
      <c r="E39" s="49">
        <v>0</v>
      </c>
      <c r="F39" s="49">
        <v>0</v>
      </c>
    </row>
    <row r="40" spans="1:6" x14ac:dyDescent="0.25">
      <c r="A40" s="50" t="s">
        <v>73</v>
      </c>
      <c r="B40" s="49">
        <v>0</v>
      </c>
      <c r="C40" s="49">
        <v>0</v>
      </c>
      <c r="D40" s="50" t="s">
        <v>74</v>
      </c>
      <c r="E40" s="49">
        <v>1474502.63</v>
      </c>
      <c r="F40" s="49">
        <v>362195.98</v>
      </c>
    </row>
    <row r="41" spans="1:6" x14ac:dyDescent="0.25">
      <c r="A41" s="48" t="s">
        <v>75</v>
      </c>
      <c r="B41" s="49">
        <v>0</v>
      </c>
      <c r="C41" s="49">
        <f>SUM(C42:C45)</f>
        <v>0</v>
      </c>
      <c r="D41" s="50" t="s">
        <v>76</v>
      </c>
      <c r="E41" s="49">
        <v>0</v>
      </c>
      <c r="F41" s="49">
        <v>0</v>
      </c>
    </row>
    <row r="42" spans="1:6" x14ac:dyDescent="0.25">
      <c r="A42" s="50" t="s">
        <v>77</v>
      </c>
      <c r="B42" s="49">
        <v>0</v>
      </c>
      <c r="C42" s="49">
        <v>0</v>
      </c>
      <c r="D42" s="48" t="s">
        <v>78</v>
      </c>
      <c r="E42" s="49">
        <v>0</v>
      </c>
      <c r="F42" s="49">
        <v>0</v>
      </c>
    </row>
    <row r="43" spans="1:6" x14ac:dyDescent="0.25">
      <c r="A43" s="50" t="s">
        <v>79</v>
      </c>
      <c r="B43" s="49">
        <v>0</v>
      </c>
      <c r="C43" s="49">
        <v>0</v>
      </c>
      <c r="D43" s="50" t="s">
        <v>80</v>
      </c>
      <c r="E43" s="49">
        <v>0</v>
      </c>
      <c r="F43" s="49">
        <v>0</v>
      </c>
    </row>
    <row r="44" spans="1:6" x14ac:dyDescent="0.25">
      <c r="A44" s="50" t="s">
        <v>81</v>
      </c>
      <c r="B44" s="49">
        <v>0</v>
      </c>
      <c r="C44" s="49">
        <v>0</v>
      </c>
      <c r="D44" s="50" t="s">
        <v>82</v>
      </c>
      <c r="E44" s="49">
        <v>0</v>
      </c>
      <c r="F44" s="49">
        <v>0</v>
      </c>
    </row>
    <row r="45" spans="1:6" x14ac:dyDescent="0.25">
      <c r="A45" s="50" t="s">
        <v>83</v>
      </c>
      <c r="B45" s="49">
        <v>0</v>
      </c>
      <c r="C45" s="49">
        <v>0</v>
      </c>
      <c r="D45" s="50" t="s">
        <v>84</v>
      </c>
      <c r="E45" s="49">
        <v>0</v>
      </c>
      <c r="F45" s="49">
        <v>0</v>
      </c>
    </row>
    <row r="46" spans="1:6" x14ac:dyDescent="0.25">
      <c r="A46" s="47"/>
      <c r="B46" s="51"/>
      <c r="C46" s="51"/>
      <c r="D46" s="47"/>
      <c r="E46" s="51"/>
      <c r="F46" s="51"/>
    </row>
    <row r="47" spans="1:6" x14ac:dyDescent="0.25">
      <c r="A47" s="3" t="s">
        <v>85</v>
      </c>
      <c r="B47" s="4">
        <f>B9+B17+B25+B31+B37+B41</f>
        <v>9597029.5</v>
      </c>
      <c r="C47" s="4">
        <f>C9+C17+C25+C31+C37+C41</f>
        <v>5998348.9399999995</v>
      </c>
      <c r="D47" s="2" t="s">
        <v>86</v>
      </c>
      <c r="E47" s="4">
        <f>E9+E19+E23+E26+E27+E31+E38+E42</f>
        <v>5693724.3399999999</v>
      </c>
      <c r="F47" s="4">
        <f>F9+F19+F23+F26+F27+F31+F38+F42</f>
        <v>5312489.8699999992</v>
      </c>
    </row>
    <row r="48" spans="1:6" x14ac:dyDescent="0.25">
      <c r="A48" s="47"/>
      <c r="B48" s="51"/>
      <c r="C48" s="51"/>
      <c r="D48" s="47"/>
      <c r="E48" s="51"/>
      <c r="F48" s="51"/>
    </row>
    <row r="49" spans="1:6" x14ac:dyDescent="0.25">
      <c r="A49" s="2" t="s">
        <v>87</v>
      </c>
      <c r="B49" s="51"/>
      <c r="C49" s="51"/>
      <c r="D49" s="2" t="s">
        <v>88</v>
      </c>
      <c r="E49" s="51"/>
      <c r="F49" s="51"/>
    </row>
    <row r="50" spans="1:6" x14ac:dyDescent="0.25">
      <c r="A50" s="48" t="s">
        <v>89</v>
      </c>
      <c r="B50" s="49">
        <v>0</v>
      </c>
      <c r="C50" s="49">
        <v>0</v>
      </c>
      <c r="D50" s="48" t="s">
        <v>90</v>
      </c>
      <c r="E50" s="49">
        <v>0</v>
      </c>
      <c r="F50" s="49">
        <v>0</v>
      </c>
    </row>
    <row r="51" spans="1:6" x14ac:dyDescent="0.25">
      <c r="A51" s="48" t="s">
        <v>91</v>
      </c>
      <c r="B51" s="49">
        <v>0</v>
      </c>
      <c r="C51" s="49">
        <v>0</v>
      </c>
      <c r="D51" s="48" t="s">
        <v>92</v>
      </c>
      <c r="E51" s="49">
        <v>0</v>
      </c>
      <c r="F51" s="49">
        <v>0</v>
      </c>
    </row>
    <row r="52" spans="1:6" x14ac:dyDescent="0.25">
      <c r="A52" s="48" t="s">
        <v>93</v>
      </c>
      <c r="B52" s="49">
        <v>84172044.359999999</v>
      </c>
      <c r="C52" s="49">
        <v>84172044.359999999</v>
      </c>
      <c r="D52" s="48" t="s">
        <v>94</v>
      </c>
      <c r="E52" s="49">
        <v>0</v>
      </c>
      <c r="F52" s="49">
        <v>0</v>
      </c>
    </row>
    <row r="53" spans="1:6" x14ac:dyDescent="0.25">
      <c r="A53" s="48" t="s">
        <v>95</v>
      </c>
      <c r="B53" s="49">
        <v>36831946.689999998</v>
      </c>
      <c r="C53" s="49">
        <v>34887302.060000002</v>
      </c>
      <c r="D53" s="48" t="s">
        <v>96</v>
      </c>
      <c r="E53" s="49">
        <v>0</v>
      </c>
      <c r="F53" s="49">
        <v>0</v>
      </c>
    </row>
    <row r="54" spans="1:6" x14ac:dyDescent="0.25">
      <c r="A54" s="48" t="s">
        <v>97</v>
      </c>
      <c r="B54" s="49">
        <v>52952.72</v>
      </c>
      <c r="C54" s="49">
        <v>52952.72</v>
      </c>
      <c r="D54" s="48" t="s">
        <v>98</v>
      </c>
      <c r="E54" s="49">
        <v>0</v>
      </c>
      <c r="F54" s="49">
        <v>0</v>
      </c>
    </row>
    <row r="55" spans="1:6" x14ac:dyDescent="0.25">
      <c r="A55" s="48" t="s">
        <v>99</v>
      </c>
      <c r="B55" s="49">
        <v>-13926958.43</v>
      </c>
      <c r="C55" s="49">
        <v>-12932629.140000001</v>
      </c>
      <c r="D55" s="52" t="s">
        <v>100</v>
      </c>
      <c r="E55" s="49">
        <v>0</v>
      </c>
      <c r="F55" s="49">
        <v>0</v>
      </c>
    </row>
    <row r="56" spans="1:6" x14ac:dyDescent="0.25">
      <c r="A56" s="48" t="s">
        <v>101</v>
      </c>
      <c r="B56" s="49">
        <v>0</v>
      </c>
      <c r="C56" s="49">
        <v>0</v>
      </c>
      <c r="D56" s="47"/>
      <c r="E56" s="51"/>
      <c r="F56" s="51"/>
    </row>
    <row r="57" spans="1:6" x14ac:dyDescent="0.25">
      <c r="A57" s="48" t="s">
        <v>102</v>
      </c>
      <c r="B57" s="49">
        <v>0</v>
      </c>
      <c r="C57" s="49">
        <v>0</v>
      </c>
      <c r="D57" s="2" t="s">
        <v>103</v>
      </c>
      <c r="E57" s="4">
        <f>SUM(E50:E55)</f>
        <v>0</v>
      </c>
      <c r="F57" s="4">
        <f>SUM(F50:F55)</f>
        <v>0</v>
      </c>
    </row>
    <row r="58" spans="1:6" x14ac:dyDescent="0.25">
      <c r="A58" s="48" t="s">
        <v>104</v>
      </c>
      <c r="B58" s="49">
        <v>0</v>
      </c>
      <c r="C58" s="49">
        <v>0</v>
      </c>
      <c r="D58" s="47"/>
      <c r="E58" s="51"/>
      <c r="F58" s="51"/>
    </row>
    <row r="59" spans="1:6" x14ac:dyDescent="0.25">
      <c r="A59" s="47"/>
      <c r="B59" s="51"/>
      <c r="C59" s="51"/>
      <c r="D59" s="2" t="s">
        <v>105</v>
      </c>
      <c r="E59" s="4">
        <f>E47+E57</f>
        <v>5693724.3399999999</v>
      </c>
      <c r="F59" s="4">
        <f>F47+F57</f>
        <v>5312489.8699999992</v>
      </c>
    </row>
    <row r="60" spans="1:6" x14ac:dyDescent="0.25">
      <c r="A60" s="3" t="s">
        <v>106</v>
      </c>
      <c r="B60" s="4">
        <f>SUM(B50:B58)</f>
        <v>107129985.34</v>
      </c>
      <c r="C60" s="4">
        <f>SUM(C50:C58)</f>
        <v>106179670</v>
      </c>
      <c r="D60" s="47"/>
      <c r="E60" s="51"/>
      <c r="F60" s="51"/>
    </row>
    <row r="61" spans="1:6" x14ac:dyDescent="0.25">
      <c r="A61" s="47"/>
      <c r="B61" s="51"/>
      <c r="C61" s="51"/>
      <c r="D61" s="53" t="s">
        <v>107</v>
      </c>
      <c r="E61" s="51"/>
      <c r="F61" s="51"/>
    </row>
    <row r="62" spans="1:6" x14ac:dyDescent="0.25">
      <c r="A62" s="3" t="s">
        <v>108</v>
      </c>
      <c r="B62" s="4">
        <f>SUM(B47+B60)</f>
        <v>116727014.84</v>
      </c>
      <c r="C62" s="4">
        <f>SUM(C47+C60)</f>
        <v>112178018.94</v>
      </c>
      <c r="D62" s="47"/>
      <c r="E62" s="51"/>
      <c r="F62" s="51"/>
    </row>
    <row r="63" spans="1:6" x14ac:dyDescent="0.25">
      <c r="A63" s="47"/>
      <c r="B63" s="47"/>
      <c r="C63" s="47"/>
      <c r="D63" s="54" t="s">
        <v>109</v>
      </c>
      <c r="E63" s="49">
        <f>SUM(E64:E66)</f>
        <v>37217463.780000001</v>
      </c>
      <c r="F63" s="49">
        <f>SUM(F64:F66)</f>
        <v>36123573.780000001</v>
      </c>
    </row>
    <row r="64" spans="1:6" x14ac:dyDescent="0.25">
      <c r="A64" s="47"/>
      <c r="B64" s="47"/>
      <c r="C64" s="47"/>
      <c r="D64" s="48" t="s">
        <v>110</v>
      </c>
      <c r="E64" s="49">
        <v>11429029.390000001</v>
      </c>
      <c r="F64" s="49">
        <v>11429029.390000001</v>
      </c>
    </row>
    <row r="65" spans="1:6" x14ac:dyDescent="0.25">
      <c r="A65" s="47"/>
      <c r="B65" s="47"/>
      <c r="C65" s="47"/>
      <c r="D65" s="52" t="s">
        <v>111</v>
      </c>
      <c r="E65" s="49">
        <v>0</v>
      </c>
      <c r="F65" s="49">
        <v>0</v>
      </c>
    </row>
    <row r="66" spans="1:6" x14ac:dyDescent="0.25">
      <c r="A66" s="47"/>
      <c r="B66" s="47"/>
      <c r="C66" s="47"/>
      <c r="D66" s="48" t="s">
        <v>112</v>
      </c>
      <c r="E66" s="49">
        <v>25788434.390000001</v>
      </c>
      <c r="F66" s="49">
        <v>24694544.390000001</v>
      </c>
    </row>
    <row r="67" spans="1:6" x14ac:dyDescent="0.25">
      <c r="A67" s="47"/>
      <c r="B67" s="47"/>
      <c r="C67" s="47"/>
      <c r="D67" s="47"/>
      <c r="E67" s="51"/>
      <c r="F67" s="51"/>
    </row>
    <row r="68" spans="1:6" x14ac:dyDescent="0.25">
      <c r="A68" s="47"/>
      <c r="B68" s="47"/>
      <c r="C68" s="47"/>
      <c r="D68" s="54" t="s">
        <v>113</v>
      </c>
      <c r="E68" s="49">
        <f>SUM(E69:E73)</f>
        <v>73815826.719999999</v>
      </c>
      <c r="F68" s="49">
        <f>SUM(F69:F73)</f>
        <v>70741955.290000007</v>
      </c>
    </row>
    <row r="69" spans="1:6" x14ac:dyDescent="0.25">
      <c r="A69" s="55"/>
      <c r="B69" s="47"/>
      <c r="C69" s="47"/>
      <c r="D69" s="48" t="s">
        <v>114</v>
      </c>
      <c r="E69" s="49">
        <v>3082015.43</v>
      </c>
      <c r="F69" s="177">
        <v>-386971.32</v>
      </c>
    </row>
    <row r="70" spans="1:6" x14ac:dyDescent="0.25">
      <c r="A70" s="55"/>
      <c r="B70" s="47"/>
      <c r="C70" s="47"/>
      <c r="D70" s="48" t="s">
        <v>115</v>
      </c>
      <c r="E70" s="49">
        <v>69476839.689999998</v>
      </c>
      <c r="F70" s="177">
        <v>69871955.010000005</v>
      </c>
    </row>
    <row r="71" spans="1:6" x14ac:dyDescent="0.25">
      <c r="A71" s="55"/>
      <c r="B71" s="47"/>
      <c r="C71" s="47"/>
      <c r="D71" s="48" t="s">
        <v>116</v>
      </c>
      <c r="E71" s="49">
        <v>0</v>
      </c>
      <c r="F71" s="177">
        <v>0</v>
      </c>
    </row>
    <row r="72" spans="1:6" x14ac:dyDescent="0.25">
      <c r="A72" s="55"/>
      <c r="B72" s="47"/>
      <c r="C72" s="47"/>
      <c r="D72" s="48" t="s">
        <v>117</v>
      </c>
      <c r="E72" s="49">
        <v>0</v>
      </c>
      <c r="F72" s="177">
        <v>0</v>
      </c>
    </row>
    <row r="73" spans="1:6" x14ac:dyDescent="0.25">
      <c r="A73" s="55"/>
      <c r="B73" s="47"/>
      <c r="C73" s="47"/>
      <c r="D73" s="48" t="s">
        <v>118</v>
      </c>
      <c r="E73" s="49">
        <v>1256971.6000000001</v>
      </c>
      <c r="F73" s="177">
        <v>1256971.6000000001</v>
      </c>
    </row>
    <row r="74" spans="1:6" x14ac:dyDescent="0.25">
      <c r="A74" s="55"/>
      <c r="B74" s="47"/>
      <c r="C74" s="47"/>
      <c r="D74" s="47"/>
      <c r="E74" s="51"/>
      <c r="F74" s="51"/>
    </row>
    <row r="75" spans="1:6" x14ac:dyDescent="0.25">
      <c r="A75" s="55"/>
      <c r="B75" s="47"/>
      <c r="C75" s="47"/>
      <c r="D75" s="54" t="s">
        <v>119</v>
      </c>
      <c r="E75" s="49">
        <f>E76+E77</f>
        <v>0</v>
      </c>
      <c r="F75" s="49">
        <f>F76+F77</f>
        <v>0</v>
      </c>
    </row>
    <row r="76" spans="1:6" x14ac:dyDescent="0.25">
      <c r="A76" s="55"/>
      <c r="B76" s="47"/>
      <c r="C76" s="47"/>
      <c r="D76" s="48" t="s">
        <v>120</v>
      </c>
      <c r="E76" s="49">
        <v>0</v>
      </c>
      <c r="F76" s="49">
        <v>0</v>
      </c>
    </row>
    <row r="77" spans="1:6" x14ac:dyDescent="0.25">
      <c r="A77" s="55"/>
      <c r="B77" s="47"/>
      <c r="C77" s="47"/>
      <c r="D77" s="48" t="s">
        <v>121</v>
      </c>
      <c r="E77" s="49">
        <v>0</v>
      </c>
      <c r="F77" s="49">
        <v>0</v>
      </c>
    </row>
    <row r="78" spans="1:6" x14ac:dyDescent="0.25">
      <c r="A78" s="55"/>
      <c r="B78" s="47"/>
      <c r="C78" s="47"/>
      <c r="D78" s="47"/>
      <c r="E78" s="51"/>
      <c r="F78" s="51"/>
    </row>
    <row r="79" spans="1:6" x14ac:dyDescent="0.25">
      <c r="A79" s="55"/>
      <c r="B79" s="47"/>
      <c r="C79" s="47"/>
      <c r="D79" s="2" t="s">
        <v>122</v>
      </c>
      <c r="E79" s="4">
        <f>E63+E68+E75</f>
        <v>111033290.5</v>
      </c>
      <c r="F79" s="4">
        <f>F63+F68+F75</f>
        <v>106865529.07000001</v>
      </c>
    </row>
    <row r="80" spans="1:6" x14ac:dyDescent="0.25">
      <c r="A80" s="55"/>
      <c r="B80" s="47"/>
      <c r="C80" s="47"/>
      <c r="D80" s="47"/>
      <c r="E80" s="51"/>
      <c r="F80" s="51"/>
    </row>
    <row r="81" spans="1:6" x14ac:dyDescent="0.25">
      <c r="A81" s="55"/>
      <c r="B81" s="47"/>
      <c r="C81" s="47"/>
      <c r="D81" s="2" t="s">
        <v>123</v>
      </c>
      <c r="E81" s="4">
        <f>E59+E79</f>
        <v>116727014.84</v>
      </c>
      <c r="F81" s="4">
        <f>F59+F79</f>
        <v>112178018.94000001</v>
      </c>
    </row>
    <row r="82" spans="1:6" x14ac:dyDescent="0.25">
      <c r="A82" s="56"/>
      <c r="B82" s="57"/>
      <c r="C82" s="57"/>
      <c r="D82" s="57"/>
      <c r="E82" s="58"/>
      <c r="F82" s="58"/>
    </row>
  </sheetData>
  <mergeCells count="1">
    <mergeCell ref="A1:F1"/>
  </mergeCells>
  <dataValidations count="3">
    <dataValidation allowBlank="1" showInputMessage="1" showErrorMessage="1" prompt="31 de diciembre de 20XN-1 (e)" sqref="C6 F6"/>
    <dataValidation allowBlank="1" showInputMessage="1" showErrorMessage="1" prompt="20XN (d)" sqref="B6 E6"/>
    <dataValidation type="decimal" allowBlank="1" showInputMessage="1" showErrorMessage="1" sqref="E47:F47 B9:C62 E50:F81 E9:F45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C46 E46:F46 B59:C62 B50:B51 E56:F62 E50:E55 E78:F81 E63:F63 B49:C49 B56:B58 E47:F49 E67:E68 E74:E77 C9 C17:C30 C32:C43 B48:C48 B47:C47 F68 F75" unlockedFormula="1"/>
    <ignoredError sqref="E10:F18 E25:F26 E19:E24 E32:F37 E31 E28:F30 E27 E39:F41 E38 E43:F45 E42" formulaRange="1"/>
    <ignoredError sqref="B9 C31 E9:F9 F27 F38" formulaRange="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71" customWidth="1"/>
    <col min="2" max="3" width="16.42578125" style="71" customWidth="1"/>
    <col min="4" max="4" width="16.28515625" style="71" customWidth="1"/>
    <col min="5" max="5" width="17" style="71" customWidth="1"/>
    <col min="6" max="6" width="14.7109375" style="71" customWidth="1"/>
    <col min="7" max="7" width="15.5703125" style="71" customWidth="1"/>
    <col min="8" max="163" width="11.5703125" style="71"/>
    <col min="164" max="164" width="47.7109375" style="71" customWidth="1"/>
    <col min="165" max="166" width="16.42578125" style="71" customWidth="1"/>
    <col min="167" max="167" width="16.28515625" style="71" customWidth="1"/>
    <col min="168" max="168" width="17" style="71" customWidth="1"/>
    <col min="169" max="169" width="14.7109375" style="71" customWidth="1"/>
    <col min="170" max="170" width="15.5703125" style="71" customWidth="1"/>
    <col min="171" max="419" width="11.5703125" style="71"/>
    <col min="420" max="420" width="47.7109375" style="71" customWidth="1"/>
    <col min="421" max="422" width="16.42578125" style="71" customWidth="1"/>
    <col min="423" max="423" width="16.28515625" style="71" customWidth="1"/>
    <col min="424" max="424" width="17" style="71" customWidth="1"/>
    <col min="425" max="425" width="14.7109375" style="71" customWidth="1"/>
    <col min="426" max="426" width="15.5703125" style="71" customWidth="1"/>
    <col min="427" max="675" width="11.5703125" style="71"/>
    <col min="676" max="676" width="47.7109375" style="71" customWidth="1"/>
    <col min="677" max="678" width="16.42578125" style="71" customWidth="1"/>
    <col min="679" max="679" width="16.28515625" style="71" customWidth="1"/>
    <col min="680" max="680" width="17" style="71" customWidth="1"/>
    <col min="681" max="681" width="14.7109375" style="71" customWidth="1"/>
    <col min="682" max="682" width="15.5703125" style="71" customWidth="1"/>
    <col min="683" max="931" width="11.5703125" style="71"/>
    <col min="932" max="932" width="47.7109375" style="71" customWidth="1"/>
    <col min="933" max="934" width="16.42578125" style="71" customWidth="1"/>
    <col min="935" max="935" width="16.28515625" style="71" customWidth="1"/>
    <col min="936" max="936" width="17" style="71" customWidth="1"/>
    <col min="937" max="937" width="14.7109375" style="71" customWidth="1"/>
    <col min="938" max="938" width="15.5703125" style="71" customWidth="1"/>
    <col min="939" max="1187" width="11.5703125" style="71"/>
    <col min="1188" max="1188" width="47.7109375" style="71" customWidth="1"/>
    <col min="1189" max="1190" width="16.42578125" style="71" customWidth="1"/>
    <col min="1191" max="1191" width="16.28515625" style="71" customWidth="1"/>
    <col min="1192" max="1192" width="17" style="71" customWidth="1"/>
    <col min="1193" max="1193" width="14.7109375" style="71" customWidth="1"/>
    <col min="1194" max="1194" width="15.5703125" style="71" customWidth="1"/>
    <col min="1195" max="1443" width="11.5703125" style="71"/>
    <col min="1444" max="1444" width="47.7109375" style="71" customWidth="1"/>
    <col min="1445" max="1446" width="16.42578125" style="71" customWidth="1"/>
    <col min="1447" max="1447" width="16.28515625" style="71" customWidth="1"/>
    <col min="1448" max="1448" width="17" style="71" customWidth="1"/>
    <col min="1449" max="1449" width="14.7109375" style="71" customWidth="1"/>
    <col min="1450" max="1450" width="15.5703125" style="71" customWidth="1"/>
    <col min="1451" max="1699" width="11.5703125" style="71"/>
    <col min="1700" max="1700" width="47.7109375" style="71" customWidth="1"/>
    <col min="1701" max="1702" width="16.42578125" style="71" customWidth="1"/>
    <col min="1703" max="1703" width="16.28515625" style="71" customWidth="1"/>
    <col min="1704" max="1704" width="17" style="71" customWidth="1"/>
    <col min="1705" max="1705" width="14.7109375" style="71" customWidth="1"/>
    <col min="1706" max="1706" width="15.5703125" style="71" customWidth="1"/>
    <col min="1707" max="1955" width="11.5703125" style="71"/>
    <col min="1956" max="1956" width="47.7109375" style="71" customWidth="1"/>
    <col min="1957" max="1958" width="16.42578125" style="71" customWidth="1"/>
    <col min="1959" max="1959" width="16.28515625" style="71" customWidth="1"/>
    <col min="1960" max="1960" width="17" style="71" customWidth="1"/>
    <col min="1961" max="1961" width="14.7109375" style="71" customWidth="1"/>
    <col min="1962" max="1962" width="15.5703125" style="71" customWidth="1"/>
    <col min="1963" max="2211" width="11.5703125" style="71"/>
    <col min="2212" max="2212" width="47.7109375" style="71" customWidth="1"/>
    <col min="2213" max="2214" width="16.42578125" style="71" customWidth="1"/>
    <col min="2215" max="2215" width="16.28515625" style="71" customWidth="1"/>
    <col min="2216" max="2216" width="17" style="71" customWidth="1"/>
    <col min="2217" max="2217" width="14.7109375" style="71" customWidth="1"/>
    <col min="2218" max="2218" width="15.5703125" style="71" customWidth="1"/>
    <col min="2219" max="2467" width="11.5703125" style="71"/>
    <col min="2468" max="2468" width="47.7109375" style="71" customWidth="1"/>
    <col min="2469" max="2470" width="16.42578125" style="71" customWidth="1"/>
    <col min="2471" max="2471" width="16.28515625" style="71" customWidth="1"/>
    <col min="2472" max="2472" width="17" style="71" customWidth="1"/>
    <col min="2473" max="2473" width="14.7109375" style="71" customWidth="1"/>
    <col min="2474" max="2474" width="15.5703125" style="71" customWidth="1"/>
    <col min="2475" max="2723" width="11.5703125" style="71"/>
    <col min="2724" max="2724" width="47.7109375" style="71" customWidth="1"/>
    <col min="2725" max="2726" width="16.42578125" style="71" customWidth="1"/>
    <col min="2727" max="2727" width="16.28515625" style="71" customWidth="1"/>
    <col min="2728" max="2728" width="17" style="71" customWidth="1"/>
    <col min="2729" max="2729" width="14.7109375" style="71" customWidth="1"/>
    <col min="2730" max="2730" width="15.5703125" style="71" customWidth="1"/>
    <col min="2731" max="2979" width="11.5703125" style="71"/>
    <col min="2980" max="2980" width="47.7109375" style="71" customWidth="1"/>
    <col min="2981" max="2982" width="16.42578125" style="71" customWidth="1"/>
    <col min="2983" max="2983" width="16.28515625" style="71" customWidth="1"/>
    <col min="2984" max="2984" width="17" style="71" customWidth="1"/>
    <col min="2985" max="2985" width="14.7109375" style="71" customWidth="1"/>
    <col min="2986" max="2986" width="15.5703125" style="71" customWidth="1"/>
    <col min="2987" max="3235" width="11.5703125" style="71"/>
    <col min="3236" max="3236" width="47.7109375" style="71" customWidth="1"/>
    <col min="3237" max="3238" width="16.42578125" style="71" customWidth="1"/>
    <col min="3239" max="3239" width="16.28515625" style="71" customWidth="1"/>
    <col min="3240" max="3240" width="17" style="71" customWidth="1"/>
    <col min="3241" max="3241" width="14.7109375" style="71" customWidth="1"/>
    <col min="3242" max="3242" width="15.5703125" style="71" customWidth="1"/>
    <col min="3243" max="3491" width="11.5703125" style="71"/>
    <col min="3492" max="3492" width="47.7109375" style="71" customWidth="1"/>
    <col min="3493" max="3494" width="16.42578125" style="71" customWidth="1"/>
    <col min="3495" max="3495" width="16.28515625" style="71" customWidth="1"/>
    <col min="3496" max="3496" width="17" style="71" customWidth="1"/>
    <col min="3497" max="3497" width="14.7109375" style="71" customWidth="1"/>
    <col min="3498" max="3498" width="15.5703125" style="71" customWidth="1"/>
    <col min="3499" max="3747" width="11.5703125" style="71"/>
    <col min="3748" max="3748" width="47.7109375" style="71" customWidth="1"/>
    <col min="3749" max="3750" width="16.42578125" style="71" customWidth="1"/>
    <col min="3751" max="3751" width="16.28515625" style="71" customWidth="1"/>
    <col min="3752" max="3752" width="17" style="71" customWidth="1"/>
    <col min="3753" max="3753" width="14.7109375" style="71" customWidth="1"/>
    <col min="3754" max="3754" width="15.5703125" style="71" customWidth="1"/>
    <col min="3755" max="4003" width="11.5703125" style="71"/>
    <col min="4004" max="4004" width="47.7109375" style="71" customWidth="1"/>
    <col min="4005" max="4006" width="16.42578125" style="71" customWidth="1"/>
    <col min="4007" max="4007" width="16.28515625" style="71" customWidth="1"/>
    <col min="4008" max="4008" width="17" style="71" customWidth="1"/>
    <col min="4009" max="4009" width="14.7109375" style="71" customWidth="1"/>
    <col min="4010" max="4010" width="15.5703125" style="71" customWidth="1"/>
    <col min="4011" max="4259" width="11.5703125" style="71"/>
    <col min="4260" max="4260" width="47.7109375" style="71" customWidth="1"/>
    <col min="4261" max="4262" width="16.42578125" style="71" customWidth="1"/>
    <col min="4263" max="4263" width="16.28515625" style="71" customWidth="1"/>
    <col min="4264" max="4264" width="17" style="71" customWidth="1"/>
    <col min="4265" max="4265" width="14.7109375" style="71" customWidth="1"/>
    <col min="4266" max="4266" width="15.5703125" style="71" customWidth="1"/>
    <col min="4267" max="4515" width="11.5703125" style="71"/>
    <col min="4516" max="4516" width="47.7109375" style="71" customWidth="1"/>
    <col min="4517" max="4518" width="16.42578125" style="71" customWidth="1"/>
    <col min="4519" max="4519" width="16.28515625" style="71" customWidth="1"/>
    <col min="4520" max="4520" width="17" style="71" customWidth="1"/>
    <col min="4521" max="4521" width="14.7109375" style="71" customWidth="1"/>
    <col min="4522" max="4522" width="15.5703125" style="71" customWidth="1"/>
    <col min="4523" max="4771" width="11.5703125" style="71"/>
    <col min="4772" max="4772" width="47.7109375" style="71" customWidth="1"/>
    <col min="4773" max="4774" width="16.42578125" style="71" customWidth="1"/>
    <col min="4775" max="4775" width="16.28515625" style="71" customWidth="1"/>
    <col min="4776" max="4776" width="17" style="71" customWidth="1"/>
    <col min="4777" max="4777" width="14.7109375" style="71" customWidth="1"/>
    <col min="4778" max="4778" width="15.5703125" style="71" customWidth="1"/>
    <col min="4779" max="5027" width="11.5703125" style="71"/>
    <col min="5028" max="5028" width="47.7109375" style="71" customWidth="1"/>
    <col min="5029" max="5030" width="16.42578125" style="71" customWidth="1"/>
    <col min="5031" max="5031" width="16.28515625" style="71" customWidth="1"/>
    <col min="5032" max="5032" width="17" style="71" customWidth="1"/>
    <col min="5033" max="5033" width="14.7109375" style="71" customWidth="1"/>
    <col min="5034" max="5034" width="15.5703125" style="71" customWidth="1"/>
    <col min="5035" max="5283" width="11.5703125" style="71"/>
    <col min="5284" max="5284" width="47.7109375" style="71" customWidth="1"/>
    <col min="5285" max="5286" width="16.42578125" style="71" customWidth="1"/>
    <col min="5287" max="5287" width="16.28515625" style="71" customWidth="1"/>
    <col min="5288" max="5288" width="17" style="71" customWidth="1"/>
    <col min="5289" max="5289" width="14.7109375" style="71" customWidth="1"/>
    <col min="5290" max="5290" width="15.5703125" style="71" customWidth="1"/>
    <col min="5291" max="5539" width="11.5703125" style="71"/>
    <col min="5540" max="5540" width="47.7109375" style="71" customWidth="1"/>
    <col min="5541" max="5542" width="16.42578125" style="71" customWidth="1"/>
    <col min="5543" max="5543" width="16.28515625" style="71" customWidth="1"/>
    <col min="5544" max="5544" width="17" style="71" customWidth="1"/>
    <col min="5545" max="5545" width="14.7109375" style="71" customWidth="1"/>
    <col min="5546" max="5546" width="15.5703125" style="71" customWidth="1"/>
    <col min="5547" max="5795" width="11.5703125" style="71"/>
    <col min="5796" max="5796" width="47.7109375" style="71" customWidth="1"/>
    <col min="5797" max="5798" width="16.42578125" style="71" customWidth="1"/>
    <col min="5799" max="5799" width="16.28515625" style="71" customWidth="1"/>
    <col min="5800" max="5800" width="17" style="71" customWidth="1"/>
    <col min="5801" max="5801" width="14.7109375" style="71" customWidth="1"/>
    <col min="5802" max="5802" width="15.5703125" style="71" customWidth="1"/>
    <col min="5803" max="6051" width="11.5703125" style="71"/>
    <col min="6052" max="6052" width="47.7109375" style="71" customWidth="1"/>
    <col min="6053" max="6054" width="16.42578125" style="71" customWidth="1"/>
    <col min="6055" max="6055" width="16.28515625" style="71" customWidth="1"/>
    <col min="6056" max="6056" width="17" style="71" customWidth="1"/>
    <col min="6057" max="6057" width="14.7109375" style="71" customWidth="1"/>
    <col min="6058" max="6058" width="15.5703125" style="71" customWidth="1"/>
    <col min="6059" max="6307" width="11.5703125" style="71"/>
    <col min="6308" max="6308" width="47.7109375" style="71" customWidth="1"/>
    <col min="6309" max="6310" width="16.42578125" style="71" customWidth="1"/>
    <col min="6311" max="6311" width="16.28515625" style="71" customWidth="1"/>
    <col min="6312" max="6312" width="17" style="71" customWidth="1"/>
    <col min="6313" max="6313" width="14.7109375" style="71" customWidth="1"/>
    <col min="6314" max="6314" width="15.5703125" style="71" customWidth="1"/>
    <col min="6315" max="6563" width="11.5703125" style="71"/>
    <col min="6564" max="6564" width="47.7109375" style="71" customWidth="1"/>
    <col min="6565" max="6566" width="16.42578125" style="71" customWidth="1"/>
    <col min="6567" max="6567" width="16.28515625" style="71" customWidth="1"/>
    <col min="6568" max="6568" width="17" style="71" customWidth="1"/>
    <col min="6569" max="6569" width="14.7109375" style="71" customWidth="1"/>
    <col min="6570" max="6570" width="15.5703125" style="71" customWidth="1"/>
    <col min="6571" max="6819" width="11.5703125" style="71"/>
    <col min="6820" max="6820" width="47.7109375" style="71" customWidth="1"/>
    <col min="6821" max="6822" width="16.42578125" style="71" customWidth="1"/>
    <col min="6823" max="6823" width="16.28515625" style="71" customWidth="1"/>
    <col min="6824" max="6824" width="17" style="71" customWidth="1"/>
    <col min="6825" max="6825" width="14.7109375" style="71" customWidth="1"/>
    <col min="6826" max="6826" width="15.5703125" style="71" customWidth="1"/>
    <col min="6827" max="7075" width="11.5703125" style="71"/>
    <col min="7076" max="7076" width="47.7109375" style="71" customWidth="1"/>
    <col min="7077" max="7078" width="16.42578125" style="71" customWidth="1"/>
    <col min="7079" max="7079" width="16.28515625" style="71" customWidth="1"/>
    <col min="7080" max="7080" width="17" style="71" customWidth="1"/>
    <col min="7081" max="7081" width="14.7109375" style="71" customWidth="1"/>
    <col min="7082" max="7082" width="15.5703125" style="71" customWidth="1"/>
    <col min="7083" max="7331" width="11.5703125" style="71"/>
    <col min="7332" max="7332" width="47.7109375" style="71" customWidth="1"/>
    <col min="7333" max="7334" width="16.42578125" style="71" customWidth="1"/>
    <col min="7335" max="7335" width="16.28515625" style="71" customWidth="1"/>
    <col min="7336" max="7336" width="17" style="71" customWidth="1"/>
    <col min="7337" max="7337" width="14.7109375" style="71" customWidth="1"/>
    <col min="7338" max="7338" width="15.5703125" style="71" customWidth="1"/>
    <col min="7339" max="7587" width="11.5703125" style="71"/>
    <col min="7588" max="7588" width="47.7109375" style="71" customWidth="1"/>
    <col min="7589" max="7590" width="16.42578125" style="71" customWidth="1"/>
    <col min="7591" max="7591" width="16.28515625" style="71" customWidth="1"/>
    <col min="7592" max="7592" width="17" style="71" customWidth="1"/>
    <col min="7593" max="7593" width="14.7109375" style="71" customWidth="1"/>
    <col min="7594" max="7594" width="15.5703125" style="71" customWidth="1"/>
    <col min="7595" max="7843" width="11.5703125" style="71"/>
    <col min="7844" max="7844" width="47.7109375" style="71" customWidth="1"/>
    <col min="7845" max="7846" width="16.42578125" style="71" customWidth="1"/>
    <col min="7847" max="7847" width="16.28515625" style="71" customWidth="1"/>
    <col min="7848" max="7848" width="17" style="71" customWidth="1"/>
    <col min="7849" max="7849" width="14.7109375" style="71" customWidth="1"/>
    <col min="7850" max="7850" width="15.5703125" style="71" customWidth="1"/>
    <col min="7851" max="8099" width="11.5703125" style="71"/>
    <col min="8100" max="8100" width="47.7109375" style="71" customWidth="1"/>
    <col min="8101" max="8102" width="16.42578125" style="71" customWidth="1"/>
    <col min="8103" max="8103" width="16.28515625" style="71" customWidth="1"/>
    <col min="8104" max="8104" width="17" style="71" customWidth="1"/>
    <col min="8105" max="8105" width="14.7109375" style="71" customWidth="1"/>
    <col min="8106" max="8106" width="15.5703125" style="71" customWidth="1"/>
    <col min="8107" max="8355" width="11.5703125" style="71"/>
    <col min="8356" max="8356" width="47.7109375" style="71" customWidth="1"/>
    <col min="8357" max="8358" width="16.42578125" style="71" customWidth="1"/>
    <col min="8359" max="8359" width="16.28515625" style="71" customWidth="1"/>
    <col min="8360" max="8360" width="17" style="71" customWidth="1"/>
    <col min="8361" max="8361" width="14.7109375" style="71" customWidth="1"/>
    <col min="8362" max="8362" width="15.5703125" style="71" customWidth="1"/>
    <col min="8363" max="8611" width="11.5703125" style="71"/>
    <col min="8612" max="8612" width="47.7109375" style="71" customWidth="1"/>
    <col min="8613" max="8614" width="16.42578125" style="71" customWidth="1"/>
    <col min="8615" max="8615" width="16.28515625" style="71" customWidth="1"/>
    <col min="8616" max="8616" width="17" style="71" customWidth="1"/>
    <col min="8617" max="8617" width="14.7109375" style="71" customWidth="1"/>
    <col min="8618" max="8618" width="15.5703125" style="71" customWidth="1"/>
    <col min="8619" max="8867" width="11.5703125" style="71"/>
    <col min="8868" max="8868" width="47.7109375" style="71" customWidth="1"/>
    <col min="8869" max="8870" width="16.42578125" style="71" customWidth="1"/>
    <col min="8871" max="8871" width="16.28515625" style="71" customWidth="1"/>
    <col min="8872" max="8872" width="17" style="71" customWidth="1"/>
    <col min="8873" max="8873" width="14.7109375" style="71" customWidth="1"/>
    <col min="8874" max="8874" width="15.5703125" style="71" customWidth="1"/>
    <col min="8875" max="9123" width="11.5703125" style="71"/>
    <col min="9124" max="9124" width="47.7109375" style="71" customWidth="1"/>
    <col min="9125" max="9126" width="16.42578125" style="71" customWidth="1"/>
    <col min="9127" max="9127" width="16.28515625" style="71" customWidth="1"/>
    <col min="9128" max="9128" width="17" style="71" customWidth="1"/>
    <col min="9129" max="9129" width="14.7109375" style="71" customWidth="1"/>
    <col min="9130" max="9130" width="15.5703125" style="71" customWidth="1"/>
    <col min="9131" max="9379" width="11.5703125" style="71"/>
    <col min="9380" max="9380" width="47.7109375" style="71" customWidth="1"/>
    <col min="9381" max="9382" width="16.42578125" style="71" customWidth="1"/>
    <col min="9383" max="9383" width="16.28515625" style="71" customWidth="1"/>
    <col min="9384" max="9384" width="17" style="71" customWidth="1"/>
    <col min="9385" max="9385" width="14.7109375" style="71" customWidth="1"/>
    <col min="9386" max="9386" width="15.5703125" style="71" customWidth="1"/>
    <col min="9387" max="9635" width="11.5703125" style="71"/>
    <col min="9636" max="9636" width="47.7109375" style="71" customWidth="1"/>
    <col min="9637" max="9638" width="16.42578125" style="71" customWidth="1"/>
    <col min="9639" max="9639" width="16.28515625" style="71" customWidth="1"/>
    <col min="9640" max="9640" width="17" style="71" customWidth="1"/>
    <col min="9641" max="9641" width="14.7109375" style="71" customWidth="1"/>
    <col min="9642" max="9642" width="15.5703125" style="71" customWidth="1"/>
    <col min="9643" max="9891" width="11.5703125" style="71"/>
    <col min="9892" max="9892" width="47.7109375" style="71" customWidth="1"/>
    <col min="9893" max="9894" width="16.42578125" style="71" customWidth="1"/>
    <col min="9895" max="9895" width="16.28515625" style="71" customWidth="1"/>
    <col min="9896" max="9896" width="17" style="71" customWidth="1"/>
    <col min="9897" max="9897" width="14.7109375" style="71" customWidth="1"/>
    <col min="9898" max="9898" width="15.5703125" style="71" customWidth="1"/>
    <col min="9899" max="10147" width="11.5703125" style="71"/>
    <col min="10148" max="10148" width="47.7109375" style="71" customWidth="1"/>
    <col min="10149" max="10150" width="16.42578125" style="71" customWidth="1"/>
    <col min="10151" max="10151" width="16.28515625" style="71" customWidth="1"/>
    <col min="10152" max="10152" width="17" style="71" customWidth="1"/>
    <col min="10153" max="10153" width="14.7109375" style="71" customWidth="1"/>
    <col min="10154" max="10154" width="15.5703125" style="71" customWidth="1"/>
    <col min="10155" max="10403" width="11.5703125" style="71"/>
    <col min="10404" max="10404" width="47.7109375" style="71" customWidth="1"/>
    <col min="10405" max="10406" width="16.42578125" style="71" customWidth="1"/>
    <col min="10407" max="10407" width="16.28515625" style="71" customWidth="1"/>
    <col min="10408" max="10408" width="17" style="71" customWidth="1"/>
    <col min="10409" max="10409" width="14.7109375" style="71" customWidth="1"/>
    <col min="10410" max="10410" width="15.5703125" style="71" customWidth="1"/>
    <col min="10411" max="10659" width="11.5703125" style="71"/>
    <col min="10660" max="10660" width="47.7109375" style="71" customWidth="1"/>
    <col min="10661" max="10662" width="16.42578125" style="71" customWidth="1"/>
    <col min="10663" max="10663" width="16.28515625" style="71" customWidth="1"/>
    <col min="10664" max="10664" width="17" style="71" customWidth="1"/>
    <col min="10665" max="10665" width="14.7109375" style="71" customWidth="1"/>
    <col min="10666" max="10666" width="15.5703125" style="71" customWidth="1"/>
    <col min="10667" max="10915" width="11.5703125" style="71"/>
    <col min="10916" max="10916" width="47.7109375" style="71" customWidth="1"/>
    <col min="10917" max="10918" width="16.42578125" style="71" customWidth="1"/>
    <col min="10919" max="10919" width="16.28515625" style="71" customWidth="1"/>
    <col min="10920" max="10920" width="17" style="71" customWidth="1"/>
    <col min="10921" max="10921" width="14.7109375" style="71" customWidth="1"/>
    <col min="10922" max="10922" width="15.5703125" style="71" customWidth="1"/>
    <col min="10923" max="11171" width="11.5703125" style="71"/>
    <col min="11172" max="11172" width="47.7109375" style="71" customWidth="1"/>
    <col min="11173" max="11174" width="16.42578125" style="71" customWidth="1"/>
    <col min="11175" max="11175" width="16.28515625" style="71" customWidth="1"/>
    <col min="11176" max="11176" width="17" style="71" customWidth="1"/>
    <col min="11177" max="11177" width="14.7109375" style="71" customWidth="1"/>
    <col min="11178" max="11178" width="15.5703125" style="71" customWidth="1"/>
    <col min="11179" max="11427" width="11.5703125" style="71"/>
    <col min="11428" max="11428" width="47.7109375" style="71" customWidth="1"/>
    <col min="11429" max="11430" width="16.42578125" style="71" customWidth="1"/>
    <col min="11431" max="11431" width="16.28515625" style="71" customWidth="1"/>
    <col min="11432" max="11432" width="17" style="71" customWidth="1"/>
    <col min="11433" max="11433" width="14.7109375" style="71" customWidth="1"/>
    <col min="11434" max="11434" width="15.5703125" style="71" customWidth="1"/>
    <col min="11435" max="11683" width="11.5703125" style="71"/>
    <col min="11684" max="11684" width="47.7109375" style="71" customWidth="1"/>
    <col min="11685" max="11686" width="16.42578125" style="71" customWidth="1"/>
    <col min="11687" max="11687" width="16.28515625" style="71" customWidth="1"/>
    <col min="11688" max="11688" width="17" style="71" customWidth="1"/>
    <col min="11689" max="11689" width="14.7109375" style="71" customWidth="1"/>
    <col min="11690" max="11690" width="15.5703125" style="71" customWidth="1"/>
    <col min="11691" max="11939" width="11.5703125" style="71"/>
    <col min="11940" max="11940" width="47.7109375" style="71" customWidth="1"/>
    <col min="11941" max="11942" width="16.42578125" style="71" customWidth="1"/>
    <col min="11943" max="11943" width="16.28515625" style="71" customWidth="1"/>
    <col min="11944" max="11944" width="17" style="71" customWidth="1"/>
    <col min="11945" max="11945" width="14.7109375" style="71" customWidth="1"/>
    <col min="11946" max="11946" width="15.5703125" style="71" customWidth="1"/>
    <col min="11947" max="12195" width="11.5703125" style="71"/>
    <col min="12196" max="12196" width="47.7109375" style="71" customWidth="1"/>
    <col min="12197" max="12198" width="16.42578125" style="71" customWidth="1"/>
    <col min="12199" max="12199" width="16.28515625" style="71" customWidth="1"/>
    <col min="12200" max="12200" width="17" style="71" customWidth="1"/>
    <col min="12201" max="12201" width="14.7109375" style="71" customWidth="1"/>
    <col min="12202" max="12202" width="15.5703125" style="71" customWidth="1"/>
    <col min="12203" max="12451" width="11.5703125" style="71"/>
    <col min="12452" max="12452" width="47.7109375" style="71" customWidth="1"/>
    <col min="12453" max="12454" width="16.42578125" style="71" customWidth="1"/>
    <col min="12455" max="12455" width="16.28515625" style="71" customWidth="1"/>
    <col min="12456" max="12456" width="17" style="71" customWidth="1"/>
    <col min="12457" max="12457" width="14.7109375" style="71" customWidth="1"/>
    <col min="12458" max="12458" width="15.5703125" style="71" customWidth="1"/>
    <col min="12459" max="12707" width="11.5703125" style="71"/>
    <col min="12708" max="12708" width="47.7109375" style="71" customWidth="1"/>
    <col min="12709" max="12710" width="16.42578125" style="71" customWidth="1"/>
    <col min="12711" max="12711" width="16.28515625" style="71" customWidth="1"/>
    <col min="12712" max="12712" width="17" style="71" customWidth="1"/>
    <col min="12713" max="12713" width="14.7109375" style="71" customWidth="1"/>
    <col min="12714" max="12714" width="15.5703125" style="71" customWidth="1"/>
    <col min="12715" max="12963" width="11.5703125" style="71"/>
    <col min="12964" max="12964" width="47.7109375" style="71" customWidth="1"/>
    <col min="12965" max="12966" width="16.42578125" style="71" customWidth="1"/>
    <col min="12967" max="12967" width="16.28515625" style="71" customWidth="1"/>
    <col min="12968" max="12968" width="17" style="71" customWidth="1"/>
    <col min="12969" max="12969" width="14.7109375" style="71" customWidth="1"/>
    <col min="12970" max="12970" width="15.5703125" style="71" customWidth="1"/>
    <col min="12971" max="13219" width="11.5703125" style="71"/>
    <col min="13220" max="13220" width="47.7109375" style="71" customWidth="1"/>
    <col min="13221" max="13222" width="16.42578125" style="71" customWidth="1"/>
    <col min="13223" max="13223" width="16.28515625" style="71" customWidth="1"/>
    <col min="13224" max="13224" width="17" style="71" customWidth="1"/>
    <col min="13225" max="13225" width="14.7109375" style="71" customWidth="1"/>
    <col min="13226" max="13226" width="15.5703125" style="71" customWidth="1"/>
    <col min="13227" max="13475" width="11.5703125" style="71"/>
    <col min="13476" max="13476" width="47.7109375" style="71" customWidth="1"/>
    <col min="13477" max="13478" width="16.42578125" style="71" customWidth="1"/>
    <col min="13479" max="13479" width="16.28515625" style="71" customWidth="1"/>
    <col min="13480" max="13480" width="17" style="71" customWidth="1"/>
    <col min="13481" max="13481" width="14.7109375" style="71" customWidth="1"/>
    <col min="13482" max="13482" width="15.5703125" style="71" customWidth="1"/>
    <col min="13483" max="13731" width="11.5703125" style="71"/>
    <col min="13732" max="13732" width="47.7109375" style="71" customWidth="1"/>
    <col min="13733" max="13734" width="16.42578125" style="71" customWidth="1"/>
    <col min="13735" max="13735" width="16.28515625" style="71" customWidth="1"/>
    <col min="13736" max="13736" width="17" style="71" customWidth="1"/>
    <col min="13737" max="13737" width="14.7109375" style="71" customWidth="1"/>
    <col min="13738" max="13738" width="15.5703125" style="71" customWidth="1"/>
    <col min="13739" max="13987" width="11.5703125" style="71"/>
    <col min="13988" max="13988" width="47.7109375" style="71" customWidth="1"/>
    <col min="13989" max="13990" width="16.42578125" style="71" customWidth="1"/>
    <col min="13991" max="13991" width="16.28515625" style="71" customWidth="1"/>
    <col min="13992" max="13992" width="17" style="71" customWidth="1"/>
    <col min="13993" max="13993" width="14.7109375" style="71" customWidth="1"/>
    <col min="13994" max="13994" width="15.5703125" style="71" customWidth="1"/>
    <col min="13995" max="14243" width="11.5703125" style="71"/>
    <col min="14244" max="14244" width="47.7109375" style="71" customWidth="1"/>
    <col min="14245" max="14246" width="16.42578125" style="71" customWidth="1"/>
    <col min="14247" max="14247" width="16.28515625" style="71" customWidth="1"/>
    <col min="14248" max="14248" width="17" style="71" customWidth="1"/>
    <col min="14249" max="14249" width="14.7109375" style="71" customWidth="1"/>
    <col min="14250" max="14250" width="15.5703125" style="71" customWidth="1"/>
    <col min="14251" max="14499" width="11.5703125" style="71"/>
    <col min="14500" max="14500" width="47.7109375" style="71" customWidth="1"/>
    <col min="14501" max="14502" width="16.42578125" style="71" customWidth="1"/>
    <col min="14503" max="14503" width="16.28515625" style="71" customWidth="1"/>
    <col min="14504" max="14504" width="17" style="71" customWidth="1"/>
    <col min="14505" max="14505" width="14.7109375" style="71" customWidth="1"/>
    <col min="14506" max="14506" width="15.5703125" style="71" customWidth="1"/>
    <col min="14507" max="14755" width="11.5703125" style="71"/>
    <col min="14756" max="14756" width="47.7109375" style="71" customWidth="1"/>
    <col min="14757" max="14758" width="16.42578125" style="71" customWidth="1"/>
    <col min="14759" max="14759" width="16.28515625" style="71" customWidth="1"/>
    <col min="14760" max="14760" width="17" style="71" customWidth="1"/>
    <col min="14761" max="14761" width="14.7109375" style="71" customWidth="1"/>
    <col min="14762" max="14762" width="15.5703125" style="71" customWidth="1"/>
    <col min="14763" max="15011" width="11.5703125" style="71"/>
    <col min="15012" max="15012" width="47.7109375" style="71" customWidth="1"/>
    <col min="15013" max="15014" width="16.42578125" style="71" customWidth="1"/>
    <col min="15015" max="15015" width="16.28515625" style="71" customWidth="1"/>
    <col min="15016" max="15016" width="17" style="71" customWidth="1"/>
    <col min="15017" max="15017" width="14.7109375" style="71" customWidth="1"/>
    <col min="15018" max="15018" width="15.5703125" style="71" customWidth="1"/>
    <col min="15019" max="15267" width="11.5703125" style="71"/>
    <col min="15268" max="15268" width="47.7109375" style="71" customWidth="1"/>
    <col min="15269" max="15270" width="16.42578125" style="71" customWidth="1"/>
    <col min="15271" max="15271" width="16.28515625" style="71" customWidth="1"/>
    <col min="15272" max="15272" width="17" style="71" customWidth="1"/>
    <col min="15273" max="15273" width="14.7109375" style="71" customWidth="1"/>
    <col min="15274" max="15274" width="15.5703125" style="71" customWidth="1"/>
    <col min="15275" max="15523" width="11.5703125" style="71"/>
    <col min="15524" max="15524" width="47.7109375" style="71" customWidth="1"/>
    <col min="15525" max="15526" width="16.42578125" style="71" customWidth="1"/>
    <col min="15527" max="15527" width="16.28515625" style="71" customWidth="1"/>
    <col min="15528" max="15528" width="17" style="71" customWidth="1"/>
    <col min="15529" max="15529" width="14.7109375" style="71" customWidth="1"/>
    <col min="15530" max="15530" width="15.5703125" style="71" customWidth="1"/>
    <col min="15531" max="15779" width="11.5703125" style="71"/>
    <col min="15780" max="15780" width="47.7109375" style="71" customWidth="1"/>
    <col min="15781" max="15782" width="16.42578125" style="71" customWidth="1"/>
    <col min="15783" max="15783" width="16.28515625" style="71" customWidth="1"/>
    <col min="15784" max="15784" width="17" style="71" customWidth="1"/>
    <col min="15785" max="15785" width="14.7109375" style="71" customWidth="1"/>
    <col min="15786" max="15786" width="15.5703125" style="71" customWidth="1"/>
    <col min="15787" max="16035" width="11.5703125" style="71"/>
    <col min="16036" max="16036" width="47.7109375" style="71" customWidth="1"/>
    <col min="16037" max="16038" width="16.42578125" style="71" customWidth="1"/>
    <col min="16039" max="16039" width="16.28515625" style="71" customWidth="1"/>
    <col min="16040" max="16040" width="17" style="71" customWidth="1"/>
    <col min="16041" max="16041" width="14.7109375" style="71" customWidth="1"/>
    <col min="16042" max="16042" width="15.5703125" style="71" customWidth="1"/>
    <col min="16043" max="16384" width="11.5703125" style="71"/>
  </cols>
  <sheetData>
    <row r="1" spans="1:7" x14ac:dyDescent="0.25">
      <c r="A1" s="166" t="s">
        <v>453</v>
      </c>
      <c r="B1" s="166"/>
      <c r="C1" s="166"/>
      <c r="D1" s="166"/>
      <c r="E1" s="166"/>
      <c r="F1" s="166"/>
      <c r="G1" s="166"/>
    </row>
    <row r="2" spans="1:7" x14ac:dyDescent="0.25">
      <c r="A2" s="132" t="str">
        <f>'Formato 1'!A2</f>
        <v>Patronato del Parque Zoológico de León (a)</v>
      </c>
      <c r="B2" s="133"/>
      <c r="C2" s="133"/>
      <c r="D2" s="133"/>
      <c r="E2" s="133"/>
      <c r="F2" s="133"/>
      <c r="G2" s="134"/>
    </row>
    <row r="3" spans="1:7" x14ac:dyDescent="0.25">
      <c r="A3" s="135" t="s">
        <v>454</v>
      </c>
      <c r="B3" s="136"/>
      <c r="C3" s="136"/>
      <c r="D3" s="136"/>
      <c r="E3" s="136"/>
      <c r="F3" s="136"/>
      <c r="G3" s="137"/>
    </row>
    <row r="4" spans="1:7" x14ac:dyDescent="0.25">
      <c r="A4" s="135" t="s">
        <v>2</v>
      </c>
      <c r="B4" s="136"/>
      <c r="C4" s="136"/>
      <c r="D4" s="136"/>
      <c r="E4" s="136"/>
      <c r="F4" s="136"/>
      <c r="G4" s="137"/>
    </row>
    <row r="5" spans="1:7" x14ac:dyDescent="0.25">
      <c r="A5" s="135" t="s">
        <v>455</v>
      </c>
      <c r="B5" s="136"/>
      <c r="C5" s="136"/>
      <c r="D5" s="136"/>
      <c r="E5" s="136"/>
      <c r="F5" s="136"/>
      <c r="G5" s="137"/>
    </row>
    <row r="6" spans="1:7" x14ac:dyDescent="0.25">
      <c r="A6" s="164" t="s">
        <v>456</v>
      </c>
      <c r="B6" s="38">
        <v>2022</v>
      </c>
      <c r="C6" s="164">
        <f>+B6+1</f>
        <v>2023</v>
      </c>
      <c r="D6" s="164">
        <f>+C6+1</f>
        <v>2024</v>
      </c>
      <c r="E6" s="164">
        <f>+D6+1</f>
        <v>2025</v>
      </c>
      <c r="F6" s="164">
        <f>+E6+1</f>
        <v>2026</v>
      </c>
      <c r="G6" s="164">
        <f>+F6+1</f>
        <v>2027</v>
      </c>
    </row>
    <row r="7" spans="1:7" ht="83.25" customHeight="1" x14ac:dyDescent="0.25">
      <c r="A7" s="165"/>
      <c r="B7" s="72" t="s">
        <v>457</v>
      </c>
      <c r="C7" s="165"/>
      <c r="D7" s="165"/>
      <c r="E7" s="165"/>
      <c r="F7" s="165"/>
      <c r="G7" s="165"/>
    </row>
    <row r="8" spans="1:7" ht="30" x14ac:dyDescent="0.25">
      <c r="A8" s="73" t="s">
        <v>458</v>
      </c>
      <c r="B8" s="36">
        <f>SUM(B9:B20)</f>
        <v>0</v>
      </c>
      <c r="C8" s="36">
        <f t="shared" ref="C8:G8" si="0">SUM(C9:C20)</f>
        <v>0</v>
      </c>
      <c r="D8" s="36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</row>
    <row r="9" spans="1:7" x14ac:dyDescent="0.25">
      <c r="A9" s="65" t="s">
        <v>240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</row>
    <row r="10" spans="1:7" x14ac:dyDescent="0.25">
      <c r="A10" s="65" t="s">
        <v>241</v>
      </c>
      <c r="B10" s="62">
        <v>0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</row>
    <row r="11" spans="1:7" x14ac:dyDescent="0.25">
      <c r="A11" s="65" t="s">
        <v>242</v>
      </c>
      <c r="B11" s="62">
        <v>0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</row>
    <row r="12" spans="1:7" x14ac:dyDescent="0.25">
      <c r="A12" s="65" t="s">
        <v>459</v>
      </c>
      <c r="B12" s="62">
        <v>0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</row>
    <row r="13" spans="1:7" x14ac:dyDescent="0.25">
      <c r="A13" s="65" t="s">
        <v>244</v>
      </c>
      <c r="B13" s="62">
        <v>0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</row>
    <row r="14" spans="1:7" x14ac:dyDescent="0.25">
      <c r="A14" s="65" t="s">
        <v>245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</row>
    <row r="15" spans="1:7" ht="30" x14ac:dyDescent="0.25">
      <c r="A15" s="66" t="s">
        <v>460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</row>
    <row r="16" spans="1:7" x14ac:dyDescent="0.25">
      <c r="A16" s="66" t="s">
        <v>461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</row>
    <row r="17" spans="1:7" x14ac:dyDescent="0.25">
      <c r="A17" s="67" t="s">
        <v>462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</row>
    <row r="18" spans="1:7" x14ac:dyDescent="0.25">
      <c r="A18" s="65" t="s">
        <v>265</v>
      </c>
      <c r="B18" s="62">
        <v>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</row>
    <row r="19" spans="1:7" x14ac:dyDescent="0.25">
      <c r="A19" s="65" t="s">
        <v>266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</row>
    <row r="20" spans="1:7" x14ac:dyDescent="0.25">
      <c r="A20" s="65" t="s">
        <v>463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</row>
    <row r="21" spans="1:7" x14ac:dyDescent="0.25">
      <c r="A21" s="62"/>
      <c r="B21" s="62"/>
      <c r="C21" s="62"/>
      <c r="D21" s="62"/>
      <c r="E21" s="62"/>
      <c r="F21" s="62"/>
      <c r="G21" s="62"/>
    </row>
    <row r="22" spans="1:7" x14ac:dyDescent="0.25">
      <c r="A22" s="68" t="s">
        <v>464</v>
      </c>
      <c r="B22" s="12">
        <f>SUM(B23:B27)</f>
        <v>0</v>
      </c>
      <c r="C22" s="12">
        <f t="shared" ref="C22:G22" si="1">SUM(C23:C27)</f>
        <v>0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</row>
    <row r="23" spans="1:7" x14ac:dyDescent="0.25">
      <c r="A23" s="65" t="s">
        <v>465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</row>
    <row r="24" spans="1:7" x14ac:dyDescent="0.25">
      <c r="A24" s="65" t="s">
        <v>466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</row>
    <row r="25" spans="1:7" x14ac:dyDescent="0.25">
      <c r="A25" s="65" t="s">
        <v>467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</row>
    <row r="26" spans="1:7" ht="30" x14ac:dyDescent="0.25">
      <c r="A26" s="66" t="s">
        <v>291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</row>
    <row r="27" spans="1:7" x14ac:dyDescent="0.25">
      <c r="A27" s="65" t="s">
        <v>292</v>
      </c>
      <c r="B27" s="62">
        <v>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</row>
    <row r="28" spans="1:7" x14ac:dyDescent="0.25">
      <c r="A28" s="62"/>
      <c r="B28" s="62"/>
      <c r="C28" s="62"/>
      <c r="D28" s="62"/>
      <c r="E28" s="62"/>
      <c r="F28" s="62"/>
      <c r="G28" s="62"/>
    </row>
    <row r="29" spans="1:7" x14ac:dyDescent="0.25">
      <c r="A29" s="68" t="s">
        <v>468</v>
      </c>
      <c r="B29" s="12">
        <f>B30</f>
        <v>0</v>
      </c>
      <c r="C29" s="12">
        <f t="shared" ref="C29:G29" si="2">C30</f>
        <v>0</v>
      </c>
      <c r="D29" s="12">
        <f t="shared" si="2"/>
        <v>0</v>
      </c>
      <c r="E29" s="12">
        <f t="shared" si="2"/>
        <v>0</v>
      </c>
      <c r="F29" s="12">
        <f t="shared" si="2"/>
        <v>0</v>
      </c>
      <c r="G29" s="12">
        <f t="shared" si="2"/>
        <v>0</v>
      </c>
    </row>
    <row r="30" spans="1:7" x14ac:dyDescent="0.25">
      <c r="A30" s="65" t="s">
        <v>295</v>
      </c>
      <c r="B30" s="62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</row>
    <row r="31" spans="1:7" x14ac:dyDescent="0.25">
      <c r="A31" s="62"/>
      <c r="B31" s="62"/>
      <c r="C31" s="62"/>
      <c r="D31" s="62"/>
      <c r="E31" s="62"/>
      <c r="F31" s="62"/>
      <c r="G31" s="62"/>
    </row>
    <row r="32" spans="1:7" x14ac:dyDescent="0.25">
      <c r="A32" s="74" t="s">
        <v>469</v>
      </c>
      <c r="B32" s="12">
        <f>B29+B22+B8</f>
        <v>0</v>
      </c>
      <c r="C32" s="12">
        <f t="shared" ref="C32:F32" si="3">C29+C22+C8</f>
        <v>0</v>
      </c>
      <c r="D32" s="12">
        <f t="shared" si="3"/>
        <v>0</v>
      </c>
      <c r="E32" s="12">
        <f t="shared" si="3"/>
        <v>0</v>
      </c>
      <c r="F32" s="12">
        <f t="shared" si="3"/>
        <v>0</v>
      </c>
      <c r="G32" s="12">
        <f>G29+G22+G8</f>
        <v>0</v>
      </c>
    </row>
    <row r="33" spans="1:7" x14ac:dyDescent="0.25">
      <c r="A33" s="62"/>
      <c r="B33" s="62"/>
      <c r="C33" s="62"/>
      <c r="D33" s="62"/>
      <c r="E33" s="62"/>
      <c r="F33" s="62"/>
      <c r="G33" s="62"/>
    </row>
    <row r="34" spans="1:7" x14ac:dyDescent="0.25">
      <c r="A34" s="68" t="s">
        <v>297</v>
      </c>
      <c r="B34" s="12"/>
      <c r="C34" s="12"/>
      <c r="D34" s="12"/>
      <c r="E34" s="12"/>
      <c r="F34" s="12"/>
      <c r="G34" s="12"/>
    </row>
    <row r="35" spans="1:7" ht="45" customHeight="1" x14ac:dyDescent="0.25">
      <c r="A35" s="75" t="s">
        <v>470</v>
      </c>
      <c r="B35" s="62">
        <v>0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</row>
    <row r="36" spans="1:7" ht="45" customHeight="1" x14ac:dyDescent="0.25">
      <c r="A36" s="75" t="s">
        <v>299</v>
      </c>
      <c r="B36" s="62">
        <v>0</v>
      </c>
      <c r="C36" s="62">
        <v>0</v>
      </c>
      <c r="D36" s="62">
        <v>0</v>
      </c>
      <c r="E36" s="62">
        <v>0</v>
      </c>
      <c r="F36" s="62">
        <v>0</v>
      </c>
      <c r="G36" s="62">
        <v>0</v>
      </c>
    </row>
    <row r="37" spans="1:7" x14ac:dyDescent="0.25">
      <c r="A37" s="68" t="s">
        <v>471</v>
      </c>
      <c r="B37" s="12">
        <f>B36+B35</f>
        <v>0</v>
      </c>
      <c r="C37" s="12">
        <f t="shared" ref="C37:F37" si="4">C36+C35</f>
        <v>0</v>
      </c>
      <c r="D37" s="12">
        <f t="shared" si="4"/>
        <v>0</v>
      </c>
      <c r="E37" s="12">
        <f t="shared" si="4"/>
        <v>0</v>
      </c>
      <c r="F37" s="12">
        <f t="shared" si="4"/>
        <v>0</v>
      </c>
      <c r="G37" s="12">
        <f>G36+G35</f>
        <v>0</v>
      </c>
    </row>
    <row r="38" spans="1:7" x14ac:dyDescent="0.25">
      <c r="A38" s="76"/>
      <c r="B38" s="70"/>
      <c r="C38" s="70"/>
      <c r="D38" s="70"/>
      <c r="E38" s="70"/>
      <c r="F38" s="70"/>
      <c r="G38" s="70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67" t="s">
        <v>472</v>
      </c>
      <c r="B1" s="167"/>
      <c r="C1" s="167"/>
      <c r="D1" s="167"/>
      <c r="E1" s="167"/>
      <c r="F1" s="167"/>
      <c r="G1" s="167"/>
    </row>
    <row r="2" spans="1:7" x14ac:dyDescent="0.25">
      <c r="A2" s="132" t="str">
        <f>'Formato 1'!A2</f>
        <v>Patronato del Parque Zoológico de León (a)</v>
      </c>
      <c r="B2" s="133"/>
      <c r="C2" s="133"/>
      <c r="D2" s="133"/>
      <c r="E2" s="133"/>
      <c r="F2" s="133"/>
      <c r="G2" s="134"/>
    </row>
    <row r="3" spans="1:7" x14ac:dyDescent="0.25">
      <c r="A3" s="117" t="s">
        <v>473</v>
      </c>
      <c r="B3" s="118"/>
      <c r="C3" s="118"/>
      <c r="D3" s="118"/>
      <c r="E3" s="118"/>
      <c r="F3" s="118"/>
      <c r="G3" s="119"/>
    </row>
    <row r="4" spans="1:7" x14ac:dyDescent="0.25">
      <c r="A4" s="117" t="s">
        <v>2</v>
      </c>
      <c r="B4" s="118"/>
      <c r="C4" s="118"/>
      <c r="D4" s="118"/>
      <c r="E4" s="118"/>
      <c r="F4" s="118"/>
      <c r="G4" s="119"/>
    </row>
    <row r="5" spans="1:7" x14ac:dyDescent="0.25">
      <c r="A5" s="117" t="s">
        <v>455</v>
      </c>
      <c r="B5" s="118"/>
      <c r="C5" s="118"/>
      <c r="D5" s="118"/>
      <c r="E5" s="118"/>
      <c r="F5" s="118"/>
      <c r="G5" s="119"/>
    </row>
    <row r="6" spans="1:7" x14ac:dyDescent="0.25">
      <c r="A6" s="168" t="s">
        <v>474</v>
      </c>
      <c r="B6" s="38">
        <v>2022</v>
      </c>
      <c r="C6" s="164">
        <f>+B6+1</f>
        <v>2023</v>
      </c>
      <c r="D6" s="164">
        <f>+C6+1</f>
        <v>2024</v>
      </c>
      <c r="E6" s="164">
        <f>+D6+1</f>
        <v>2025</v>
      </c>
      <c r="F6" s="164">
        <f>+E6+1</f>
        <v>2026</v>
      </c>
      <c r="G6" s="164">
        <f>+F6+1</f>
        <v>2027</v>
      </c>
    </row>
    <row r="7" spans="1:7" ht="57.75" customHeight="1" x14ac:dyDescent="0.25">
      <c r="A7" s="169"/>
      <c r="B7" s="39" t="s">
        <v>457</v>
      </c>
      <c r="C7" s="165"/>
      <c r="D7" s="165"/>
      <c r="E7" s="165"/>
      <c r="F7" s="165"/>
      <c r="G7" s="165"/>
    </row>
    <row r="8" spans="1:7" x14ac:dyDescent="0.25">
      <c r="A8" s="27" t="s">
        <v>475</v>
      </c>
      <c r="B8" s="40">
        <f>SUM(B9:B17)</f>
        <v>0</v>
      </c>
      <c r="C8" s="40">
        <f t="shared" ref="C8:G8" si="0">SUM(C9:C17)</f>
        <v>0</v>
      </c>
      <c r="D8" s="40">
        <f t="shared" si="0"/>
        <v>0</v>
      </c>
      <c r="E8" s="40">
        <f t="shared" si="0"/>
        <v>0</v>
      </c>
      <c r="F8" s="40">
        <f t="shared" si="0"/>
        <v>0</v>
      </c>
      <c r="G8" s="40">
        <f t="shared" si="0"/>
        <v>0</v>
      </c>
    </row>
    <row r="9" spans="1:7" x14ac:dyDescent="0.25">
      <c r="A9" s="60" t="s">
        <v>476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</row>
    <row r="10" spans="1:7" x14ac:dyDescent="0.25">
      <c r="A10" s="60" t="s">
        <v>477</v>
      </c>
      <c r="B10" s="62">
        <v>0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</row>
    <row r="11" spans="1:7" x14ac:dyDescent="0.25">
      <c r="A11" s="60" t="s">
        <v>478</v>
      </c>
      <c r="B11" s="62">
        <v>0</v>
      </c>
      <c r="C11" s="62"/>
      <c r="D11" s="62">
        <v>0</v>
      </c>
      <c r="E11" s="62">
        <v>0</v>
      </c>
      <c r="F11" s="62">
        <v>0</v>
      </c>
      <c r="G11" s="62">
        <v>0</v>
      </c>
    </row>
    <row r="12" spans="1:7" x14ac:dyDescent="0.25">
      <c r="A12" s="61" t="s">
        <v>479</v>
      </c>
      <c r="B12" s="62">
        <v>0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</row>
    <row r="13" spans="1:7" x14ac:dyDescent="0.25">
      <c r="A13" s="61" t="s">
        <v>480</v>
      </c>
      <c r="B13" s="62">
        <v>0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</row>
    <row r="14" spans="1:7" x14ac:dyDescent="0.25">
      <c r="A14" s="60" t="s">
        <v>481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</row>
    <row r="15" spans="1:7" x14ac:dyDescent="0.25">
      <c r="A15" s="61" t="s">
        <v>482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</row>
    <row r="16" spans="1:7" x14ac:dyDescent="0.25">
      <c r="A16" s="60" t="s">
        <v>483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</row>
    <row r="17" spans="1:7" x14ac:dyDescent="0.25">
      <c r="A17" s="60" t="s">
        <v>484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</row>
    <row r="18" spans="1:7" x14ac:dyDescent="0.25">
      <c r="A18" s="55"/>
      <c r="B18" s="47"/>
      <c r="C18" s="47"/>
      <c r="D18" s="47"/>
      <c r="E18" s="47"/>
      <c r="F18" s="47"/>
      <c r="G18" s="47"/>
    </row>
    <row r="19" spans="1:7" x14ac:dyDescent="0.25">
      <c r="A19" s="3" t="s">
        <v>485</v>
      </c>
      <c r="B19" s="12">
        <f>SUM(B20:B28)</f>
        <v>0</v>
      </c>
      <c r="C19" s="12">
        <f t="shared" ref="C19:G19" si="1">SUM(C20:C28)</f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2">
        <f t="shared" si="1"/>
        <v>0</v>
      </c>
    </row>
    <row r="20" spans="1:7" x14ac:dyDescent="0.25">
      <c r="A20" s="60" t="s">
        <v>476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</row>
    <row r="21" spans="1:7" x14ac:dyDescent="0.25">
      <c r="A21" s="60" t="s">
        <v>477</v>
      </c>
      <c r="B21" s="62">
        <v>0</v>
      </c>
      <c r="C21" s="62">
        <v>0</v>
      </c>
      <c r="D21" s="62">
        <v>0</v>
      </c>
      <c r="E21" s="62">
        <v>0</v>
      </c>
      <c r="F21" s="62">
        <v>0</v>
      </c>
      <c r="G21" s="62">
        <v>0</v>
      </c>
    </row>
    <row r="22" spans="1:7" x14ac:dyDescent="0.25">
      <c r="A22" s="60" t="s">
        <v>478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</row>
    <row r="23" spans="1:7" x14ac:dyDescent="0.25">
      <c r="A23" s="61" t="s">
        <v>479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</row>
    <row r="24" spans="1:7" x14ac:dyDescent="0.25">
      <c r="A24" s="61" t="s">
        <v>480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</row>
    <row r="25" spans="1:7" x14ac:dyDescent="0.25">
      <c r="A25" s="61" t="s">
        <v>481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</row>
    <row r="26" spans="1:7" x14ac:dyDescent="0.25">
      <c r="A26" s="61" t="s">
        <v>482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</row>
    <row r="27" spans="1:7" x14ac:dyDescent="0.25">
      <c r="A27" s="60" t="s">
        <v>486</v>
      </c>
      <c r="B27" s="62">
        <v>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</row>
    <row r="28" spans="1:7" x14ac:dyDescent="0.25">
      <c r="A28" s="60" t="s">
        <v>484</v>
      </c>
      <c r="B28" s="62">
        <v>0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</row>
    <row r="29" spans="1:7" x14ac:dyDescent="0.25">
      <c r="A29" s="47"/>
      <c r="B29" s="47"/>
      <c r="C29" s="47"/>
      <c r="D29" s="47"/>
      <c r="E29" s="47"/>
      <c r="F29" s="47"/>
      <c r="G29" s="47"/>
    </row>
    <row r="30" spans="1:7" x14ac:dyDescent="0.25">
      <c r="A30" s="3" t="s">
        <v>487</v>
      </c>
      <c r="B30" s="41">
        <f t="shared" ref="B30:G30" si="2">B8+B19</f>
        <v>0</v>
      </c>
      <c r="C30" s="41">
        <f t="shared" si="2"/>
        <v>0</v>
      </c>
      <c r="D30" s="41">
        <f t="shared" si="2"/>
        <v>0</v>
      </c>
      <c r="E30" s="41">
        <f t="shared" si="2"/>
        <v>0</v>
      </c>
      <c r="F30" s="41">
        <f t="shared" si="2"/>
        <v>0</v>
      </c>
      <c r="G30" s="41">
        <f t="shared" si="2"/>
        <v>0</v>
      </c>
    </row>
    <row r="31" spans="1:7" x14ac:dyDescent="0.25">
      <c r="A31" s="57"/>
      <c r="B31" s="57"/>
      <c r="C31" s="57"/>
      <c r="D31" s="57"/>
      <c r="E31" s="57"/>
      <c r="F31" s="57"/>
      <c r="G31" s="57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67" t="s">
        <v>488</v>
      </c>
      <c r="B1" s="167"/>
      <c r="C1" s="167"/>
      <c r="D1" s="167"/>
      <c r="E1" s="167"/>
      <c r="F1" s="167"/>
      <c r="G1" s="167"/>
    </row>
    <row r="2" spans="1:7" x14ac:dyDescent="0.25">
      <c r="A2" s="132" t="str">
        <f>'Formato 1'!A2</f>
        <v>Patronato del Parque Zoológico de León (a)</v>
      </c>
      <c r="B2" s="133"/>
      <c r="C2" s="133"/>
      <c r="D2" s="133"/>
      <c r="E2" s="133"/>
      <c r="F2" s="133"/>
      <c r="G2" s="134"/>
    </row>
    <row r="3" spans="1:7" x14ac:dyDescent="0.25">
      <c r="A3" s="117" t="s">
        <v>489</v>
      </c>
      <c r="B3" s="118"/>
      <c r="C3" s="118"/>
      <c r="D3" s="118"/>
      <c r="E3" s="118"/>
      <c r="F3" s="118"/>
      <c r="G3" s="119"/>
    </row>
    <row r="4" spans="1:7" x14ac:dyDescent="0.25">
      <c r="A4" s="120" t="s">
        <v>2</v>
      </c>
      <c r="B4" s="121"/>
      <c r="C4" s="121"/>
      <c r="D4" s="121"/>
      <c r="E4" s="121"/>
      <c r="F4" s="121"/>
      <c r="G4" s="122"/>
    </row>
    <row r="5" spans="1:7" x14ac:dyDescent="0.25">
      <c r="A5" s="171" t="s">
        <v>456</v>
      </c>
      <c r="B5" s="172">
        <v>2017</v>
      </c>
      <c r="C5" s="172">
        <f>+B5+1</f>
        <v>2018</v>
      </c>
      <c r="D5" s="172">
        <f>+C5+1</f>
        <v>2019</v>
      </c>
      <c r="E5" s="172">
        <f>+D5+1</f>
        <v>2020</v>
      </c>
      <c r="F5" s="172">
        <f>+E5+1</f>
        <v>2021</v>
      </c>
      <c r="G5" s="38">
        <f>+F5+1</f>
        <v>2022</v>
      </c>
    </row>
    <row r="6" spans="1:7" ht="32.25" x14ac:dyDescent="0.25">
      <c r="A6" s="154"/>
      <c r="B6" s="173"/>
      <c r="C6" s="173"/>
      <c r="D6" s="173"/>
      <c r="E6" s="173"/>
      <c r="F6" s="173"/>
      <c r="G6" s="39" t="s">
        <v>490</v>
      </c>
    </row>
    <row r="7" spans="1:7" x14ac:dyDescent="0.25">
      <c r="A7" s="64" t="s">
        <v>458</v>
      </c>
      <c r="B7" s="40">
        <f>SUM(B9:B19)</f>
        <v>0</v>
      </c>
      <c r="C7" s="40">
        <f>SUM(C8:C19)</f>
        <v>0</v>
      </c>
      <c r="D7" s="40">
        <f>SUM(D8:D19)</f>
        <v>0</v>
      </c>
      <c r="E7" s="40">
        <f>SUM(E8:E19)</f>
        <v>0</v>
      </c>
      <c r="F7" s="40">
        <f>SUM(F8:F19)</f>
        <v>0</v>
      </c>
      <c r="G7" s="40">
        <f>SUM(G8:G19)</f>
        <v>0</v>
      </c>
    </row>
    <row r="8" spans="1:7" x14ac:dyDescent="0.25">
      <c r="A8" s="65" t="s">
        <v>491</v>
      </c>
      <c r="B8" s="62">
        <v>0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</row>
    <row r="9" spans="1:7" x14ac:dyDescent="0.25">
      <c r="A9" s="65" t="s">
        <v>492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</row>
    <row r="10" spans="1:7" x14ac:dyDescent="0.25">
      <c r="A10" s="65" t="s">
        <v>493</v>
      </c>
      <c r="B10" s="62">
        <v>0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</row>
    <row r="11" spans="1:7" x14ac:dyDescent="0.25">
      <c r="A11" s="65" t="s">
        <v>494</v>
      </c>
      <c r="B11" s="62">
        <v>0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</row>
    <row r="12" spans="1:7" x14ac:dyDescent="0.25">
      <c r="A12" s="65" t="s">
        <v>495</v>
      </c>
      <c r="B12" s="62">
        <v>0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</row>
    <row r="13" spans="1:7" x14ac:dyDescent="0.25">
      <c r="A13" s="65" t="s">
        <v>496</v>
      </c>
      <c r="B13" s="62">
        <v>0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</row>
    <row r="14" spans="1:7" ht="30" customHeight="1" x14ac:dyDescent="0.25">
      <c r="A14" s="66" t="s">
        <v>497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</row>
    <row r="15" spans="1:7" x14ac:dyDescent="0.25">
      <c r="A15" s="65" t="s">
        <v>498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</row>
    <row r="16" spans="1:7" x14ac:dyDescent="0.25">
      <c r="A16" s="67" t="s">
        <v>499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</row>
    <row r="17" spans="1:7" x14ac:dyDescent="0.25">
      <c r="A17" s="65" t="s">
        <v>500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</row>
    <row r="18" spans="1:7" x14ac:dyDescent="0.25">
      <c r="A18" s="65" t="s">
        <v>501</v>
      </c>
      <c r="B18" s="62">
        <v>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</row>
    <row r="19" spans="1:7" x14ac:dyDescent="0.25">
      <c r="A19" s="65" t="s">
        <v>502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</row>
    <row r="20" spans="1:7" x14ac:dyDescent="0.25">
      <c r="A20" s="62"/>
      <c r="B20" s="62"/>
      <c r="C20" s="62"/>
      <c r="D20" s="62"/>
      <c r="E20" s="62"/>
      <c r="F20" s="62"/>
      <c r="G20" s="62"/>
    </row>
    <row r="21" spans="1:7" x14ac:dyDescent="0.25">
      <c r="A21" s="68" t="s">
        <v>464</v>
      </c>
      <c r="B21" s="12">
        <f>SUM(B22:B26)</f>
        <v>0</v>
      </c>
      <c r="C21" s="12">
        <f t="shared" ref="C21:G21" si="0">SUM(C22:C26)</f>
        <v>0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</row>
    <row r="22" spans="1:7" x14ac:dyDescent="0.25">
      <c r="A22" s="65" t="s">
        <v>503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</row>
    <row r="23" spans="1:7" x14ac:dyDescent="0.25">
      <c r="A23" s="65" t="s">
        <v>504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</row>
    <row r="24" spans="1:7" x14ac:dyDescent="0.25">
      <c r="A24" s="65" t="s">
        <v>505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</row>
    <row r="25" spans="1:7" ht="45" customHeight="1" x14ac:dyDescent="0.25">
      <c r="A25" s="66" t="s">
        <v>506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</row>
    <row r="26" spans="1:7" x14ac:dyDescent="0.25">
      <c r="A26" s="65" t="s">
        <v>507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</row>
    <row r="27" spans="1:7" x14ac:dyDescent="0.25">
      <c r="A27" s="47"/>
      <c r="B27" s="62"/>
      <c r="C27" s="62"/>
      <c r="D27" s="62"/>
      <c r="E27" s="62"/>
      <c r="F27" s="62"/>
      <c r="G27" s="62"/>
    </row>
    <row r="28" spans="1:7" x14ac:dyDescent="0.25">
      <c r="A28" s="3" t="s">
        <v>468</v>
      </c>
      <c r="B28" s="12">
        <f>B29</f>
        <v>0</v>
      </c>
      <c r="C28" s="12">
        <f>C29</f>
        <v>0</v>
      </c>
      <c r="D28" s="12">
        <f t="shared" ref="D28:G28" si="1">D29</f>
        <v>0</v>
      </c>
      <c r="E28" s="12">
        <f t="shared" si="1"/>
        <v>0</v>
      </c>
      <c r="F28" s="12">
        <f t="shared" si="1"/>
        <v>0</v>
      </c>
      <c r="G28" s="12">
        <f t="shared" si="1"/>
        <v>0</v>
      </c>
    </row>
    <row r="29" spans="1:7" x14ac:dyDescent="0.25">
      <c r="A29" s="60" t="s">
        <v>295</v>
      </c>
      <c r="B29" s="62">
        <v>0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</row>
    <row r="30" spans="1:7" x14ac:dyDescent="0.25">
      <c r="A30" s="47"/>
      <c r="B30" s="62"/>
      <c r="C30" s="62"/>
      <c r="D30" s="62"/>
      <c r="E30" s="62"/>
      <c r="F30" s="62"/>
      <c r="G30" s="62"/>
    </row>
    <row r="31" spans="1:7" x14ac:dyDescent="0.25">
      <c r="A31" s="3" t="s">
        <v>508</v>
      </c>
      <c r="B31" s="41">
        <f>B7+B21+B28</f>
        <v>0</v>
      </c>
      <c r="C31" s="41">
        <f t="shared" ref="C31:G31" si="2">C7+C21+C28</f>
        <v>0</v>
      </c>
      <c r="D31" s="41">
        <f t="shared" si="2"/>
        <v>0</v>
      </c>
      <c r="E31" s="41">
        <f t="shared" si="2"/>
        <v>0</v>
      </c>
      <c r="F31" s="41">
        <f t="shared" si="2"/>
        <v>0</v>
      </c>
      <c r="G31" s="41">
        <f t="shared" si="2"/>
        <v>0</v>
      </c>
    </row>
    <row r="32" spans="1:7" x14ac:dyDescent="0.25">
      <c r="A32" s="47"/>
      <c r="B32" s="62"/>
      <c r="C32" s="62"/>
      <c r="D32" s="62"/>
      <c r="E32" s="62"/>
      <c r="F32" s="62"/>
      <c r="G32" s="62"/>
    </row>
    <row r="33" spans="1:7" x14ac:dyDescent="0.25">
      <c r="A33" s="3" t="s">
        <v>297</v>
      </c>
      <c r="B33" s="12"/>
      <c r="C33" s="12"/>
      <c r="D33" s="12"/>
      <c r="E33" s="12"/>
      <c r="F33" s="12"/>
      <c r="G33" s="12"/>
    </row>
    <row r="34" spans="1:7" ht="45" customHeight="1" x14ac:dyDescent="0.25">
      <c r="A34" s="69" t="s">
        <v>470</v>
      </c>
      <c r="B34" s="62">
        <v>0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</row>
    <row r="35" spans="1:7" ht="45" customHeight="1" x14ac:dyDescent="0.25">
      <c r="A35" s="69" t="s">
        <v>509</v>
      </c>
      <c r="B35" s="62">
        <v>0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</row>
    <row r="36" spans="1:7" x14ac:dyDescent="0.25">
      <c r="A36" s="3" t="s">
        <v>510</v>
      </c>
      <c r="B36" s="12">
        <f>B34+B35</f>
        <v>0</v>
      </c>
      <c r="C36" s="12">
        <f t="shared" ref="C36:G36" si="3">C34+C35</f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</row>
    <row r="37" spans="1:7" ht="5.25" customHeight="1" x14ac:dyDescent="0.25">
      <c r="A37" s="57"/>
      <c r="B37" s="70"/>
      <c r="C37" s="70"/>
      <c r="D37" s="70"/>
      <c r="E37" s="70"/>
      <c r="F37" s="70"/>
      <c r="G37" s="70"/>
    </row>
    <row r="38" spans="1:7" x14ac:dyDescent="0.25">
      <c r="A38" s="63"/>
    </row>
    <row r="39" spans="1:7" x14ac:dyDescent="0.25">
      <c r="A39" s="170" t="s">
        <v>511</v>
      </c>
      <c r="B39" s="170"/>
      <c r="C39" s="170"/>
      <c r="D39" s="170"/>
      <c r="E39" s="170"/>
      <c r="F39" s="170"/>
      <c r="G39" s="170"/>
    </row>
    <row r="40" spans="1:7" x14ac:dyDescent="0.25">
      <c r="A40" s="170" t="s">
        <v>512</v>
      </c>
      <c r="B40" s="170"/>
      <c r="C40" s="170"/>
      <c r="D40" s="170"/>
      <c r="E40" s="170"/>
      <c r="F40" s="170"/>
      <c r="G40" s="170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67" t="s">
        <v>513</v>
      </c>
      <c r="B1" s="167"/>
      <c r="C1" s="167"/>
      <c r="D1" s="167"/>
      <c r="E1" s="167"/>
      <c r="F1" s="167"/>
      <c r="G1" s="167"/>
    </row>
    <row r="2" spans="1:7" x14ac:dyDescent="0.25">
      <c r="A2" s="132" t="str">
        <f>'Formato 1'!A2</f>
        <v>Patronato del Parque Zoológico de León (a)</v>
      </c>
      <c r="B2" s="133"/>
      <c r="C2" s="133"/>
      <c r="D2" s="133"/>
      <c r="E2" s="133"/>
      <c r="F2" s="133"/>
      <c r="G2" s="134"/>
    </row>
    <row r="3" spans="1:7" x14ac:dyDescent="0.25">
      <c r="A3" s="117" t="s">
        <v>514</v>
      </c>
      <c r="B3" s="118"/>
      <c r="C3" s="118"/>
      <c r="D3" s="118"/>
      <c r="E3" s="118"/>
      <c r="F3" s="118"/>
      <c r="G3" s="119"/>
    </row>
    <row r="4" spans="1:7" x14ac:dyDescent="0.25">
      <c r="A4" s="120" t="s">
        <v>2</v>
      </c>
      <c r="B4" s="121"/>
      <c r="C4" s="121"/>
      <c r="D4" s="121"/>
      <c r="E4" s="121"/>
      <c r="F4" s="121"/>
      <c r="G4" s="122"/>
    </row>
    <row r="5" spans="1:7" x14ac:dyDescent="0.25">
      <c r="A5" s="174" t="s">
        <v>474</v>
      </c>
      <c r="B5" s="172">
        <v>2017</v>
      </c>
      <c r="C5" s="172">
        <f>+B5+1</f>
        <v>2018</v>
      </c>
      <c r="D5" s="172">
        <f>+C5+1</f>
        <v>2019</v>
      </c>
      <c r="E5" s="172">
        <f>+D5+1</f>
        <v>2020</v>
      </c>
      <c r="F5" s="172">
        <f>+E5+1</f>
        <v>2021</v>
      </c>
      <c r="G5" s="38">
        <v>2022</v>
      </c>
    </row>
    <row r="6" spans="1:7" ht="48.75" customHeight="1" x14ac:dyDescent="0.25">
      <c r="A6" s="175"/>
      <c r="B6" s="173"/>
      <c r="C6" s="173"/>
      <c r="D6" s="173"/>
      <c r="E6" s="173"/>
      <c r="F6" s="173"/>
      <c r="G6" s="39" t="s">
        <v>515</v>
      </c>
    </row>
    <row r="7" spans="1:7" x14ac:dyDescent="0.25">
      <c r="A7" s="27" t="s">
        <v>475</v>
      </c>
      <c r="B7" s="40">
        <f>SUM(B8:B16)</f>
        <v>0</v>
      </c>
      <c r="C7" s="40">
        <f>SUM(C8:C16)</f>
        <v>0</v>
      </c>
      <c r="D7" s="40">
        <f>SUM(D8:D16)</f>
        <v>0</v>
      </c>
      <c r="E7" s="40">
        <f>SUM(E8:E16)</f>
        <v>0</v>
      </c>
      <c r="F7" s="40">
        <f>SUM(F8:F16)</f>
        <v>0</v>
      </c>
      <c r="G7" s="40">
        <f t="shared" ref="G7" si="0">SUM(G8:G16)</f>
        <v>0</v>
      </c>
    </row>
    <row r="8" spans="1:7" x14ac:dyDescent="0.25">
      <c r="A8" s="60" t="s">
        <v>476</v>
      </c>
      <c r="B8" s="62">
        <v>0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</row>
    <row r="9" spans="1:7" x14ac:dyDescent="0.25">
      <c r="A9" s="60" t="s">
        <v>477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</row>
    <row r="10" spans="1:7" x14ac:dyDescent="0.25">
      <c r="A10" s="60" t="s">
        <v>478</v>
      </c>
      <c r="B10" s="62">
        <v>0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</row>
    <row r="11" spans="1:7" ht="30" customHeight="1" x14ac:dyDescent="0.25">
      <c r="A11" s="61" t="s">
        <v>479</v>
      </c>
      <c r="B11" s="62">
        <v>0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</row>
    <row r="12" spans="1:7" ht="30" customHeight="1" x14ac:dyDescent="0.25">
      <c r="A12" s="61" t="s">
        <v>480</v>
      </c>
      <c r="B12" s="62">
        <v>0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</row>
    <row r="13" spans="1:7" x14ac:dyDescent="0.25">
      <c r="A13" s="60" t="s">
        <v>481</v>
      </c>
      <c r="B13" s="62">
        <v>0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</row>
    <row r="14" spans="1:7" ht="30" customHeight="1" x14ac:dyDescent="0.25">
      <c r="A14" s="61" t="s">
        <v>482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</row>
    <row r="15" spans="1:7" x14ac:dyDescent="0.25">
      <c r="A15" s="60" t="s">
        <v>483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</row>
    <row r="16" spans="1:7" x14ac:dyDescent="0.25">
      <c r="A16" s="60" t="s">
        <v>484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</row>
    <row r="17" spans="1:7" x14ac:dyDescent="0.25">
      <c r="A17" s="47"/>
      <c r="B17" s="47"/>
      <c r="C17" s="47"/>
      <c r="D17" s="47"/>
      <c r="E17" s="47"/>
      <c r="F17" s="47"/>
      <c r="G17" s="47"/>
    </row>
    <row r="18" spans="1:7" x14ac:dyDescent="0.25">
      <c r="A18" s="3" t="s">
        <v>485</v>
      </c>
      <c r="B18" s="12">
        <f>SUM(B19:B27)</f>
        <v>0</v>
      </c>
      <c r="C18" s="12">
        <f t="shared" ref="C18:G18" si="1">SUM(C19:C27)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</row>
    <row r="19" spans="1:7" x14ac:dyDescent="0.25">
      <c r="A19" s="60" t="s">
        <v>476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</row>
    <row r="20" spans="1:7" x14ac:dyDescent="0.25">
      <c r="A20" s="60" t="s">
        <v>477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</row>
    <row r="21" spans="1:7" x14ac:dyDescent="0.25">
      <c r="A21" s="60" t="s">
        <v>478</v>
      </c>
      <c r="B21" s="62">
        <v>0</v>
      </c>
      <c r="C21" s="62">
        <v>0</v>
      </c>
      <c r="D21" s="62">
        <v>0</v>
      </c>
      <c r="E21" s="62">
        <v>0</v>
      </c>
      <c r="F21" s="62">
        <v>0</v>
      </c>
      <c r="G21" s="62">
        <v>0</v>
      </c>
    </row>
    <row r="22" spans="1:7" ht="30" customHeight="1" x14ac:dyDescent="0.25">
      <c r="A22" s="61" t="s">
        <v>479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</row>
    <row r="23" spans="1:7" x14ac:dyDescent="0.25">
      <c r="A23" s="60" t="s">
        <v>480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</row>
    <row r="24" spans="1:7" x14ac:dyDescent="0.25">
      <c r="A24" s="60" t="s">
        <v>481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</row>
    <row r="25" spans="1:7" x14ac:dyDescent="0.25">
      <c r="A25" s="60" t="s">
        <v>482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</row>
    <row r="26" spans="1:7" x14ac:dyDescent="0.25">
      <c r="A26" s="60" t="s">
        <v>486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</row>
    <row r="27" spans="1:7" x14ac:dyDescent="0.25">
      <c r="A27" s="60" t="s">
        <v>484</v>
      </c>
      <c r="B27" s="62">
        <v>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</row>
    <row r="28" spans="1:7" x14ac:dyDescent="0.25">
      <c r="A28" s="47"/>
      <c r="B28" s="47"/>
      <c r="C28" s="47"/>
      <c r="D28" s="47"/>
      <c r="E28" s="47"/>
      <c r="F28" s="47"/>
      <c r="G28" s="47"/>
    </row>
    <row r="29" spans="1:7" x14ac:dyDescent="0.25">
      <c r="A29" s="3" t="s">
        <v>516</v>
      </c>
      <c r="B29" s="41">
        <f>B7+B18</f>
        <v>0</v>
      </c>
      <c r="C29" s="41">
        <f t="shared" ref="C29:G29" si="2">C7+C18</f>
        <v>0</v>
      </c>
      <c r="D29" s="41">
        <f t="shared" si="2"/>
        <v>0</v>
      </c>
      <c r="E29" s="41">
        <f t="shared" si="2"/>
        <v>0</v>
      </c>
      <c r="F29" s="41">
        <f t="shared" si="2"/>
        <v>0</v>
      </c>
      <c r="G29" s="41">
        <f t="shared" si="2"/>
        <v>0</v>
      </c>
    </row>
    <row r="30" spans="1:7" x14ac:dyDescent="0.25">
      <c r="A30" s="57"/>
      <c r="B30" s="57"/>
      <c r="C30" s="57"/>
      <c r="D30" s="57"/>
      <c r="E30" s="57"/>
      <c r="F30" s="57"/>
      <c r="G30" s="57"/>
    </row>
    <row r="31" spans="1:7" x14ac:dyDescent="0.25">
      <c r="A31" s="63"/>
    </row>
    <row r="32" spans="1:7" x14ac:dyDescent="0.25">
      <c r="A32" s="170" t="s">
        <v>511</v>
      </c>
      <c r="B32" s="170"/>
      <c r="C32" s="170"/>
      <c r="D32" s="170"/>
      <c r="E32" s="170"/>
      <c r="F32" s="170"/>
      <c r="G32" s="170"/>
    </row>
    <row r="33" spans="1:7" x14ac:dyDescent="0.25">
      <c r="A33" s="170" t="s">
        <v>512</v>
      </c>
      <c r="B33" s="170"/>
      <c r="C33" s="170"/>
      <c r="D33" s="170"/>
      <c r="E33" s="170"/>
      <c r="F33" s="170"/>
      <c r="G33" s="170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59" customWidth="1"/>
    <col min="2" max="2" width="23.5703125" style="59" customWidth="1"/>
    <col min="3" max="3" width="18.42578125" style="59" customWidth="1"/>
    <col min="4" max="4" width="17.42578125" style="59" customWidth="1"/>
    <col min="5" max="5" width="19.7109375" style="59" customWidth="1"/>
    <col min="6" max="6" width="23.140625" style="59" bestFit="1" customWidth="1"/>
    <col min="7" max="211" width="65" style="59"/>
    <col min="212" max="212" width="60.5703125" style="59" customWidth="1"/>
    <col min="213" max="213" width="23.5703125" style="59" customWidth="1"/>
    <col min="214" max="214" width="18.42578125" style="59" customWidth="1"/>
    <col min="215" max="215" width="17.42578125" style="59" customWidth="1"/>
    <col min="216" max="216" width="19.7109375" style="59" customWidth="1"/>
    <col min="217" max="217" width="19.140625" style="59" customWidth="1"/>
    <col min="218" max="218" width="37.28515625" style="59" bestFit="1" customWidth="1"/>
    <col min="219" max="467" width="65" style="59"/>
    <col min="468" max="468" width="60.5703125" style="59" customWidth="1"/>
    <col min="469" max="469" width="23.5703125" style="59" customWidth="1"/>
    <col min="470" max="470" width="18.42578125" style="59" customWidth="1"/>
    <col min="471" max="471" width="17.42578125" style="59" customWidth="1"/>
    <col min="472" max="472" width="19.7109375" style="59" customWidth="1"/>
    <col min="473" max="473" width="19.140625" style="59" customWidth="1"/>
    <col min="474" max="474" width="37.28515625" style="59" bestFit="1" customWidth="1"/>
    <col min="475" max="723" width="65" style="59"/>
    <col min="724" max="724" width="60.5703125" style="59" customWidth="1"/>
    <col min="725" max="725" width="23.5703125" style="59" customWidth="1"/>
    <col min="726" max="726" width="18.42578125" style="59" customWidth="1"/>
    <col min="727" max="727" width="17.42578125" style="59" customWidth="1"/>
    <col min="728" max="728" width="19.7109375" style="59" customWidth="1"/>
    <col min="729" max="729" width="19.140625" style="59" customWidth="1"/>
    <col min="730" max="730" width="37.28515625" style="59" bestFit="1" customWidth="1"/>
    <col min="731" max="979" width="65" style="59"/>
    <col min="980" max="980" width="60.5703125" style="59" customWidth="1"/>
    <col min="981" max="981" width="23.5703125" style="59" customWidth="1"/>
    <col min="982" max="982" width="18.42578125" style="59" customWidth="1"/>
    <col min="983" max="983" width="17.42578125" style="59" customWidth="1"/>
    <col min="984" max="984" width="19.7109375" style="59" customWidth="1"/>
    <col min="985" max="985" width="19.140625" style="59" customWidth="1"/>
    <col min="986" max="986" width="37.28515625" style="59" bestFit="1" customWidth="1"/>
    <col min="987" max="1235" width="65" style="59"/>
    <col min="1236" max="1236" width="60.5703125" style="59" customWidth="1"/>
    <col min="1237" max="1237" width="23.5703125" style="59" customWidth="1"/>
    <col min="1238" max="1238" width="18.42578125" style="59" customWidth="1"/>
    <col min="1239" max="1239" width="17.42578125" style="59" customWidth="1"/>
    <col min="1240" max="1240" width="19.7109375" style="59" customWidth="1"/>
    <col min="1241" max="1241" width="19.140625" style="59" customWidth="1"/>
    <col min="1242" max="1242" width="37.28515625" style="59" bestFit="1" customWidth="1"/>
    <col min="1243" max="1491" width="65" style="59"/>
    <col min="1492" max="1492" width="60.5703125" style="59" customWidth="1"/>
    <col min="1493" max="1493" width="23.5703125" style="59" customWidth="1"/>
    <col min="1494" max="1494" width="18.42578125" style="59" customWidth="1"/>
    <col min="1495" max="1495" width="17.42578125" style="59" customWidth="1"/>
    <col min="1496" max="1496" width="19.7109375" style="59" customWidth="1"/>
    <col min="1497" max="1497" width="19.140625" style="59" customWidth="1"/>
    <col min="1498" max="1498" width="37.28515625" style="59" bestFit="1" customWidth="1"/>
    <col min="1499" max="1747" width="65" style="59"/>
    <col min="1748" max="1748" width="60.5703125" style="59" customWidth="1"/>
    <col min="1749" max="1749" width="23.5703125" style="59" customWidth="1"/>
    <col min="1750" max="1750" width="18.42578125" style="59" customWidth="1"/>
    <col min="1751" max="1751" width="17.42578125" style="59" customWidth="1"/>
    <col min="1752" max="1752" width="19.7109375" style="59" customWidth="1"/>
    <col min="1753" max="1753" width="19.140625" style="59" customWidth="1"/>
    <col min="1754" max="1754" width="37.28515625" style="59" bestFit="1" customWidth="1"/>
    <col min="1755" max="2003" width="65" style="59"/>
    <col min="2004" max="2004" width="60.5703125" style="59" customWidth="1"/>
    <col min="2005" max="2005" width="23.5703125" style="59" customWidth="1"/>
    <col min="2006" max="2006" width="18.42578125" style="59" customWidth="1"/>
    <col min="2007" max="2007" width="17.42578125" style="59" customWidth="1"/>
    <col min="2008" max="2008" width="19.7109375" style="59" customWidth="1"/>
    <col min="2009" max="2009" width="19.140625" style="59" customWidth="1"/>
    <col min="2010" max="2010" width="37.28515625" style="59" bestFit="1" customWidth="1"/>
    <col min="2011" max="2259" width="65" style="59"/>
    <col min="2260" max="2260" width="60.5703125" style="59" customWidth="1"/>
    <col min="2261" max="2261" width="23.5703125" style="59" customWidth="1"/>
    <col min="2262" max="2262" width="18.42578125" style="59" customWidth="1"/>
    <col min="2263" max="2263" width="17.42578125" style="59" customWidth="1"/>
    <col min="2264" max="2264" width="19.7109375" style="59" customWidth="1"/>
    <col min="2265" max="2265" width="19.140625" style="59" customWidth="1"/>
    <col min="2266" max="2266" width="37.28515625" style="59" bestFit="1" customWidth="1"/>
    <col min="2267" max="2515" width="65" style="59"/>
    <col min="2516" max="2516" width="60.5703125" style="59" customWidth="1"/>
    <col min="2517" max="2517" width="23.5703125" style="59" customWidth="1"/>
    <col min="2518" max="2518" width="18.42578125" style="59" customWidth="1"/>
    <col min="2519" max="2519" width="17.42578125" style="59" customWidth="1"/>
    <col min="2520" max="2520" width="19.7109375" style="59" customWidth="1"/>
    <col min="2521" max="2521" width="19.140625" style="59" customWidth="1"/>
    <col min="2522" max="2522" width="37.28515625" style="59" bestFit="1" customWidth="1"/>
    <col min="2523" max="2771" width="65" style="59"/>
    <col min="2772" max="2772" width="60.5703125" style="59" customWidth="1"/>
    <col min="2773" max="2773" width="23.5703125" style="59" customWidth="1"/>
    <col min="2774" max="2774" width="18.42578125" style="59" customWidth="1"/>
    <col min="2775" max="2775" width="17.42578125" style="59" customWidth="1"/>
    <col min="2776" max="2776" width="19.7109375" style="59" customWidth="1"/>
    <col min="2777" max="2777" width="19.140625" style="59" customWidth="1"/>
    <col min="2778" max="2778" width="37.28515625" style="59" bestFit="1" customWidth="1"/>
    <col min="2779" max="3027" width="65" style="59"/>
    <col min="3028" max="3028" width="60.5703125" style="59" customWidth="1"/>
    <col min="3029" max="3029" width="23.5703125" style="59" customWidth="1"/>
    <col min="3030" max="3030" width="18.42578125" style="59" customWidth="1"/>
    <col min="3031" max="3031" width="17.42578125" style="59" customWidth="1"/>
    <col min="3032" max="3032" width="19.7109375" style="59" customWidth="1"/>
    <col min="3033" max="3033" width="19.140625" style="59" customWidth="1"/>
    <col min="3034" max="3034" width="37.28515625" style="59" bestFit="1" customWidth="1"/>
    <col min="3035" max="3283" width="65" style="59"/>
    <col min="3284" max="3284" width="60.5703125" style="59" customWidth="1"/>
    <col min="3285" max="3285" width="23.5703125" style="59" customWidth="1"/>
    <col min="3286" max="3286" width="18.42578125" style="59" customWidth="1"/>
    <col min="3287" max="3287" width="17.42578125" style="59" customWidth="1"/>
    <col min="3288" max="3288" width="19.7109375" style="59" customWidth="1"/>
    <col min="3289" max="3289" width="19.140625" style="59" customWidth="1"/>
    <col min="3290" max="3290" width="37.28515625" style="59" bestFit="1" customWidth="1"/>
    <col min="3291" max="3539" width="65" style="59"/>
    <col min="3540" max="3540" width="60.5703125" style="59" customWidth="1"/>
    <col min="3541" max="3541" width="23.5703125" style="59" customWidth="1"/>
    <col min="3542" max="3542" width="18.42578125" style="59" customWidth="1"/>
    <col min="3543" max="3543" width="17.42578125" style="59" customWidth="1"/>
    <col min="3544" max="3544" width="19.7109375" style="59" customWidth="1"/>
    <col min="3545" max="3545" width="19.140625" style="59" customWidth="1"/>
    <col min="3546" max="3546" width="37.28515625" style="59" bestFit="1" customWidth="1"/>
    <col min="3547" max="3795" width="65" style="59"/>
    <col min="3796" max="3796" width="60.5703125" style="59" customWidth="1"/>
    <col min="3797" max="3797" width="23.5703125" style="59" customWidth="1"/>
    <col min="3798" max="3798" width="18.42578125" style="59" customWidth="1"/>
    <col min="3799" max="3799" width="17.42578125" style="59" customWidth="1"/>
    <col min="3800" max="3800" width="19.7109375" style="59" customWidth="1"/>
    <col min="3801" max="3801" width="19.140625" style="59" customWidth="1"/>
    <col min="3802" max="3802" width="37.28515625" style="59" bestFit="1" customWidth="1"/>
    <col min="3803" max="4051" width="65" style="59"/>
    <col min="4052" max="4052" width="60.5703125" style="59" customWidth="1"/>
    <col min="4053" max="4053" width="23.5703125" style="59" customWidth="1"/>
    <col min="4054" max="4054" width="18.42578125" style="59" customWidth="1"/>
    <col min="4055" max="4055" width="17.42578125" style="59" customWidth="1"/>
    <col min="4056" max="4056" width="19.7109375" style="59" customWidth="1"/>
    <col min="4057" max="4057" width="19.140625" style="59" customWidth="1"/>
    <col min="4058" max="4058" width="37.28515625" style="59" bestFit="1" customWidth="1"/>
    <col min="4059" max="4307" width="65" style="59"/>
    <col min="4308" max="4308" width="60.5703125" style="59" customWidth="1"/>
    <col min="4309" max="4309" width="23.5703125" style="59" customWidth="1"/>
    <col min="4310" max="4310" width="18.42578125" style="59" customWidth="1"/>
    <col min="4311" max="4311" width="17.42578125" style="59" customWidth="1"/>
    <col min="4312" max="4312" width="19.7109375" style="59" customWidth="1"/>
    <col min="4313" max="4313" width="19.140625" style="59" customWidth="1"/>
    <col min="4314" max="4314" width="37.28515625" style="59" bestFit="1" customWidth="1"/>
    <col min="4315" max="4563" width="65" style="59"/>
    <col min="4564" max="4564" width="60.5703125" style="59" customWidth="1"/>
    <col min="4565" max="4565" width="23.5703125" style="59" customWidth="1"/>
    <col min="4566" max="4566" width="18.42578125" style="59" customWidth="1"/>
    <col min="4567" max="4567" width="17.42578125" style="59" customWidth="1"/>
    <col min="4568" max="4568" width="19.7109375" style="59" customWidth="1"/>
    <col min="4569" max="4569" width="19.140625" style="59" customWidth="1"/>
    <col min="4570" max="4570" width="37.28515625" style="59" bestFit="1" customWidth="1"/>
    <col min="4571" max="4819" width="65" style="59"/>
    <col min="4820" max="4820" width="60.5703125" style="59" customWidth="1"/>
    <col min="4821" max="4821" width="23.5703125" style="59" customWidth="1"/>
    <col min="4822" max="4822" width="18.42578125" style="59" customWidth="1"/>
    <col min="4823" max="4823" width="17.42578125" style="59" customWidth="1"/>
    <col min="4824" max="4824" width="19.7109375" style="59" customWidth="1"/>
    <col min="4825" max="4825" width="19.140625" style="59" customWidth="1"/>
    <col min="4826" max="4826" width="37.28515625" style="59" bestFit="1" customWidth="1"/>
    <col min="4827" max="5075" width="65" style="59"/>
    <col min="5076" max="5076" width="60.5703125" style="59" customWidth="1"/>
    <col min="5077" max="5077" width="23.5703125" style="59" customWidth="1"/>
    <col min="5078" max="5078" width="18.42578125" style="59" customWidth="1"/>
    <col min="5079" max="5079" width="17.42578125" style="59" customWidth="1"/>
    <col min="5080" max="5080" width="19.7109375" style="59" customWidth="1"/>
    <col min="5081" max="5081" width="19.140625" style="59" customWidth="1"/>
    <col min="5082" max="5082" width="37.28515625" style="59" bestFit="1" customWidth="1"/>
    <col min="5083" max="5331" width="65" style="59"/>
    <col min="5332" max="5332" width="60.5703125" style="59" customWidth="1"/>
    <col min="5333" max="5333" width="23.5703125" style="59" customWidth="1"/>
    <col min="5334" max="5334" width="18.42578125" style="59" customWidth="1"/>
    <col min="5335" max="5335" width="17.42578125" style="59" customWidth="1"/>
    <col min="5336" max="5336" width="19.7109375" style="59" customWidth="1"/>
    <col min="5337" max="5337" width="19.140625" style="59" customWidth="1"/>
    <col min="5338" max="5338" width="37.28515625" style="59" bestFit="1" customWidth="1"/>
    <col min="5339" max="5587" width="65" style="59"/>
    <col min="5588" max="5588" width="60.5703125" style="59" customWidth="1"/>
    <col min="5589" max="5589" width="23.5703125" style="59" customWidth="1"/>
    <col min="5590" max="5590" width="18.42578125" style="59" customWidth="1"/>
    <col min="5591" max="5591" width="17.42578125" style="59" customWidth="1"/>
    <col min="5592" max="5592" width="19.7109375" style="59" customWidth="1"/>
    <col min="5593" max="5593" width="19.140625" style="59" customWidth="1"/>
    <col min="5594" max="5594" width="37.28515625" style="59" bestFit="1" customWidth="1"/>
    <col min="5595" max="5843" width="65" style="59"/>
    <col min="5844" max="5844" width="60.5703125" style="59" customWidth="1"/>
    <col min="5845" max="5845" width="23.5703125" style="59" customWidth="1"/>
    <col min="5846" max="5846" width="18.42578125" style="59" customWidth="1"/>
    <col min="5847" max="5847" width="17.42578125" style="59" customWidth="1"/>
    <col min="5848" max="5848" width="19.7109375" style="59" customWidth="1"/>
    <col min="5849" max="5849" width="19.140625" style="59" customWidth="1"/>
    <col min="5850" max="5850" width="37.28515625" style="59" bestFit="1" customWidth="1"/>
    <col min="5851" max="6099" width="65" style="59"/>
    <col min="6100" max="6100" width="60.5703125" style="59" customWidth="1"/>
    <col min="6101" max="6101" width="23.5703125" style="59" customWidth="1"/>
    <col min="6102" max="6102" width="18.42578125" style="59" customWidth="1"/>
    <col min="6103" max="6103" width="17.42578125" style="59" customWidth="1"/>
    <col min="6104" max="6104" width="19.7109375" style="59" customWidth="1"/>
    <col min="6105" max="6105" width="19.140625" style="59" customWidth="1"/>
    <col min="6106" max="6106" width="37.28515625" style="59" bestFit="1" customWidth="1"/>
    <col min="6107" max="6355" width="65" style="59"/>
    <col min="6356" max="6356" width="60.5703125" style="59" customWidth="1"/>
    <col min="6357" max="6357" width="23.5703125" style="59" customWidth="1"/>
    <col min="6358" max="6358" width="18.42578125" style="59" customWidth="1"/>
    <col min="6359" max="6359" width="17.42578125" style="59" customWidth="1"/>
    <col min="6360" max="6360" width="19.7109375" style="59" customWidth="1"/>
    <col min="6361" max="6361" width="19.140625" style="59" customWidth="1"/>
    <col min="6362" max="6362" width="37.28515625" style="59" bestFit="1" customWidth="1"/>
    <col min="6363" max="6611" width="65" style="59"/>
    <col min="6612" max="6612" width="60.5703125" style="59" customWidth="1"/>
    <col min="6613" max="6613" width="23.5703125" style="59" customWidth="1"/>
    <col min="6614" max="6614" width="18.42578125" style="59" customWidth="1"/>
    <col min="6615" max="6615" width="17.42578125" style="59" customWidth="1"/>
    <col min="6616" max="6616" width="19.7109375" style="59" customWidth="1"/>
    <col min="6617" max="6617" width="19.140625" style="59" customWidth="1"/>
    <col min="6618" max="6618" width="37.28515625" style="59" bestFit="1" customWidth="1"/>
    <col min="6619" max="6867" width="65" style="59"/>
    <col min="6868" max="6868" width="60.5703125" style="59" customWidth="1"/>
    <col min="6869" max="6869" width="23.5703125" style="59" customWidth="1"/>
    <col min="6870" max="6870" width="18.42578125" style="59" customWidth="1"/>
    <col min="6871" max="6871" width="17.42578125" style="59" customWidth="1"/>
    <col min="6872" max="6872" width="19.7109375" style="59" customWidth="1"/>
    <col min="6873" max="6873" width="19.140625" style="59" customWidth="1"/>
    <col min="6874" max="6874" width="37.28515625" style="59" bestFit="1" customWidth="1"/>
    <col min="6875" max="7123" width="65" style="59"/>
    <col min="7124" max="7124" width="60.5703125" style="59" customWidth="1"/>
    <col min="7125" max="7125" width="23.5703125" style="59" customWidth="1"/>
    <col min="7126" max="7126" width="18.42578125" style="59" customWidth="1"/>
    <col min="7127" max="7127" width="17.42578125" style="59" customWidth="1"/>
    <col min="7128" max="7128" width="19.7109375" style="59" customWidth="1"/>
    <col min="7129" max="7129" width="19.140625" style="59" customWidth="1"/>
    <col min="7130" max="7130" width="37.28515625" style="59" bestFit="1" customWidth="1"/>
    <col min="7131" max="7379" width="65" style="59"/>
    <col min="7380" max="7380" width="60.5703125" style="59" customWidth="1"/>
    <col min="7381" max="7381" width="23.5703125" style="59" customWidth="1"/>
    <col min="7382" max="7382" width="18.42578125" style="59" customWidth="1"/>
    <col min="7383" max="7383" width="17.42578125" style="59" customWidth="1"/>
    <col min="7384" max="7384" width="19.7109375" style="59" customWidth="1"/>
    <col min="7385" max="7385" width="19.140625" style="59" customWidth="1"/>
    <col min="7386" max="7386" width="37.28515625" style="59" bestFit="1" customWidth="1"/>
    <col min="7387" max="7635" width="65" style="59"/>
    <col min="7636" max="7636" width="60.5703125" style="59" customWidth="1"/>
    <col min="7637" max="7637" width="23.5703125" style="59" customWidth="1"/>
    <col min="7638" max="7638" width="18.42578125" style="59" customWidth="1"/>
    <col min="7639" max="7639" width="17.42578125" style="59" customWidth="1"/>
    <col min="7640" max="7640" width="19.7109375" style="59" customWidth="1"/>
    <col min="7641" max="7641" width="19.140625" style="59" customWidth="1"/>
    <col min="7642" max="7642" width="37.28515625" style="59" bestFit="1" customWidth="1"/>
    <col min="7643" max="7891" width="65" style="59"/>
    <col min="7892" max="7892" width="60.5703125" style="59" customWidth="1"/>
    <col min="7893" max="7893" width="23.5703125" style="59" customWidth="1"/>
    <col min="7894" max="7894" width="18.42578125" style="59" customWidth="1"/>
    <col min="7895" max="7895" width="17.42578125" style="59" customWidth="1"/>
    <col min="7896" max="7896" width="19.7109375" style="59" customWidth="1"/>
    <col min="7897" max="7897" width="19.140625" style="59" customWidth="1"/>
    <col min="7898" max="7898" width="37.28515625" style="59" bestFit="1" customWidth="1"/>
    <col min="7899" max="8147" width="65" style="59"/>
    <col min="8148" max="8148" width="60.5703125" style="59" customWidth="1"/>
    <col min="8149" max="8149" width="23.5703125" style="59" customWidth="1"/>
    <col min="8150" max="8150" width="18.42578125" style="59" customWidth="1"/>
    <col min="8151" max="8151" width="17.42578125" style="59" customWidth="1"/>
    <col min="8152" max="8152" width="19.7109375" style="59" customWidth="1"/>
    <col min="8153" max="8153" width="19.140625" style="59" customWidth="1"/>
    <col min="8154" max="8154" width="37.28515625" style="59" bestFit="1" customWidth="1"/>
    <col min="8155" max="8403" width="65" style="59"/>
    <col min="8404" max="8404" width="60.5703125" style="59" customWidth="1"/>
    <col min="8405" max="8405" width="23.5703125" style="59" customWidth="1"/>
    <col min="8406" max="8406" width="18.42578125" style="59" customWidth="1"/>
    <col min="8407" max="8407" width="17.42578125" style="59" customWidth="1"/>
    <col min="8408" max="8408" width="19.7109375" style="59" customWidth="1"/>
    <col min="8409" max="8409" width="19.140625" style="59" customWidth="1"/>
    <col min="8410" max="8410" width="37.28515625" style="59" bestFit="1" customWidth="1"/>
    <col min="8411" max="8659" width="65" style="59"/>
    <col min="8660" max="8660" width="60.5703125" style="59" customWidth="1"/>
    <col min="8661" max="8661" width="23.5703125" style="59" customWidth="1"/>
    <col min="8662" max="8662" width="18.42578125" style="59" customWidth="1"/>
    <col min="8663" max="8663" width="17.42578125" style="59" customWidth="1"/>
    <col min="8664" max="8664" width="19.7109375" style="59" customWidth="1"/>
    <col min="8665" max="8665" width="19.140625" style="59" customWidth="1"/>
    <col min="8666" max="8666" width="37.28515625" style="59" bestFit="1" customWidth="1"/>
    <col min="8667" max="8915" width="65" style="59"/>
    <col min="8916" max="8916" width="60.5703125" style="59" customWidth="1"/>
    <col min="8917" max="8917" width="23.5703125" style="59" customWidth="1"/>
    <col min="8918" max="8918" width="18.42578125" style="59" customWidth="1"/>
    <col min="8919" max="8919" width="17.42578125" style="59" customWidth="1"/>
    <col min="8920" max="8920" width="19.7109375" style="59" customWidth="1"/>
    <col min="8921" max="8921" width="19.140625" style="59" customWidth="1"/>
    <col min="8922" max="8922" width="37.28515625" style="59" bestFit="1" customWidth="1"/>
    <col min="8923" max="9171" width="65" style="59"/>
    <col min="9172" max="9172" width="60.5703125" style="59" customWidth="1"/>
    <col min="9173" max="9173" width="23.5703125" style="59" customWidth="1"/>
    <col min="9174" max="9174" width="18.42578125" style="59" customWidth="1"/>
    <col min="9175" max="9175" width="17.42578125" style="59" customWidth="1"/>
    <col min="9176" max="9176" width="19.7109375" style="59" customWidth="1"/>
    <col min="9177" max="9177" width="19.140625" style="59" customWidth="1"/>
    <col min="9178" max="9178" width="37.28515625" style="59" bestFit="1" customWidth="1"/>
    <col min="9179" max="9427" width="65" style="59"/>
    <col min="9428" max="9428" width="60.5703125" style="59" customWidth="1"/>
    <col min="9429" max="9429" width="23.5703125" style="59" customWidth="1"/>
    <col min="9430" max="9430" width="18.42578125" style="59" customWidth="1"/>
    <col min="9431" max="9431" width="17.42578125" style="59" customWidth="1"/>
    <col min="9432" max="9432" width="19.7109375" style="59" customWidth="1"/>
    <col min="9433" max="9433" width="19.140625" style="59" customWidth="1"/>
    <col min="9434" max="9434" width="37.28515625" style="59" bestFit="1" customWidth="1"/>
    <col min="9435" max="9683" width="65" style="59"/>
    <col min="9684" max="9684" width="60.5703125" style="59" customWidth="1"/>
    <col min="9685" max="9685" width="23.5703125" style="59" customWidth="1"/>
    <col min="9686" max="9686" width="18.42578125" style="59" customWidth="1"/>
    <col min="9687" max="9687" width="17.42578125" style="59" customWidth="1"/>
    <col min="9688" max="9688" width="19.7109375" style="59" customWidth="1"/>
    <col min="9689" max="9689" width="19.140625" style="59" customWidth="1"/>
    <col min="9690" max="9690" width="37.28515625" style="59" bestFit="1" customWidth="1"/>
    <col min="9691" max="9939" width="65" style="59"/>
    <col min="9940" max="9940" width="60.5703125" style="59" customWidth="1"/>
    <col min="9941" max="9941" width="23.5703125" style="59" customWidth="1"/>
    <col min="9942" max="9942" width="18.42578125" style="59" customWidth="1"/>
    <col min="9943" max="9943" width="17.42578125" style="59" customWidth="1"/>
    <col min="9944" max="9944" width="19.7109375" style="59" customWidth="1"/>
    <col min="9945" max="9945" width="19.140625" style="59" customWidth="1"/>
    <col min="9946" max="9946" width="37.28515625" style="59" bestFit="1" customWidth="1"/>
    <col min="9947" max="10195" width="65" style="59"/>
    <col min="10196" max="10196" width="60.5703125" style="59" customWidth="1"/>
    <col min="10197" max="10197" width="23.5703125" style="59" customWidth="1"/>
    <col min="10198" max="10198" width="18.42578125" style="59" customWidth="1"/>
    <col min="10199" max="10199" width="17.42578125" style="59" customWidth="1"/>
    <col min="10200" max="10200" width="19.7109375" style="59" customWidth="1"/>
    <col min="10201" max="10201" width="19.140625" style="59" customWidth="1"/>
    <col min="10202" max="10202" width="37.28515625" style="59" bestFit="1" customWidth="1"/>
    <col min="10203" max="10451" width="65" style="59"/>
    <col min="10452" max="10452" width="60.5703125" style="59" customWidth="1"/>
    <col min="10453" max="10453" width="23.5703125" style="59" customWidth="1"/>
    <col min="10454" max="10454" width="18.42578125" style="59" customWidth="1"/>
    <col min="10455" max="10455" width="17.42578125" style="59" customWidth="1"/>
    <col min="10456" max="10456" width="19.7109375" style="59" customWidth="1"/>
    <col min="10457" max="10457" width="19.140625" style="59" customWidth="1"/>
    <col min="10458" max="10458" width="37.28515625" style="59" bestFit="1" customWidth="1"/>
    <col min="10459" max="10707" width="65" style="59"/>
    <col min="10708" max="10708" width="60.5703125" style="59" customWidth="1"/>
    <col min="10709" max="10709" width="23.5703125" style="59" customWidth="1"/>
    <col min="10710" max="10710" width="18.42578125" style="59" customWidth="1"/>
    <col min="10711" max="10711" width="17.42578125" style="59" customWidth="1"/>
    <col min="10712" max="10712" width="19.7109375" style="59" customWidth="1"/>
    <col min="10713" max="10713" width="19.140625" style="59" customWidth="1"/>
    <col min="10714" max="10714" width="37.28515625" style="59" bestFit="1" customWidth="1"/>
    <col min="10715" max="10963" width="65" style="59"/>
    <col min="10964" max="10964" width="60.5703125" style="59" customWidth="1"/>
    <col min="10965" max="10965" width="23.5703125" style="59" customWidth="1"/>
    <col min="10966" max="10966" width="18.42578125" style="59" customWidth="1"/>
    <col min="10967" max="10967" width="17.42578125" style="59" customWidth="1"/>
    <col min="10968" max="10968" width="19.7109375" style="59" customWidth="1"/>
    <col min="10969" max="10969" width="19.140625" style="59" customWidth="1"/>
    <col min="10970" max="10970" width="37.28515625" style="59" bestFit="1" customWidth="1"/>
    <col min="10971" max="11219" width="65" style="59"/>
    <col min="11220" max="11220" width="60.5703125" style="59" customWidth="1"/>
    <col min="11221" max="11221" width="23.5703125" style="59" customWidth="1"/>
    <col min="11222" max="11222" width="18.42578125" style="59" customWidth="1"/>
    <col min="11223" max="11223" width="17.42578125" style="59" customWidth="1"/>
    <col min="11224" max="11224" width="19.7109375" style="59" customWidth="1"/>
    <col min="11225" max="11225" width="19.140625" style="59" customWidth="1"/>
    <col min="11226" max="11226" width="37.28515625" style="59" bestFit="1" customWidth="1"/>
    <col min="11227" max="11475" width="65" style="59"/>
    <col min="11476" max="11476" width="60.5703125" style="59" customWidth="1"/>
    <col min="11477" max="11477" width="23.5703125" style="59" customWidth="1"/>
    <col min="11478" max="11478" width="18.42578125" style="59" customWidth="1"/>
    <col min="11479" max="11479" width="17.42578125" style="59" customWidth="1"/>
    <col min="11480" max="11480" width="19.7109375" style="59" customWidth="1"/>
    <col min="11481" max="11481" width="19.140625" style="59" customWidth="1"/>
    <col min="11482" max="11482" width="37.28515625" style="59" bestFit="1" customWidth="1"/>
    <col min="11483" max="11731" width="65" style="59"/>
    <col min="11732" max="11732" width="60.5703125" style="59" customWidth="1"/>
    <col min="11733" max="11733" width="23.5703125" style="59" customWidth="1"/>
    <col min="11734" max="11734" width="18.42578125" style="59" customWidth="1"/>
    <col min="11735" max="11735" width="17.42578125" style="59" customWidth="1"/>
    <col min="11736" max="11736" width="19.7109375" style="59" customWidth="1"/>
    <col min="11737" max="11737" width="19.140625" style="59" customWidth="1"/>
    <col min="11738" max="11738" width="37.28515625" style="59" bestFit="1" customWidth="1"/>
    <col min="11739" max="11987" width="65" style="59"/>
    <col min="11988" max="11988" width="60.5703125" style="59" customWidth="1"/>
    <col min="11989" max="11989" width="23.5703125" style="59" customWidth="1"/>
    <col min="11990" max="11990" width="18.42578125" style="59" customWidth="1"/>
    <col min="11991" max="11991" width="17.42578125" style="59" customWidth="1"/>
    <col min="11992" max="11992" width="19.7109375" style="59" customWidth="1"/>
    <col min="11993" max="11993" width="19.140625" style="59" customWidth="1"/>
    <col min="11994" max="11994" width="37.28515625" style="59" bestFit="1" customWidth="1"/>
    <col min="11995" max="12243" width="65" style="59"/>
    <col min="12244" max="12244" width="60.5703125" style="59" customWidth="1"/>
    <col min="12245" max="12245" width="23.5703125" style="59" customWidth="1"/>
    <col min="12246" max="12246" width="18.42578125" style="59" customWidth="1"/>
    <col min="12247" max="12247" width="17.42578125" style="59" customWidth="1"/>
    <col min="12248" max="12248" width="19.7109375" style="59" customWidth="1"/>
    <col min="12249" max="12249" width="19.140625" style="59" customWidth="1"/>
    <col min="12250" max="12250" width="37.28515625" style="59" bestFit="1" customWidth="1"/>
    <col min="12251" max="12499" width="65" style="59"/>
    <col min="12500" max="12500" width="60.5703125" style="59" customWidth="1"/>
    <col min="12501" max="12501" width="23.5703125" style="59" customWidth="1"/>
    <col min="12502" max="12502" width="18.42578125" style="59" customWidth="1"/>
    <col min="12503" max="12503" width="17.42578125" style="59" customWidth="1"/>
    <col min="12504" max="12504" width="19.7109375" style="59" customWidth="1"/>
    <col min="12505" max="12505" width="19.140625" style="59" customWidth="1"/>
    <col min="12506" max="12506" width="37.28515625" style="59" bestFit="1" customWidth="1"/>
    <col min="12507" max="12755" width="65" style="59"/>
    <col min="12756" max="12756" width="60.5703125" style="59" customWidth="1"/>
    <col min="12757" max="12757" width="23.5703125" style="59" customWidth="1"/>
    <col min="12758" max="12758" width="18.42578125" style="59" customWidth="1"/>
    <col min="12759" max="12759" width="17.42578125" style="59" customWidth="1"/>
    <col min="12760" max="12760" width="19.7109375" style="59" customWidth="1"/>
    <col min="12761" max="12761" width="19.140625" style="59" customWidth="1"/>
    <col min="12762" max="12762" width="37.28515625" style="59" bestFit="1" customWidth="1"/>
    <col min="12763" max="13011" width="65" style="59"/>
    <col min="13012" max="13012" width="60.5703125" style="59" customWidth="1"/>
    <col min="13013" max="13013" width="23.5703125" style="59" customWidth="1"/>
    <col min="13014" max="13014" width="18.42578125" style="59" customWidth="1"/>
    <col min="13015" max="13015" width="17.42578125" style="59" customWidth="1"/>
    <col min="13016" max="13016" width="19.7109375" style="59" customWidth="1"/>
    <col min="13017" max="13017" width="19.140625" style="59" customWidth="1"/>
    <col min="13018" max="13018" width="37.28515625" style="59" bestFit="1" customWidth="1"/>
    <col min="13019" max="13267" width="65" style="59"/>
    <col min="13268" max="13268" width="60.5703125" style="59" customWidth="1"/>
    <col min="13269" max="13269" width="23.5703125" style="59" customWidth="1"/>
    <col min="13270" max="13270" width="18.42578125" style="59" customWidth="1"/>
    <col min="13271" max="13271" width="17.42578125" style="59" customWidth="1"/>
    <col min="13272" max="13272" width="19.7109375" style="59" customWidth="1"/>
    <col min="13273" max="13273" width="19.140625" style="59" customWidth="1"/>
    <col min="13274" max="13274" width="37.28515625" style="59" bestFit="1" customWidth="1"/>
    <col min="13275" max="13523" width="65" style="59"/>
    <col min="13524" max="13524" width="60.5703125" style="59" customWidth="1"/>
    <col min="13525" max="13525" width="23.5703125" style="59" customWidth="1"/>
    <col min="13526" max="13526" width="18.42578125" style="59" customWidth="1"/>
    <col min="13527" max="13527" width="17.42578125" style="59" customWidth="1"/>
    <col min="13528" max="13528" width="19.7109375" style="59" customWidth="1"/>
    <col min="13529" max="13529" width="19.140625" style="59" customWidth="1"/>
    <col min="13530" max="13530" width="37.28515625" style="59" bestFit="1" customWidth="1"/>
    <col min="13531" max="13779" width="65" style="59"/>
    <col min="13780" max="13780" width="60.5703125" style="59" customWidth="1"/>
    <col min="13781" max="13781" width="23.5703125" style="59" customWidth="1"/>
    <col min="13782" max="13782" width="18.42578125" style="59" customWidth="1"/>
    <col min="13783" max="13783" width="17.42578125" style="59" customWidth="1"/>
    <col min="13784" max="13784" width="19.7109375" style="59" customWidth="1"/>
    <col min="13785" max="13785" width="19.140625" style="59" customWidth="1"/>
    <col min="13786" max="13786" width="37.28515625" style="59" bestFit="1" customWidth="1"/>
    <col min="13787" max="14035" width="65" style="59"/>
    <col min="14036" max="14036" width="60.5703125" style="59" customWidth="1"/>
    <col min="14037" max="14037" width="23.5703125" style="59" customWidth="1"/>
    <col min="14038" max="14038" width="18.42578125" style="59" customWidth="1"/>
    <col min="14039" max="14039" width="17.42578125" style="59" customWidth="1"/>
    <col min="14040" max="14040" width="19.7109375" style="59" customWidth="1"/>
    <col min="14041" max="14041" width="19.140625" style="59" customWidth="1"/>
    <col min="14042" max="14042" width="37.28515625" style="59" bestFit="1" customWidth="1"/>
    <col min="14043" max="14291" width="65" style="59"/>
    <col min="14292" max="14292" width="60.5703125" style="59" customWidth="1"/>
    <col min="14293" max="14293" width="23.5703125" style="59" customWidth="1"/>
    <col min="14294" max="14294" width="18.42578125" style="59" customWidth="1"/>
    <col min="14295" max="14295" width="17.42578125" style="59" customWidth="1"/>
    <col min="14296" max="14296" width="19.7109375" style="59" customWidth="1"/>
    <col min="14297" max="14297" width="19.140625" style="59" customWidth="1"/>
    <col min="14298" max="14298" width="37.28515625" style="59" bestFit="1" customWidth="1"/>
    <col min="14299" max="14547" width="65" style="59"/>
    <col min="14548" max="14548" width="60.5703125" style="59" customWidth="1"/>
    <col min="14549" max="14549" width="23.5703125" style="59" customWidth="1"/>
    <col min="14550" max="14550" width="18.42578125" style="59" customWidth="1"/>
    <col min="14551" max="14551" width="17.42578125" style="59" customWidth="1"/>
    <col min="14552" max="14552" width="19.7109375" style="59" customWidth="1"/>
    <col min="14553" max="14553" width="19.140625" style="59" customWidth="1"/>
    <col min="14554" max="14554" width="37.28515625" style="59" bestFit="1" customWidth="1"/>
    <col min="14555" max="14803" width="65" style="59"/>
    <col min="14804" max="14804" width="60.5703125" style="59" customWidth="1"/>
    <col min="14805" max="14805" width="23.5703125" style="59" customWidth="1"/>
    <col min="14806" max="14806" width="18.42578125" style="59" customWidth="1"/>
    <col min="14807" max="14807" width="17.42578125" style="59" customWidth="1"/>
    <col min="14808" max="14808" width="19.7109375" style="59" customWidth="1"/>
    <col min="14809" max="14809" width="19.140625" style="59" customWidth="1"/>
    <col min="14810" max="14810" width="37.28515625" style="59" bestFit="1" customWidth="1"/>
    <col min="14811" max="15059" width="65" style="59"/>
    <col min="15060" max="15060" width="60.5703125" style="59" customWidth="1"/>
    <col min="15061" max="15061" width="23.5703125" style="59" customWidth="1"/>
    <col min="15062" max="15062" width="18.42578125" style="59" customWidth="1"/>
    <col min="15063" max="15063" width="17.42578125" style="59" customWidth="1"/>
    <col min="15064" max="15064" width="19.7109375" style="59" customWidth="1"/>
    <col min="15065" max="15065" width="19.140625" style="59" customWidth="1"/>
    <col min="15066" max="15066" width="37.28515625" style="59" bestFit="1" customWidth="1"/>
    <col min="15067" max="15315" width="65" style="59"/>
    <col min="15316" max="15316" width="60.5703125" style="59" customWidth="1"/>
    <col min="15317" max="15317" width="23.5703125" style="59" customWidth="1"/>
    <col min="15318" max="15318" width="18.42578125" style="59" customWidth="1"/>
    <col min="15319" max="15319" width="17.42578125" style="59" customWidth="1"/>
    <col min="15320" max="15320" width="19.7109375" style="59" customWidth="1"/>
    <col min="15321" max="15321" width="19.140625" style="59" customWidth="1"/>
    <col min="15322" max="15322" width="37.28515625" style="59" bestFit="1" customWidth="1"/>
    <col min="15323" max="15571" width="65" style="59"/>
    <col min="15572" max="15572" width="60.5703125" style="59" customWidth="1"/>
    <col min="15573" max="15573" width="23.5703125" style="59" customWidth="1"/>
    <col min="15574" max="15574" width="18.42578125" style="59" customWidth="1"/>
    <col min="15575" max="15575" width="17.42578125" style="59" customWidth="1"/>
    <col min="15576" max="15576" width="19.7109375" style="59" customWidth="1"/>
    <col min="15577" max="15577" width="19.140625" style="59" customWidth="1"/>
    <col min="15578" max="15578" width="37.28515625" style="59" bestFit="1" customWidth="1"/>
    <col min="15579" max="15827" width="65" style="59"/>
    <col min="15828" max="15828" width="60.5703125" style="59" customWidth="1"/>
    <col min="15829" max="15829" width="23.5703125" style="59" customWidth="1"/>
    <col min="15830" max="15830" width="18.42578125" style="59" customWidth="1"/>
    <col min="15831" max="15831" width="17.42578125" style="59" customWidth="1"/>
    <col min="15832" max="15832" width="19.7109375" style="59" customWidth="1"/>
    <col min="15833" max="15833" width="19.140625" style="59" customWidth="1"/>
    <col min="15834" max="15834" width="37.28515625" style="59" bestFit="1" customWidth="1"/>
    <col min="15835" max="16083" width="65" style="59"/>
    <col min="16084" max="16084" width="60.5703125" style="59" customWidth="1"/>
    <col min="16085" max="16085" width="23.5703125" style="59" customWidth="1"/>
    <col min="16086" max="16086" width="18.42578125" style="59" customWidth="1"/>
    <col min="16087" max="16087" width="17.42578125" style="59" customWidth="1"/>
    <col min="16088" max="16088" width="19.7109375" style="59" customWidth="1"/>
    <col min="16089" max="16089" width="19.140625" style="59" customWidth="1"/>
    <col min="16090" max="16090" width="37.28515625" style="59" bestFit="1" customWidth="1"/>
    <col min="16091" max="16384" width="65" style="59"/>
  </cols>
  <sheetData>
    <row r="1" spans="1:6" ht="20.100000000000001" customHeight="1" x14ac:dyDescent="0.25">
      <c r="A1" s="176" t="s">
        <v>517</v>
      </c>
      <c r="B1" s="176"/>
      <c r="C1" s="176"/>
      <c r="D1" s="176"/>
      <c r="E1" s="176"/>
      <c r="F1" s="176"/>
    </row>
    <row r="2" spans="1:6" ht="20.100000000000001" customHeight="1" x14ac:dyDescent="0.25">
      <c r="A2" s="114" t="str">
        <f>'Formato 1'!A2</f>
        <v>Patronato del Parque Zoológico de León (a)</v>
      </c>
      <c r="B2" s="138"/>
      <c r="C2" s="138"/>
      <c r="D2" s="138"/>
      <c r="E2" s="138"/>
      <c r="F2" s="139"/>
    </row>
    <row r="3" spans="1:6" ht="29.25" customHeight="1" x14ac:dyDescent="0.25">
      <c r="A3" s="140" t="s">
        <v>518</v>
      </c>
      <c r="B3" s="141"/>
      <c r="C3" s="141"/>
      <c r="D3" s="141"/>
      <c r="E3" s="141"/>
      <c r="F3" s="142"/>
    </row>
    <row r="4" spans="1:6" ht="35.25" customHeight="1" x14ac:dyDescent="0.25">
      <c r="A4" s="125"/>
      <c r="B4" s="125" t="s">
        <v>519</v>
      </c>
      <c r="C4" s="125" t="s">
        <v>520</v>
      </c>
      <c r="D4" s="125" t="s">
        <v>521</v>
      </c>
      <c r="E4" s="125" t="s">
        <v>522</v>
      </c>
      <c r="F4" s="125" t="s">
        <v>523</v>
      </c>
    </row>
    <row r="5" spans="1:6" ht="12.75" customHeight="1" x14ac:dyDescent="0.25">
      <c r="A5" s="19" t="s">
        <v>524</v>
      </c>
      <c r="B5" s="55"/>
      <c r="C5" s="55"/>
      <c r="D5" s="55"/>
      <c r="E5" s="55"/>
      <c r="F5" s="55"/>
    </row>
    <row r="6" spans="1:6" ht="30" x14ac:dyDescent="0.25">
      <c r="A6" s="61" t="s">
        <v>525</v>
      </c>
      <c r="B6" s="62"/>
      <c r="C6" s="62"/>
      <c r="D6" s="62"/>
      <c r="E6" s="62"/>
      <c r="F6" s="62"/>
    </row>
    <row r="7" spans="1:6" ht="15" x14ac:dyDescent="0.25">
      <c r="A7" s="61" t="s">
        <v>526</v>
      </c>
      <c r="B7" s="62"/>
      <c r="C7" s="62"/>
      <c r="D7" s="62"/>
      <c r="E7" s="62"/>
      <c r="F7" s="62"/>
    </row>
    <row r="8" spans="1:6" ht="15" x14ac:dyDescent="0.25">
      <c r="A8" s="69"/>
      <c r="B8" s="47"/>
      <c r="C8" s="47"/>
      <c r="D8" s="47"/>
      <c r="E8" s="47"/>
      <c r="F8" s="47"/>
    </row>
    <row r="9" spans="1:6" ht="15" x14ac:dyDescent="0.25">
      <c r="A9" s="19" t="s">
        <v>527</v>
      </c>
      <c r="B9" s="47"/>
      <c r="C9" s="47"/>
      <c r="D9" s="47"/>
      <c r="E9" s="47"/>
      <c r="F9" s="47"/>
    </row>
    <row r="10" spans="1:6" ht="15" x14ac:dyDescent="0.25">
      <c r="A10" s="61" t="s">
        <v>528</v>
      </c>
      <c r="B10" s="62"/>
      <c r="C10" s="62"/>
      <c r="D10" s="62"/>
      <c r="E10" s="62"/>
      <c r="F10" s="62"/>
    </row>
    <row r="11" spans="1:6" ht="15" x14ac:dyDescent="0.25">
      <c r="A11" s="83" t="s">
        <v>529</v>
      </c>
      <c r="B11" s="62"/>
      <c r="C11" s="62"/>
      <c r="D11" s="62"/>
      <c r="E11" s="62"/>
      <c r="F11" s="62"/>
    </row>
    <row r="12" spans="1:6" ht="15" x14ac:dyDescent="0.25">
      <c r="A12" s="83" t="s">
        <v>530</v>
      </c>
      <c r="B12" s="62"/>
      <c r="C12" s="62"/>
      <c r="D12" s="62"/>
      <c r="E12" s="62"/>
      <c r="F12" s="62"/>
    </row>
    <row r="13" spans="1:6" ht="15" x14ac:dyDescent="0.25">
      <c r="A13" s="83" t="s">
        <v>531</v>
      </c>
      <c r="B13" s="62"/>
      <c r="C13" s="62"/>
      <c r="D13" s="62"/>
      <c r="E13" s="62"/>
      <c r="F13" s="62"/>
    </row>
    <row r="14" spans="1:6" ht="15" x14ac:dyDescent="0.25">
      <c r="A14" s="61" t="s">
        <v>532</v>
      </c>
      <c r="B14" s="62"/>
      <c r="C14" s="62"/>
      <c r="D14" s="62"/>
      <c r="E14" s="62"/>
      <c r="F14" s="62"/>
    </row>
    <row r="15" spans="1:6" ht="15" x14ac:dyDescent="0.25">
      <c r="A15" s="83" t="s">
        <v>529</v>
      </c>
      <c r="B15" s="62"/>
      <c r="C15" s="62"/>
      <c r="D15" s="62"/>
      <c r="E15" s="62"/>
      <c r="F15" s="62"/>
    </row>
    <row r="16" spans="1:6" ht="15" x14ac:dyDescent="0.25">
      <c r="A16" s="83" t="s">
        <v>530</v>
      </c>
      <c r="B16" s="62"/>
      <c r="C16" s="62"/>
      <c r="D16" s="62"/>
      <c r="E16" s="62"/>
      <c r="F16" s="62"/>
    </row>
    <row r="17" spans="1:6" ht="15" x14ac:dyDescent="0.25">
      <c r="A17" s="83" t="s">
        <v>531</v>
      </c>
      <c r="B17" s="62"/>
      <c r="C17" s="62"/>
      <c r="D17" s="62"/>
      <c r="E17" s="62"/>
      <c r="F17" s="62"/>
    </row>
    <row r="18" spans="1:6" ht="15" x14ac:dyDescent="0.25">
      <c r="A18" s="61" t="s">
        <v>533</v>
      </c>
      <c r="B18" s="126"/>
      <c r="C18" s="62"/>
      <c r="D18" s="62"/>
      <c r="E18" s="62"/>
      <c r="F18" s="62"/>
    </row>
    <row r="19" spans="1:6" ht="15" x14ac:dyDescent="0.25">
      <c r="A19" s="61" t="s">
        <v>534</v>
      </c>
      <c r="B19" s="62"/>
      <c r="C19" s="62"/>
      <c r="D19" s="62"/>
      <c r="E19" s="62"/>
      <c r="F19" s="62"/>
    </row>
    <row r="20" spans="1:6" ht="30" x14ac:dyDescent="0.25">
      <c r="A20" s="61" t="s">
        <v>535</v>
      </c>
      <c r="B20" s="127"/>
      <c r="C20" s="127"/>
      <c r="D20" s="127"/>
      <c r="E20" s="127"/>
      <c r="F20" s="127"/>
    </row>
    <row r="21" spans="1:6" ht="30" x14ac:dyDescent="0.25">
      <c r="A21" s="61" t="s">
        <v>536</v>
      </c>
      <c r="B21" s="127"/>
      <c r="C21" s="127"/>
      <c r="D21" s="127"/>
      <c r="E21" s="127"/>
      <c r="F21" s="127"/>
    </row>
    <row r="22" spans="1:6" ht="30" x14ac:dyDescent="0.25">
      <c r="A22" s="61" t="s">
        <v>537</v>
      </c>
      <c r="B22" s="127"/>
      <c r="C22" s="127"/>
      <c r="D22" s="127"/>
      <c r="E22" s="127"/>
      <c r="F22" s="127"/>
    </row>
    <row r="23" spans="1:6" ht="15" x14ac:dyDescent="0.25">
      <c r="A23" s="61" t="s">
        <v>538</v>
      </c>
      <c r="B23" s="127"/>
      <c r="C23" s="127"/>
      <c r="D23" s="127"/>
      <c r="E23" s="127"/>
      <c r="F23" s="127"/>
    </row>
    <row r="24" spans="1:6" ht="15" x14ac:dyDescent="0.25">
      <c r="A24" s="61" t="s">
        <v>539</v>
      </c>
      <c r="B24" s="128"/>
      <c r="C24" s="62"/>
      <c r="D24" s="62"/>
      <c r="E24" s="62"/>
      <c r="F24" s="62"/>
    </row>
    <row r="25" spans="1:6" ht="15" x14ac:dyDescent="0.25">
      <c r="A25" s="61" t="s">
        <v>540</v>
      </c>
      <c r="B25" s="128"/>
      <c r="C25" s="62"/>
      <c r="D25" s="62"/>
      <c r="E25" s="62"/>
      <c r="F25" s="62"/>
    </row>
    <row r="26" spans="1:6" ht="15" x14ac:dyDescent="0.25">
      <c r="A26" s="69"/>
      <c r="B26" s="47"/>
      <c r="C26" s="47"/>
      <c r="D26" s="47"/>
      <c r="E26" s="47"/>
      <c r="F26" s="47"/>
    </row>
    <row r="27" spans="1:6" ht="15" x14ac:dyDescent="0.25">
      <c r="A27" s="19" t="s">
        <v>541</v>
      </c>
      <c r="B27" s="47"/>
      <c r="C27" s="47"/>
      <c r="D27" s="47"/>
      <c r="E27" s="47"/>
      <c r="F27" s="47"/>
    </row>
    <row r="28" spans="1:6" ht="15" x14ac:dyDescent="0.25">
      <c r="A28" s="61" t="s">
        <v>542</v>
      </c>
      <c r="B28" s="62"/>
      <c r="C28" s="62"/>
      <c r="D28" s="62"/>
      <c r="E28" s="62"/>
      <c r="F28" s="62"/>
    </row>
    <row r="29" spans="1:6" ht="15" x14ac:dyDescent="0.25">
      <c r="A29" s="69"/>
      <c r="B29" s="47"/>
      <c r="C29" s="47"/>
      <c r="D29" s="47"/>
      <c r="E29" s="47"/>
      <c r="F29" s="47"/>
    </row>
    <row r="30" spans="1:6" ht="15" x14ac:dyDescent="0.25">
      <c r="A30" s="19" t="s">
        <v>543</v>
      </c>
      <c r="B30" s="47"/>
      <c r="C30" s="47"/>
      <c r="D30" s="47"/>
      <c r="E30" s="47"/>
      <c r="F30" s="47"/>
    </row>
    <row r="31" spans="1:6" ht="15" x14ac:dyDescent="0.25">
      <c r="A31" s="61" t="s">
        <v>528</v>
      </c>
      <c r="B31" s="62"/>
      <c r="C31" s="62"/>
      <c r="D31" s="62"/>
      <c r="E31" s="62"/>
      <c r="F31" s="62"/>
    </row>
    <row r="32" spans="1:6" ht="15" x14ac:dyDescent="0.25">
      <c r="A32" s="61" t="s">
        <v>532</v>
      </c>
      <c r="B32" s="62"/>
      <c r="C32" s="62"/>
      <c r="D32" s="62"/>
      <c r="E32" s="62"/>
      <c r="F32" s="62"/>
    </row>
    <row r="33" spans="1:6" ht="15" x14ac:dyDescent="0.25">
      <c r="A33" s="61" t="s">
        <v>544</v>
      </c>
      <c r="B33" s="62"/>
      <c r="C33" s="62"/>
      <c r="D33" s="62"/>
      <c r="E33" s="62"/>
      <c r="F33" s="62"/>
    </row>
    <row r="34" spans="1:6" ht="15" x14ac:dyDescent="0.25">
      <c r="A34" s="69"/>
      <c r="B34" s="47"/>
      <c r="C34" s="47"/>
      <c r="D34" s="47"/>
      <c r="E34" s="47"/>
      <c r="F34" s="47"/>
    </row>
    <row r="35" spans="1:6" ht="15" x14ac:dyDescent="0.25">
      <c r="A35" s="19" t="s">
        <v>545</v>
      </c>
      <c r="B35" s="47"/>
      <c r="C35" s="47"/>
      <c r="D35" s="47"/>
      <c r="E35" s="47"/>
      <c r="F35" s="47"/>
    </row>
    <row r="36" spans="1:6" ht="15" x14ac:dyDescent="0.25">
      <c r="A36" s="61" t="s">
        <v>546</v>
      </c>
      <c r="B36" s="62"/>
      <c r="C36" s="62"/>
      <c r="D36" s="62"/>
      <c r="E36" s="62"/>
      <c r="F36" s="62"/>
    </row>
    <row r="37" spans="1:6" ht="15" x14ac:dyDescent="0.25">
      <c r="A37" s="61" t="s">
        <v>547</v>
      </c>
      <c r="B37" s="62"/>
      <c r="C37" s="62"/>
      <c r="D37" s="62"/>
      <c r="E37" s="62"/>
      <c r="F37" s="62"/>
    </row>
    <row r="38" spans="1:6" ht="15" x14ac:dyDescent="0.25">
      <c r="A38" s="61" t="s">
        <v>548</v>
      </c>
      <c r="B38" s="128"/>
      <c r="C38" s="62"/>
      <c r="D38" s="62"/>
      <c r="E38" s="62"/>
      <c r="F38" s="62"/>
    </row>
    <row r="39" spans="1:6" ht="15" x14ac:dyDescent="0.25">
      <c r="A39" s="69"/>
      <c r="B39" s="47"/>
      <c r="C39" s="47"/>
      <c r="D39" s="47"/>
      <c r="E39" s="47"/>
      <c r="F39" s="47"/>
    </row>
    <row r="40" spans="1:6" ht="15" x14ac:dyDescent="0.25">
      <c r="A40" s="19" t="s">
        <v>549</v>
      </c>
      <c r="B40" s="62"/>
      <c r="C40" s="62"/>
      <c r="D40" s="62"/>
      <c r="E40" s="62"/>
      <c r="F40" s="62"/>
    </row>
    <row r="41" spans="1:6" ht="15" x14ac:dyDescent="0.25">
      <c r="A41" s="69"/>
      <c r="B41" s="47"/>
      <c r="C41" s="47"/>
      <c r="D41" s="47"/>
      <c r="E41" s="47"/>
      <c r="F41" s="47"/>
    </row>
    <row r="42" spans="1:6" ht="15" x14ac:dyDescent="0.25">
      <c r="A42" s="19" t="s">
        <v>550</v>
      </c>
      <c r="B42" s="47"/>
      <c r="C42" s="47"/>
      <c r="D42" s="47"/>
      <c r="E42" s="47"/>
      <c r="F42" s="47"/>
    </row>
    <row r="43" spans="1:6" ht="15" x14ac:dyDescent="0.25">
      <c r="A43" s="61" t="s">
        <v>551</v>
      </c>
      <c r="B43" s="62"/>
      <c r="C43" s="62"/>
      <c r="D43" s="62"/>
      <c r="E43" s="62"/>
      <c r="F43" s="62"/>
    </row>
    <row r="44" spans="1:6" ht="15" x14ac:dyDescent="0.25">
      <c r="A44" s="61" t="s">
        <v>552</v>
      </c>
      <c r="B44" s="62"/>
      <c r="C44" s="62"/>
      <c r="D44" s="62"/>
      <c r="E44" s="62"/>
      <c r="F44" s="62"/>
    </row>
    <row r="45" spans="1:6" ht="15" x14ac:dyDescent="0.25">
      <c r="A45" s="61" t="s">
        <v>553</v>
      </c>
      <c r="B45" s="62"/>
      <c r="C45" s="62"/>
      <c r="D45" s="62"/>
      <c r="E45" s="62"/>
      <c r="F45" s="62"/>
    </row>
    <row r="46" spans="1:6" ht="15" x14ac:dyDescent="0.25">
      <c r="A46" s="69"/>
      <c r="B46" s="47"/>
      <c r="C46" s="47"/>
      <c r="D46" s="47"/>
      <c r="E46" s="47"/>
      <c r="F46" s="47"/>
    </row>
    <row r="47" spans="1:6" ht="30" x14ac:dyDescent="0.25">
      <c r="A47" s="19" t="s">
        <v>554</v>
      </c>
      <c r="B47" s="47"/>
      <c r="C47" s="47"/>
      <c r="D47" s="47"/>
      <c r="E47" s="47"/>
      <c r="F47" s="47"/>
    </row>
    <row r="48" spans="1:6" ht="15" x14ac:dyDescent="0.25">
      <c r="A48" s="61" t="s">
        <v>552</v>
      </c>
      <c r="B48" s="127"/>
      <c r="C48" s="127"/>
      <c r="D48" s="127"/>
      <c r="E48" s="127"/>
      <c r="F48" s="127"/>
    </row>
    <row r="49" spans="1:6" ht="15" x14ac:dyDescent="0.25">
      <c r="A49" s="61" t="s">
        <v>553</v>
      </c>
      <c r="B49" s="127"/>
      <c r="C49" s="127"/>
      <c r="D49" s="127"/>
      <c r="E49" s="127"/>
      <c r="F49" s="127"/>
    </row>
    <row r="50" spans="1:6" ht="15" x14ac:dyDescent="0.25">
      <c r="A50" s="69"/>
      <c r="B50" s="47"/>
      <c r="C50" s="47"/>
      <c r="D50" s="47"/>
      <c r="E50" s="47"/>
      <c r="F50" s="47"/>
    </row>
    <row r="51" spans="1:6" ht="15" x14ac:dyDescent="0.25">
      <c r="A51" s="19" t="s">
        <v>555</v>
      </c>
      <c r="B51" s="47"/>
      <c r="C51" s="47"/>
      <c r="D51" s="47"/>
      <c r="E51" s="47"/>
      <c r="F51" s="47"/>
    </row>
    <row r="52" spans="1:6" ht="15" x14ac:dyDescent="0.25">
      <c r="A52" s="61" t="s">
        <v>552</v>
      </c>
      <c r="B52" s="62"/>
      <c r="C52" s="62"/>
      <c r="D52" s="62"/>
      <c r="E52" s="62"/>
      <c r="F52" s="62"/>
    </row>
    <row r="53" spans="1:6" ht="15" x14ac:dyDescent="0.25">
      <c r="A53" s="61" t="s">
        <v>553</v>
      </c>
      <c r="B53" s="62"/>
      <c r="C53" s="62"/>
      <c r="D53" s="62"/>
      <c r="E53" s="62"/>
      <c r="F53" s="62"/>
    </row>
    <row r="54" spans="1:6" ht="15" x14ac:dyDescent="0.25">
      <c r="A54" s="61" t="s">
        <v>556</v>
      </c>
      <c r="B54" s="62"/>
      <c r="C54" s="62"/>
      <c r="D54" s="62"/>
      <c r="E54" s="62"/>
      <c r="F54" s="62"/>
    </row>
    <row r="55" spans="1:6" ht="15" x14ac:dyDescent="0.25">
      <c r="A55" s="69"/>
      <c r="B55" s="47"/>
      <c r="C55" s="47"/>
      <c r="D55" s="47"/>
      <c r="E55" s="47"/>
      <c r="F55" s="47"/>
    </row>
    <row r="56" spans="1:6" ht="44.25" customHeight="1" x14ac:dyDescent="0.25">
      <c r="A56" s="19" t="s">
        <v>557</v>
      </c>
      <c r="B56" s="47"/>
      <c r="C56" s="47"/>
      <c r="D56" s="47"/>
      <c r="E56" s="47"/>
      <c r="F56" s="47"/>
    </row>
    <row r="57" spans="1:6" ht="20.100000000000001" customHeight="1" x14ac:dyDescent="0.25">
      <c r="A57" s="61" t="s">
        <v>552</v>
      </c>
      <c r="B57" s="62"/>
      <c r="C57" s="62"/>
      <c r="D57" s="62"/>
      <c r="E57" s="62"/>
      <c r="F57" s="62"/>
    </row>
    <row r="58" spans="1:6" ht="20.100000000000001" customHeight="1" x14ac:dyDescent="0.25">
      <c r="A58" s="61" t="s">
        <v>553</v>
      </c>
      <c r="B58" s="62"/>
      <c r="C58" s="62"/>
      <c r="D58" s="62"/>
      <c r="E58" s="62"/>
      <c r="F58" s="62"/>
    </row>
    <row r="59" spans="1:6" ht="20.100000000000001" customHeight="1" x14ac:dyDescent="0.25">
      <c r="A59" s="69"/>
      <c r="B59" s="47"/>
      <c r="C59" s="47"/>
      <c r="D59" s="47"/>
      <c r="E59" s="47"/>
      <c r="F59" s="47"/>
    </row>
    <row r="60" spans="1:6" ht="20.100000000000001" customHeight="1" x14ac:dyDescent="0.25">
      <c r="A60" s="19" t="s">
        <v>558</v>
      </c>
      <c r="B60" s="47"/>
      <c r="C60" s="47"/>
      <c r="D60" s="47"/>
      <c r="E60" s="47"/>
      <c r="F60" s="47"/>
    </row>
    <row r="61" spans="1:6" ht="20.100000000000001" customHeight="1" x14ac:dyDescent="0.25">
      <c r="A61" s="61" t="s">
        <v>559</v>
      </c>
      <c r="B61" s="62"/>
      <c r="C61" s="62"/>
      <c r="D61" s="62"/>
      <c r="E61" s="62"/>
      <c r="F61" s="62"/>
    </row>
    <row r="62" spans="1:6" ht="20.100000000000001" customHeight="1" x14ac:dyDescent="0.25">
      <c r="A62" s="61" t="s">
        <v>560</v>
      </c>
      <c r="B62" s="128"/>
      <c r="C62" s="62"/>
      <c r="D62" s="62"/>
      <c r="E62" s="62"/>
      <c r="F62" s="62"/>
    </row>
    <row r="63" spans="1:6" ht="20.100000000000001" customHeight="1" x14ac:dyDescent="0.25">
      <c r="A63" s="69"/>
      <c r="B63" s="47"/>
      <c r="C63" s="47"/>
      <c r="D63" s="47"/>
      <c r="E63" s="47"/>
      <c r="F63" s="47"/>
    </row>
    <row r="64" spans="1:6" ht="20.100000000000001" customHeight="1" x14ac:dyDescent="0.25">
      <c r="A64" s="19" t="s">
        <v>561</v>
      </c>
      <c r="B64" s="47"/>
      <c r="C64" s="47"/>
      <c r="D64" s="47"/>
      <c r="E64" s="47"/>
      <c r="F64" s="47"/>
    </row>
    <row r="65" spans="1:6" ht="20.100000000000001" customHeight="1" x14ac:dyDescent="0.25">
      <c r="A65" s="61" t="s">
        <v>562</v>
      </c>
      <c r="B65" s="62"/>
      <c r="C65" s="62"/>
      <c r="D65" s="62"/>
      <c r="E65" s="62"/>
      <c r="F65" s="62"/>
    </row>
    <row r="66" spans="1:6" ht="20.100000000000001" customHeight="1" x14ac:dyDescent="0.25">
      <c r="A66" s="61" t="s">
        <v>563</v>
      </c>
      <c r="B66" s="62"/>
      <c r="C66" s="62"/>
      <c r="D66" s="62"/>
      <c r="E66" s="62"/>
      <c r="F66" s="62"/>
    </row>
    <row r="67" spans="1:6" ht="20.100000000000001" customHeight="1" x14ac:dyDescent="0.25">
      <c r="A67" s="124"/>
      <c r="B67" s="57"/>
      <c r="C67" s="57"/>
      <c r="D67" s="57"/>
      <c r="E67" s="57"/>
      <c r="F67" s="57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  <dataValidation type="whole" allowBlank="1" showInputMessage="1" showErrorMessage="1" sqref="B11:F13 B15:F17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La empresa o institución que elaboró el estudio actuarial más reciente." sqref="B66:F66"/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decimal" allowBlank="1" showInputMessage="1" showErrorMessage="1" sqref="B14:F14 B10:F10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5"/>
  <sheetViews>
    <sheetView showGridLines="0" zoomScale="94" zoomScaleNormal="110" workbookViewId="0">
      <selection activeCell="A11" sqref="A11"/>
    </sheetView>
  </sheetViews>
  <sheetFormatPr baseColWidth="10" defaultColWidth="11" defaultRowHeight="15" x14ac:dyDescent="0.25"/>
  <cols>
    <col min="1" max="1" width="58" bestFit="1" customWidth="1"/>
    <col min="2" max="2" width="23.140625" customWidth="1"/>
    <col min="3" max="4" width="15.7109375" customWidth="1"/>
    <col min="5" max="5" width="19" customWidth="1"/>
    <col min="6" max="6" width="20.7109375" customWidth="1"/>
    <col min="7" max="7" width="15.7109375" customWidth="1"/>
    <col min="8" max="8" width="22.28515625" customWidth="1"/>
  </cols>
  <sheetData>
    <row r="1" spans="1:8" ht="40.9" customHeight="1" x14ac:dyDescent="0.25">
      <c r="A1" s="143" t="s">
        <v>124</v>
      </c>
      <c r="B1" s="144"/>
      <c r="C1" s="144"/>
      <c r="D1" s="144"/>
      <c r="E1" s="144"/>
      <c r="F1" s="144"/>
      <c r="G1" s="144"/>
      <c r="H1" s="145"/>
    </row>
    <row r="2" spans="1:8" x14ac:dyDescent="0.25">
      <c r="A2" s="114" t="str">
        <f>'Formato 1'!A2</f>
        <v>Patronato del Parque Zoológico de León (a)</v>
      </c>
      <c r="B2" s="115"/>
      <c r="C2" s="115"/>
      <c r="D2" s="115"/>
      <c r="E2" s="115"/>
      <c r="F2" s="115"/>
      <c r="G2" s="115"/>
      <c r="H2" s="116"/>
    </row>
    <row r="3" spans="1:8" ht="15" customHeight="1" x14ac:dyDescent="0.25">
      <c r="A3" s="117" t="s">
        <v>125</v>
      </c>
      <c r="B3" s="118"/>
      <c r="C3" s="118"/>
      <c r="D3" s="118"/>
      <c r="E3" s="118"/>
      <c r="F3" s="118"/>
      <c r="G3" s="118"/>
      <c r="H3" s="119"/>
    </row>
    <row r="4" spans="1:8" ht="15" customHeight="1" x14ac:dyDescent="0.25">
      <c r="A4" s="117" t="str">
        <f>+'Formato 1'!A4</f>
        <v>Al 31 de Diciembre de 2022 y al 30 de Junio de 2023 (b)</v>
      </c>
      <c r="B4" s="118"/>
      <c r="C4" s="118"/>
      <c r="D4" s="118"/>
      <c r="E4" s="118"/>
      <c r="F4" s="118"/>
      <c r="G4" s="118"/>
      <c r="H4" s="119"/>
    </row>
    <row r="5" spans="1:8" x14ac:dyDescent="0.25">
      <c r="A5" s="120" t="s">
        <v>2</v>
      </c>
      <c r="B5" s="121"/>
      <c r="C5" s="121"/>
      <c r="D5" s="121"/>
      <c r="E5" s="121"/>
      <c r="F5" s="121"/>
      <c r="G5" s="121"/>
      <c r="H5" s="122"/>
    </row>
    <row r="6" spans="1:8" ht="41.45" customHeight="1" x14ac:dyDescent="0.25">
      <c r="A6" s="5" t="s">
        <v>126</v>
      </c>
      <c r="B6" s="6" t="s">
        <v>127</v>
      </c>
      <c r="C6" s="5" t="s">
        <v>128</v>
      </c>
      <c r="D6" s="5" t="s">
        <v>129</v>
      </c>
      <c r="E6" s="5" t="s">
        <v>130</v>
      </c>
      <c r="F6" s="5" t="s">
        <v>131</v>
      </c>
      <c r="G6" s="5" t="s">
        <v>132</v>
      </c>
      <c r="H6" s="7" t="s">
        <v>133</v>
      </c>
    </row>
    <row r="7" spans="1:8" x14ac:dyDescent="0.25">
      <c r="A7" s="106"/>
      <c r="B7" s="107"/>
      <c r="C7" s="107"/>
      <c r="D7" s="107"/>
      <c r="E7" s="107"/>
      <c r="F7" s="107"/>
      <c r="G7" s="107"/>
      <c r="H7" s="107"/>
    </row>
    <row r="8" spans="1:8" x14ac:dyDescent="0.25">
      <c r="A8" s="8" t="s">
        <v>134</v>
      </c>
      <c r="B8" s="4">
        <f t="shared" ref="B8:H8" si="0">B9+B13</f>
        <v>0</v>
      </c>
      <c r="C8" s="4">
        <f t="shared" si="0"/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</row>
    <row r="9" spans="1:8" ht="15.75" customHeight="1" x14ac:dyDescent="0.25">
      <c r="A9" s="108" t="s">
        <v>135</v>
      </c>
      <c r="B9" s="49">
        <f t="shared" ref="B9:H9" si="1">SUM(B10:B12)</f>
        <v>0</v>
      </c>
      <c r="C9" s="49">
        <f t="shared" si="1"/>
        <v>0</v>
      </c>
      <c r="D9" s="49">
        <f t="shared" si="1"/>
        <v>0</v>
      </c>
      <c r="E9" s="49">
        <f t="shared" si="1"/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</row>
    <row r="10" spans="1:8" ht="17.25" customHeight="1" x14ac:dyDescent="0.25">
      <c r="A10" s="109" t="s">
        <v>136</v>
      </c>
      <c r="B10" s="110">
        <v>0</v>
      </c>
      <c r="C10" s="49">
        <v>0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</row>
    <row r="11" spans="1:8" x14ac:dyDescent="0.25">
      <c r="A11" s="109" t="s">
        <v>137</v>
      </c>
      <c r="B11" s="110">
        <v>0</v>
      </c>
      <c r="C11" s="49">
        <v>0</v>
      </c>
      <c r="D11" s="110">
        <v>0</v>
      </c>
      <c r="E11" s="110">
        <v>0</v>
      </c>
      <c r="F11" s="110">
        <v>0</v>
      </c>
      <c r="G11" s="49">
        <v>0</v>
      </c>
      <c r="H11" s="49">
        <v>0</v>
      </c>
    </row>
    <row r="12" spans="1:8" ht="16.5" customHeight="1" x14ac:dyDescent="0.25">
      <c r="A12" s="109" t="s">
        <v>138</v>
      </c>
      <c r="B12" s="110">
        <v>0</v>
      </c>
      <c r="C12" s="49">
        <v>0</v>
      </c>
      <c r="D12" s="110">
        <v>0</v>
      </c>
      <c r="E12" s="110">
        <v>0</v>
      </c>
      <c r="F12" s="110">
        <v>0</v>
      </c>
      <c r="G12" s="49">
        <v>0</v>
      </c>
      <c r="H12" s="49">
        <v>0</v>
      </c>
    </row>
    <row r="13" spans="1:8" x14ac:dyDescent="0.25">
      <c r="A13" s="108" t="s">
        <v>139</v>
      </c>
      <c r="B13" s="49">
        <f t="shared" ref="B13:H13" si="2">SUM(B14:B16)</f>
        <v>0</v>
      </c>
      <c r="C13" s="49">
        <f t="shared" si="2"/>
        <v>0</v>
      </c>
      <c r="D13" s="49">
        <f t="shared" si="2"/>
        <v>0</v>
      </c>
      <c r="E13" s="49">
        <f t="shared" si="2"/>
        <v>0</v>
      </c>
      <c r="F13" s="49">
        <f t="shared" si="2"/>
        <v>0</v>
      </c>
      <c r="G13" s="49">
        <f t="shared" si="2"/>
        <v>0</v>
      </c>
      <c r="H13" s="49">
        <f t="shared" si="2"/>
        <v>0</v>
      </c>
    </row>
    <row r="14" spans="1:8" x14ac:dyDescent="0.25">
      <c r="A14" s="109" t="s">
        <v>140</v>
      </c>
      <c r="B14" s="110">
        <v>0</v>
      </c>
      <c r="C14" s="49">
        <v>0</v>
      </c>
      <c r="D14" s="110">
        <v>0</v>
      </c>
      <c r="E14" s="110">
        <v>0</v>
      </c>
      <c r="F14" s="110">
        <v>0</v>
      </c>
      <c r="G14" s="49">
        <v>0</v>
      </c>
      <c r="H14" s="49">
        <v>0</v>
      </c>
    </row>
    <row r="15" spans="1:8" ht="15" customHeight="1" x14ac:dyDescent="0.25">
      <c r="A15" s="109" t="s">
        <v>141</v>
      </c>
      <c r="B15" s="110">
        <v>0</v>
      </c>
      <c r="C15" s="49">
        <v>0</v>
      </c>
      <c r="D15" s="110">
        <v>0</v>
      </c>
      <c r="E15" s="110">
        <v>0</v>
      </c>
      <c r="F15" s="110">
        <v>0</v>
      </c>
      <c r="G15" s="49">
        <v>0</v>
      </c>
      <c r="H15" s="49">
        <v>0</v>
      </c>
    </row>
    <row r="16" spans="1:8" x14ac:dyDescent="0.25">
      <c r="A16" s="109" t="s">
        <v>142</v>
      </c>
      <c r="B16" s="110">
        <v>0</v>
      </c>
      <c r="C16" s="49">
        <v>0</v>
      </c>
      <c r="D16" s="110">
        <v>0</v>
      </c>
      <c r="E16" s="110">
        <v>0</v>
      </c>
      <c r="F16" s="110">
        <v>0</v>
      </c>
      <c r="G16" s="49">
        <v>0</v>
      </c>
      <c r="H16" s="49">
        <v>0</v>
      </c>
    </row>
    <row r="17" spans="1:8" x14ac:dyDescent="0.25">
      <c r="A17" s="111"/>
      <c r="B17" s="94"/>
      <c r="C17" s="94"/>
      <c r="D17" s="94"/>
      <c r="E17" s="94"/>
      <c r="F17" s="94"/>
      <c r="G17" s="94"/>
      <c r="H17" s="94"/>
    </row>
    <row r="18" spans="1:8" x14ac:dyDescent="0.25">
      <c r="A18" s="8" t="s">
        <v>143</v>
      </c>
      <c r="B18" s="4">
        <v>5312489.87</v>
      </c>
      <c r="C18" s="112">
        <v>42576304.93</v>
      </c>
      <c r="D18" s="112">
        <v>42957539.399999999</v>
      </c>
      <c r="E18" s="112"/>
      <c r="F18" s="4">
        <v>5693724.3399999999</v>
      </c>
      <c r="G18" s="112"/>
      <c r="H18" s="112"/>
    </row>
    <row r="19" spans="1:8" ht="16.5" customHeight="1" x14ac:dyDescent="0.25">
      <c r="A19" s="111"/>
      <c r="B19" s="94"/>
      <c r="C19" s="94"/>
      <c r="D19" s="94"/>
      <c r="E19" s="94"/>
      <c r="F19" s="94"/>
      <c r="G19" s="94"/>
      <c r="H19" s="94"/>
    </row>
    <row r="20" spans="1:8" ht="14.45" customHeight="1" x14ac:dyDescent="0.25">
      <c r="A20" s="8" t="s">
        <v>144</v>
      </c>
      <c r="B20" s="4">
        <f t="shared" ref="B20:H20" si="3">B8+B18</f>
        <v>5312489.87</v>
      </c>
      <c r="C20" s="4">
        <f t="shared" si="3"/>
        <v>42576304.93</v>
      </c>
      <c r="D20" s="4">
        <f t="shared" si="3"/>
        <v>42957539.399999999</v>
      </c>
      <c r="E20" s="4">
        <f t="shared" si="3"/>
        <v>0</v>
      </c>
      <c r="F20" s="4">
        <f t="shared" si="3"/>
        <v>5693724.3399999999</v>
      </c>
      <c r="G20" s="4">
        <f t="shared" si="3"/>
        <v>0</v>
      </c>
      <c r="H20" s="4">
        <f t="shared" si="3"/>
        <v>0</v>
      </c>
    </row>
    <row r="21" spans="1:8" ht="16.5" customHeight="1" x14ac:dyDescent="0.25">
      <c r="A21" s="111"/>
      <c r="B21" s="51"/>
      <c r="C21" s="51"/>
      <c r="D21" s="51"/>
      <c r="E21" s="51"/>
      <c r="F21" s="51"/>
      <c r="G21" s="51"/>
      <c r="H21" s="51"/>
    </row>
    <row r="22" spans="1:8" ht="16.5" customHeight="1" x14ac:dyDescent="0.25">
      <c r="A22" s="8" t="s">
        <v>145</v>
      </c>
      <c r="B22" s="4">
        <f>SUM(B23:B25)</f>
        <v>0</v>
      </c>
      <c r="C22" s="4">
        <f t="shared" ref="C22:H22" si="4">SUM(C23:C25)</f>
        <v>0</v>
      </c>
      <c r="D22" s="4">
        <f t="shared" si="4"/>
        <v>0</v>
      </c>
      <c r="E22" s="4">
        <f t="shared" si="4"/>
        <v>0</v>
      </c>
      <c r="F22" s="4">
        <f t="shared" si="4"/>
        <v>0</v>
      </c>
      <c r="G22" s="4">
        <f t="shared" si="4"/>
        <v>0</v>
      </c>
      <c r="H22" s="4">
        <f t="shared" si="4"/>
        <v>0</v>
      </c>
    </row>
    <row r="23" spans="1:8" ht="15" customHeight="1" x14ac:dyDescent="0.25">
      <c r="A23" s="113" t="s">
        <v>146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</row>
    <row r="24" spans="1:8" ht="15" customHeight="1" x14ac:dyDescent="0.25">
      <c r="A24" s="113" t="s">
        <v>147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</row>
    <row r="25" spans="1:8" x14ac:dyDescent="0.25">
      <c r="A25" s="113" t="s">
        <v>148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</row>
    <row r="26" spans="1:8" ht="16.5" customHeight="1" x14ac:dyDescent="0.25">
      <c r="A26" s="9"/>
      <c r="B26" s="51"/>
      <c r="C26" s="51"/>
      <c r="D26" s="51"/>
      <c r="E26" s="51"/>
      <c r="F26" s="51"/>
      <c r="G26" s="51"/>
      <c r="H26" s="51"/>
    </row>
    <row r="27" spans="1:8" ht="16.5" customHeight="1" x14ac:dyDescent="0.25">
      <c r="A27" s="8" t="s">
        <v>149</v>
      </c>
      <c r="B27" s="4">
        <f>SUM(B28:B30)</f>
        <v>0</v>
      </c>
      <c r="C27" s="4">
        <f t="shared" ref="C27:H27" si="5">SUM(C28:C30)</f>
        <v>0</v>
      </c>
      <c r="D27" s="4">
        <f t="shared" si="5"/>
        <v>0</v>
      </c>
      <c r="E27" s="4">
        <f t="shared" si="5"/>
        <v>0</v>
      </c>
      <c r="F27" s="4">
        <f t="shared" si="5"/>
        <v>0</v>
      </c>
      <c r="G27" s="4">
        <f t="shared" si="5"/>
        <v>0</v>
      </c>
      <c r="H27" s="4">
        <f t="shared" si="5"/>
        <v>0</v>
      </c>
    </row>
    <row r="28" spans="1:8" ht="15" customHeight="1" x14ac:dyDescent="0.25">
      <c r="A28" s="113" t="s">
        <v>150</v>
      </c>
      <c r="B28" s="49">
        <v>0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</row>
    <row r="29" spans="1:8" ht="15" customHeight="1" x14ac:dyDescent="0.25">
      <c r="A29" s="113" t="s">
        <v>151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</row>
    <row r="30" spans="1:8" ht="15.75" customHeight="1" x14ac:dyDescent="0.25">
      <c r="A30" s="113" t="s">
        <v>152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</row>
    <row r="31" spans="1:8" ht="15" customHeight="1" x14ac:dyDescent="0.25">
      <c r="A31" s="10" t="s">
        <v>153</v>
      </c>
      <c r="B31" s="56"/>
      <c r="C31" s="56"/>
      <c r="D31" s="56"/>
      <c r="E31" s="56"/>
      <c r="F31" s="56"/>
      <c r="G31" s="56"/>
      <c r="H31" s="56"/>
    </row>
    <row r="32" spans="1:8" x14ac:dyDescent="0.25">
      <c r="A32" s="63"/>
    </row>
    <row r="33" spans="1:8" ht="14.45" customHeight="1" x14ac:dyDescent="0.25">
      <c r="A33" s="146" t="s">
        <v>154</v>
      </c>
      <c r="B33" s="146"/>
      <c r="C33" s="146"/>
      <c r="D33" s="146"/>
      <c r="E33" s="146"/>
      <c r="F33" s="146"/>
      <c r="G33" s="146"/>
      <c r="H33" s="146"/>
    </row>
    <row r="34" spans="1:8" ht="14.45" customHeight="1" x14ac:dyDescent="0.25">
      <c r="A34" s="146"/>
      <c r="B34" s="146"/>
      <c r="C34" s="146"/>
      <c r="D34" s="146"/>
      <c r="E34" s="146"/>
      <c r="F34" s="146"/>
      <c r="G34" s="146"/>
      <c r="H34" s="146"/>
    </row>
    <row r="35" spans="1:8" ht="14.45" customHeight="1" x14ac:dyDescent="0.25">
      <c r="A35" s="146"/>
      <c r="B35" s="146"/>
      <c r="C35" s="146"/>
      <c r="D35" s="146"/>
      <c r="E35" s="146"/>
      <c r="F35" s="146"/>
      <c r="G35" s="146"/>
      <c r="H35" s="146"/>
    </row>
    <row r="36" spans="1:8" ht="14.45" customHeight="1" x14ac:dyDescent="0.25">
      <c r="A36" s="146"/>
      <c r="B36" s="146"/>
      <c r="C36" s="146"/>
      <c r="D36" s="146"/>
      <c r="E36" s="146"/>
      <c r="F36" s="146"/>
      <c r="G36" s="146"/>
      <c r="H36" s="146"/>
    </row>
    <row r="37" spans="1:8" ht="14.45" customHeight="1" x14ac:dyDescent="0.25">
      <c r="A37" s="146"/>
      <c r="B37" s="146"/>
      <c r="C37" s="146"/>
      <c r="D37" s="146"/>
      <c r="E37" s="146"/>
      <c r="F37" s="146"/>
      <c r="G37" s="146"/>
      <c r="H37" s="146"/>
    </row>
    <row r="38" spans="1:8" x14ac:dyDescent="0.25">
      <c r="A38" s="63"/>
    </row>
    <row r="39" spans="1:8" ht="45" x14ac:dyDescent="0.25">
      <c r="A39" s="5" t="s">
        <v>155</v>
      </c>
      <c r="B39" s="5" t="s">
        <v>156</v>
      </c>
      <c r="C39" s="5" t="s">
        <v>157</v>
      </c>
      <c r="D39" s="5" t="s">
        <v>158</v>
      </c>
      <c r="E39" s="5" t="s">
        <v>159</v>
      </c>
      <c r="F39" s="7" t="s">
        <v>160</v>
      </c>
    </row>
    <row r="40" spans="1:8" x14ac:dyDescent="0.25">
      <c r="A40" s="47"/>
      <c r="B40" s="55"/>
      <c r="C40" s="55"/>
      <c r="D40" s="55"/>
      <c r="E40" s="55"/>
      <c r="F40" s="55"/>
    </row>
    <row r="41" spans="1:8" x14ac:dyDescent="0.25">
      <c r="A41" s="8" t="s">
        <v>161</v>
      </c>
      <c r="B41" s="4">
        <f>SUM(B42:B44)</f>
        <v>0</v>
      </c>
      <c r="C41" s="4">
        <f t="shared" ref="C41:F41" si="6">SUM(C42:C44)</f>
        <v>0</v>
      </c>
      <c r="D41" s="4">
        <f t="shared" si="6"/>
        <v>0</v>
      </c>
      <c r="E41" s="4">
        <f t="shared" si="6"/>
        <v>0</v>
      </c>
      <c r="F41" s="4">
        <f t="shared" si="6"/>
        <v>0</v>
      </c>
    </row>
    <row r="42" spans="1:8" x14ac:dyDescent="0.25">
      <c r="A42" s="113" t="s">
        <v>162</v>
      </c>
      <c r="B42" s="49">
        <v>0</v>
      </c>
      <c r="C42" s="49">
        <v>0</v>
      </c>
      <c r="D42" s="49">
        <v>0</v>
      </c>
      <c r="E42" s="49">
        <v>0</v>
      </c>
      <c r="F42" s="49">
        <v>0</v>
      </c>
      <c r="G42" s="71"/>
    </row>
    <row r="43" spans="1:8" x14ac:dyDescent="0.25">
      <c r="A43" s="113" t="s">
        <v>163</v>
      </c>
      <c r="B43" s="49">
        <v>0</v>
      </c>
      <c r="C43" s="49">
        <v>0</v>
      </c>
      <c r="D43" s="49">
        <v>0</v>
      </c>
      <c r="E43" s="49">
        <v>0</v>
      </c>
      <c r="F43" s="49">
        <v>0</v>
      </c>
      <c r="G43" s="71"/>
    </row>
    <row r="44" spans="1:8" x14ac:dyDescent="0.25">
      <c r="A44" s="113" t="s">
        <v>164</v>
      </c>
      <c r="B44" s="49">
        <v>0</v>
      </c>
      <c r="C44" s="49">
        <v>0</v>
      </c>
      <c r="D44" s="49">
        <v>0</v>
      </c>
      <c r="E44" s="49">
        <v>0</v>
      </c>
      <c r="F44" s="49">
        <v>0</v>
      </c>
      <c r="G44" s="71"/>
    </row>
    <row r="45" spans="1:8" x14ac:dyDescent="0.25">
      <c r="A45" s="11" t="s">
        <v>153</v>
      </c>
      <c r="B45" s="56"/>
      <c r="C45" s="56"/>
      <c r="D45" s="56"/>
      <c r="E45" s="56"/>
      <c r="F45" s="56"/>
    </row>
  </sheetData>
  <mergeCells count="2">
    <mergeCell ref="A1:H1"/>
    <mergeCell ref="A33:H37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B9 C23:H30 D13:F13 B13 D8:H9 D22:H22 D17:F21 G11:H21 C8:C22 B17:B30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H17 B41:F44 B19:H31 E18 G18:H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1"/>
  <sheetViews>
    <sheetView showGridLines="0" zoomScale="66" zoomScaleNormal="70" workbookViewId="0">
      <selection activeCell="B9" sqref="B9"/>
    </sheetView>
  </sheetViews>
  <sheetFormatPr baseColWidth="10" defaultColWidth="11" defaultRowHeight="15" x14ac:dyDescent="0.25"/>
  <cols>
    <col min="1" max="1" width="82.42578125" bestFit="1" customWidth="1"/>
    <col min="2" max="2" width="26" customWidth="1"/>
    <col min="3" max="3" width="28.7109375" customWidth="1"/>
    <col min="4" max="6" width="14.28515625" customWidth="1"/>
    <col min="7" max="7" width="17.140625" customWidth="1"/>
    <col min="8" max="8" width="20.5703125" customWidth="1"/>
    <col min="9" max="11" width="24.42578125" customWidth="1"/>
    <col min="12" max="12" width="4.28515625" customWidth="1"/>
  </cols>
  <sheetData>
    <row r="1" spans="1:11" ht="40.9" customHeight="1" x14ac:dyDescent="0.25">
      <c r="A1" s="147" t="s">
        <v>165</v>
      </c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1" x14ac:dyDescent="0.25">
      <c r="A2" s="114" t="str">
        <f>'Formato 1'!A2</f>
        <v>Patronato del Parque Zoológico de León (a)</v>
      </c>
      <c r="B2" s="115"/>
      <c r="C2" s="115"/>
      <c r="D2" s="115"/>
      <c r="E2" s="115"/>
      <c r="F2" s="115"/>
      <c r="G2" s="115"/>
      <c r="H2" s="115"/>
      <c r="I2" s="115"/>
      <c r="J2" s="115"/>
      <c r="K2" s="116"/>
    </row>
    <row r="3" spans="1:11" x14ac:dyDescent="0.25">
      <c r="A3" s="117" t="s">
        <v>166</v>
      </c>
      <c r="B3" s="118"/>
      <c r="C3" s="118"/>
      <c r="D3" s="118"/>
      <c r="E3" s="118"/>
      <c r="F3" s="118"/>
      <c r="G3" s="118"/>
      <c r="H3" s="118"/>
      <c r="I3" s="118"/>
      <c r="J3" s="118"/>
      <c r="K3" s="119"/>
    </row>
    <row r="4" spans="1:11" x14ac:dyDescent="0.25">
      <c r="A4" s="117" t="s">
        <v>566</v>
      </c>
      <c r="B4" s="118"/>
      <c r="C4" s="118"/>
      <c r="D4" s="118"/>
      <c r="E4" s="118"/>
      <c r="F4" s="118"/>
      <c r="G4" s="118"/>
      <c r="H4" s="118"/>
      <c r="I4" s="118"/>
      <c r="J4" s="118"/>
      <c r="K4" s="119"/>
    </row>
    <row r="5" spans="1:11" x14ac:dyDescent="0.25">
      <c r="A5" s="117" t="s">
        <v>2</v>
      </c>
      <c r="B5" s="118"/>
      <c r="C5" s="118"/>
      <c r="D5" s="118"/>
      <c r="E5" s="118"/>
      <c r="F5" s="118"/>
      <c r="G5" s="118"/>
      <c r="H5" s="118"/>
      <c r="I5" s="118"/>
      <c r="J5" s="118"/>
      <c r="K5" s="119"/>
    </row>
    <row r="6" spans="1:11" ht="41.45" customHeight="1" x14ac:dyDescent="0.25">
      <c r="A6" s="7" t="s">
        <v>167</v>
      </c>
      <c r="B6" s="7" t="s">
        <v>168</v>
      </c>
      <c r="C6" s="7" t="s">
        <v>169</v>
      </c>
      <c r="D6" s="7" t="s">
        <v>170</v>
      </c>
      <c r="E6" s="7" t="s">
        <v>171</v>
      </c>
      <c r="F6" s="7" t="s">
        <v>172</v>
      </c>
      <c r="G6" s="7" t="s">
        <v>173</v>
      </c>
      <c r="H6" s="7" t="s">
        <v>174</v>
      </c>
      <c r="I6" s="1" t="s">
        <v>175</v>
      </c>
      <c r="J6" s="1" t="s">
        <v>176</v>
      </c>
      <c r="K6" s="1" t="s">
        <v>177</v>
      </c>
    </row>
    <row r="7" spans="1:11" x14ac:dyDescent="0.25">
      <c r="A7" s="52"/>
      <c r="B7" s="55"/>
      <c r="C7" s="55"/>
      <c r="D7" s="55"/>
      <c r="E7" s="55"/>
      <c r="F7" s="55"/>
      <c r="G7" s="55"/>
      <c r="H7" s="55"/>
      <c r="I7" s="55"/>
      <c r="J7" s="55"/>
      <c r="K7" s="55"/>
    </row>
    <row r="8" spans="1:11" x14ac:dyDescent="0.25">
      <c r="A8" s="2" t="s">
        <v>178</v>
      </c>
      <c r="B8" s="102"/>
      <c r="C8" s="102"/>
      <c r="D8" s="102"/>
      <c r="E8" s="12">
        <f>SUM(E9:E12)</f>
        <v>0</v>
      </c>
      <c r="F8" s="102"/>
      <c r="G8" s="12">
        <f>SUM(G9:G12)</f>
        <v>0</v>
      </c>
      <c r="H8" s="12">
        <f t="shared" ref="H8:K8" si="0">SUM(H9:H12)</f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</row>
    <row r="9" spans="1:11" x14ac:dyDescent="0.25">
      <c r="A9" s="103" t="s">
        <v>179</v>
      </c>
      <c r="B9" s="104">
        <v>44927</v>
      </c>
      <c r="C9" s="104">
        <v>44927</v>
      </c>
      <c r="D9" s="104">
        <v>44927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</row>
    <row r="10" spans="1:11" x14ac:dyDescent="0.25">
      <c r="A10" s="103" t="s">
        <v>180</v>
      </c>
      <c r="B10" s="104">
        <v>44927</v>
      </c>
      <c r="C10" s="104">
        <v>44927</v>
      </c>
      <c r="D10" s="104">
        <v>44927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0</v>
      </c>
      <c r="K10" s="62">
        <v>0</v>
      </c>
    </row>
    <row r="11" spans="1:11" x14ac:dyDescent="0.25">
      <c r="A11" s="103" t="s">
        <v>181</v>
      </c>
      <c r="B11" s="104">
        <v>44927</v>
      </c>
      <c r="C11" s="104">
        <v>44927</v>
      </c>
      <c r="D11" s="104">
        <v>44927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</row>
    <row r="12" spans="1:11" x14ac:dyDescent="0.25">
      <c r="A12" s="103" t="s">
        <v>182</v>
      </c>
      <c r="B12" s="104">
        <v>44927</v>
      </c>
      <c r="C12" s="104">
        <v>44927</v>
      </c>
      <c r="D12" s="104">
        <v>44927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</row>
    <row r="13" spans="1:11" x14ac:dyDescent="0.25">
      <c r="A13" s="13" t="s">
        <v>153</v>
      </c>
      <c r="B13" s="105"/>
      <c r="C13" s="105"/>
      <c r="D13" s="105"/>
      <c r="E13" s="47"/>
      <c r="F13" s="47"/>
      <c r="G13" s="47"/>
      <c r="H13" s="47"/>
      <c r="I13" s="47"/>
      <c r="J13" s="47"/>
      <c r="K13" s="47"/>
    </row>
    <row r="14" spans="1:11" x14ac:dyDescent="0.25">
      <c r="A14" s="2" t="s">
        <v>183</v>
      </c>
      <c r="B14" s="102"/>
      <c r="C14" s="102"/>
      <c r="D14" s="102"/>
      <c r="E14" s="12">
        <f>SUM(E15:E18)</f>
        <v>0</v>
      </c>
      <c r="F14" s="102"/>
      <c r="G14" s="12">
        <f>SUM(G15:G18)</f>
        <v>0</v>
      </c>
      <c r="H14" s="12">
        <f t="shared" ref="H14:K14" si="1">SUM(H15:H18)</f>
        <v>0</v>
      </c>
      <c r="I14" s="12">
        <f t="shared" si="1"/>
        <v>0</v>
      </c>
      <c r="J14" s="12">
        <f t="shared" si="1"/>
        <v>0</v>
      </c>
      <c r="K14" s="12">
        <f t="shared" si="1"/>
        <v>0</v>
      </c>
    </row>
    <row r="15" spans="1:11" x14ac:dyDescent="0.25">
      <c r="A15" s="103" t="s">
        <v>184</v>
      </c>
      <c r="B15" s="104">
        <v>44927</v>
      </c>
      <c r="C15" s="104">
        <v>44927</v>
      </c>
      <c r="D15" s="104">
        <v>44927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</row>
    <row r="16" spans="1:11" x14ac:dyDescent="0.25">
      <c r="A16" s="103" t="s">
        <v>185</v>
      </c>
      <c r="B16" s="104">
        <v>44927</v>
      </c>
      <c r="C16" s="104">
        <v>44927</v>
      </c>
      <c r="D16" s="104">
        <v>44927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</row>
    <row r="17" spans="1:11" x14ac:dyDescent="0.25">
      <c r="A17" s="103" t="s">
        <v>186</v>
      </c>
      <c r="B17" s="104">
        <v>44927</v>
      </c>
      <c r="C17" s="104">
        <v>44927</v>
      </c>
      <c r="D17" s="104">
        <v>44927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</row>
    <row r="18" spans="1:11" x14ac:dyDescent="0.25">
      <c r="A18" s="103" t="s">
        <v>187</v>
      </c>
      <c r="B18" s="104">
        <v>44927</v>
      </c>
      <c r="C18" s="104">
        <v>44927</v>
      </c>
      <c r="D18" s="104">
        <v>44927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</row>
    <row r="19" spans="1:11" x14ac:dyDescent="0.25">
      <c r="A19" s="13"/>
      <c r="B19" s="105"/>
      <c r="C19" s="105"/>
      <c r="D19" s="105"/>
      <c r="E19" s="47"/>
      <c r="F19" s="47"/>
      <c r="G19" s="47"/>
      <c r="H19" s="47"/>
      <c r="I19" s="47"/>
      <c r="J19" s="47"/>
      <c r="K19" s="47"/>
    </row>
    <row r="20" spans="1:11" x14ac:dyDescent="0.25">
      <c r="A20" s="2" t="s">
        <v>188</v>
      </c>
      <c r="B20" s="102"/>
      <c r="C20" s="102"/>
      <c r="D20" s="102"/>
      <c r="E20" s="12">
        <f>SUM(E8,E14)</f>
        <v>0</v>
      </c>
      <c r="F20" s="102"/>
      <c r="G20" s="12">
        <f>SUM(G8,G14)</f>
        <v>0</v>
      </c>
      <c r="H20" s="12">
        <f t="shared" ref="H20:K20" si="2">SUM(H8,H14)</f>
        <v>0</v>
      </c>
      <c r="I20" s="12">
        <f t="shared" si="2"/>
        <v>0</v>
      </c>
      <c r="J20" s="12">
        <f t="shared" si="2"/>
        <v>0</v>
      </c>
      <c r="K20" s="12">
        <f t="shared" si="2"/>
        <v>0</v>
      </c>
    </row>
    <row r="21" spans="1:11" x14ac:dyDescent="0.25">
      <c r="A21" s="57"/>
      <c r="B21" s="56"/>
      <c r="C21" s="56"/>
      <c r="D21" s="56"/>
      <c r="E21" s="56"/>
      <c r="F21" s="56"/>
      <c r="G21" s="56"/>
      <c r="H21" s="56"/>
      <c r="I21" s="56"/>
      <c r="J21" s="56"/>
      <c r="K21" s="56"/>
    </row>
  </sheetData>
  <mergeCells count="1">
    <mergeCell ref="A1:K1"/>
  </mergeCells>
  <dataValidations count="5">
    <dataValidation type="date" operator="greaterThanOrEqual" allowBlank="1" showInputMessage="1" showErrorMessage="1" sqref="B15:D18 B9:D12">
      <formula1>36526</formula1>
    </dataValidation>
    <dataValidation allowBlank="1" showInputMessage="1" showErrorMessage="1" prompt="Saldo pendiente por pagar de la inversión al XX de XXXX de 20XN (m = g - l)" sqref="K6"/>
    <dataValidation allowBlank="1" showInputMessage="1" showErrorMessage="1" prompt="Monto pagado de la inversión actualizado al XX de XXXX de 20XN (k)" sqref="J6"/>
    <dataValidation allowBlank="1" showInputMessage="1" showErrorMessage="1" prompt="Monto pagado de la inversión al XX de XXXX de 20XN (k)" sqref="I6"/>
    <dataValidation type="decimal" allowBlank="1" showInputMessage="1" showErrorMessage="1" sqref="E8:K20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E8:E20 G8:G20 H8:H20 I8:I20 J8:J20 K8:K2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5"/>
  <sheetViews>
    <sheetView showGridLines="0" zoomScale="67" zoomScaleNormal="53" workbookViewId="0">
      <selection activeCell="F1" sqref="F1"/>
    </sheetView>
  </sheetViews>
  <sheetFormatPr baseColWidth="10" defaultColWidth="11" defaultRowHeight="15" x14ac:dyDescent="0.25"/>
  <cols>
    <col min="1" max="1" width="102.42578125" customWidth="1"/>
    <col min="2" max="2" width="21.140625" bestFit="1" customWidth="1"/>
    <col min="3" max="3" width="22.5703125" bestFit="1" customWidth="1"/>
    <col min="4" max="4" width="22.7109375" bestFit="1" customWidth="1"/>
    <col min="5" max="5" width="3.28515625" customWidth="1"/>
  </cols>
  <sheetData>
    <row r="1" spans="1:4" ht="40.9" customHeight="1" x14ac:dyDescent="0.25">
      <c r="A1" s="147" t="s">
        <v>189</v>
      </c>
      <c r="B1" s="148"/>
      <c r="C1" s="148"/>
      <c r="D1" s="149"/>
    </row>
    <row r="2" spans="1:4" x14ac:dyDescent="0.25">
      <c r="A2" s="114" t="str">
        <f>'Formato 1'!A2</f>
        <v>Patronato del Parque Zoológico de León (a)</v>
      </c>
      <c r="B2" s="115"/>
      <c r="C2" s="115"/>
      <c r="D2" s="116"/>
    </row>
    <row r="3" spans="1:4" x14ac:dyDescent="0.25">
      <c r="A3" s="117" t="s">
        <v>190</v>
      </c>
      <c r="B3" s="118"/>
      <c r="C3" s="118"/>
      <c r="D3" s="119"/>
    </row>
    <row r="4" spans="1:4" x14ac:dyDescent="0.25">
      <c r="A4" s="117" t="str">
        <f>'Formato 3'!A4</f>
        <v>Del 1 de Enero al 30 de Junio de 2023 (b)</v>
      </c>
      <c r="B4" s="118"/>
      <c r="C4" s="118"/>
      <c r="D4" s="119"/>
    </row>
    <row r="5" spans="1:4" x14ac:dyDescent="0.25">
      <c r="A5" s="120" t="s">
        <v>2</v>
      </c>
      <c r="B5" s="121"/>
      <c r="C5" s="121"/>
      <c r="D5" s="122"/>
    </row>
    <row r="6" spans="1:4" ht="41.45" customHeight="1" x14ac:dyDescent="0.25"/>
    <row r="7" spans="1:4" ht="30" x14ac:dyDescent="0.25">
      <c r="A7" s="14" t="s">
        <v>6</v>
      </c>
      <c r="B7" s="7" t="s">
        <v>191</v>
      </c>
      <c r="C7" s="7" t="s">
        <v>192</v>
      </c>
      <c r="D7" s="7" t="s">
        <v>193</v>
      </c>
    </row>
    <row r="8" spans="1:4" x14ac:dyDescent="0.25">
      <c r="A8" s="3" t="s">
        <v>194</v>
      </c>
      <c r="B8" s="15">
        <f>SUM(B9:B11)</f>
        <v>110029183</v>
      </c>
      <c r="C8" s="15">
        <f>SUM(C9:C11)</f>
        <v>51720304.770000003</v>
      </c>
      <c r="D8" s="15">
        <f>SUM(D9:D11)</f>
        <v>51720304.770000003</v>
      </c>
    </row>
    <row r="9" spans="1:4" x14ac:dyDescent="0.25">
      <c r="A9" s="60" t="s">
        <v>195</v>
      </c>
      <c r="B9" s="97">
        <v>110029183</v>
      </c>
      <c r="C9" s="97">
        <v>51720304.770000003</v>
      </c>
      <c r="D9" s="97">
        <v>51720304.770000003</v>
      </c>
    </row>
    <row r="10" spans="1:4" x14ac:dyDescent="0.25">
      <c r="A10" s="60" t="s">
        <v>196</v>
      </c>
      <c r="B10" s="97">
        <v>0</v>
      </c>
      <c r="C10" s="97">
        <v>0</v>
      </c>
      <c r="D10" s="97">
        <v>0</v>
      </c>
    </row>
    <row r="11" spans="1:4" x14ac:dyDescent="0.25">
      <c r="A11" s="60" t="s">
        <v>197</v>
      </c>
      <c r="B11" s="97">
        <f>B44</f>
        <v>0</v>
      </c>
      <c r="C11" s="97">
        <f>C44</f>
        <v>0</v>
      </c>
      <c r="D11" s="97">
        <f>D44</f>
        <v>0</v>
      </c>
    </row>
    <row r="12" spans="1:4" x14ac:dyDescent="0.25">
      <c r="A12" s="48"/>
      <c r="B12" s="94"/>
      <c r="C12" s="94"/>
      <c r="D12" s="94"/>
    </row>
    <row r="13" spans="1:4" x14ac:dyDescent="0.25">
      <c r="A13" s="3" t="s">
        <v>198</v>
      </c>
      <c r="B13" s="15">
        <f>B14+B15</f>
        <v>110029183</v>
      </c>
      <c r="C13" s="15">
        <f>C14+C15</f>
        <v>48226440.119999997</v>
      </c>
      <c r="D13" s="15">
        <f>D14+D15</f>
        <v>46377264.799999997</v>
      </c>
    </row>
    <row r="14" spans="1:4" x14ac:dyDescent="0.25">
      <c r="A14" s="60" t="s">
        <v>199</v>
      </c>
      <c r="B14" s="97">
        <v>110029183</v>
      </c>
      <c r="C14" s="97">
        <v>48226440.119999997</v>
      </c>
      <c r="D14" s="97">
        <v>46377264.799999997</v>
      </c>
    </row>
    <row r="15" spans="1:4" x14ac:dyDescent="0.25">
      <c r="A15" s="60" t="s">
        <v>200</v>
      </c>
      <c r="B15" s="97">
        <v>0</v>
      </c>
      <c r="C15" s="97">
        <v>0</v>
      </c>
      <c r="D15" s="97">
        <v>0</v>
      </c>
    </row>
    <row r="16" spans="1:4" x14ac:dyDescent="0.25">
      <c r="A16" s="48"/>
      <c r="B16" s="94"/>
      <c r="C16" s="94"/>
      <c r="D16" s="94"/>
    </row>
    <row r="17" spans="1:4" x14ac:dyDescent="0.25">
      <c r="A17" s="3" t="s">
        <v>201</v>
      </c>
      <c r="B17" s="16">
        <v>0</v>
      </c>
      <c r="C17" s="15">
        <f>C18+C19</f>
        <v>0</v>
      </c>
      <c r="D17" s="15">
        <f>D18+D19</f>
        <v>0</v>
      </c>
    </row>
    <row r="18" spans="1:4" x14ac:dyDescent="0.25">
      <c r="A18" s="60" t="s">
        <v>202</v>
      </c>
      <c r="B18" s="17">
        <v>0</v>
      </c>
      <c r="C18" s="49">
        <v>0</v>
      </c>
      <c r="D18" s="49">
        <v>0</v>
      </c>
    </row>
    <row r="19" spans="1:4" x14ac:dyDescent="0.25">
      <c r="A19" s="60" t="s">
        <v>203</v>
      </c>
      <c r="B19" s="17">
        <v>0</v>
      </c>
      <c r="C19" s="49">
        <v>0</v>
      </c>
      <c r="D19" s="49">
        <v>0</v>
      </c>
    </row>
    <row r="20" spans="1:4" x14ac:dyDescent="0.25">
      <c r="A20" s="48"/>
      <c r="B20" s="94"/>
      <c r="C20" s="94"/>
      <c r="D20" s="94"/>
    </row>
    <row r="21" spans="1:4" x14ac:dyDescent="0.25">
      <c r="A21" s="3" t="s">
        <v>204</v>
      </c>
      <c r="B21" s="15">
        <f>B8-B13+B17</f>
        <v>0</v>
      </c>
      <c r="C21" s="15">
        <f>C8-C13+C17</f>
        <v>3493864.650000006</v>
      </c>
      <c r="D21" s="15">
        <f>D8-D13+D17</f>
        <v>5343039.9700000063</v>
      </c>
    </row>
    <row r="22" spans="1:4" x14ac:dyDescent="0.25">
      <c r="A22" s="3"/>
      <c r="B22" s="94"/>
      <c r="C22" s="94"/>
      <c r="D22" s="94"/>
    </row>
    <row r="23" spans="1:4" x14ac:dyDescent="0.25">
      <c r="A23" s="3" t="s">
        <v>205</v>
      </c>
      <c r="B23" s="15">
        <f>B21-B11</f>
        <v>0</v>
      </c>
      <c r="C23" s="15">
        <f>C21-C11</f>
        <v>3493864.650000006</v>
      </c>
      <c r="D23" s="15">
        <f>D21-D11</f>
        <v>5343039.9700000063</v>
      </c>
    </row>
    <row r="24" spans="1:4" x14ac:dyDescent="0.25">
      <c r="A24" s="3"/>
      <c r="B24" s="18"/>
      <c r="C24" s="18"/>
      <c r="D24" s="18"/>
    </row>
    <row r="25" spans="1:4" x14ac:dyDescent="0.25">
      <c r="A25" s="19" t="s">
        <v>206</v>
      </c>
      <c r="B25" s="15">
        <f>B23-B17</f>
        <v>0</v>
      </c>
      <c r="C25" s="15">
        <f>C23-C17</f>
        <v>3493864.650000006</v>
      </c>
      <c r="D25" s="15">
        <f>D23-D17</f>
        <v>5343039.9700000063</v>
      </c>
    </row>
    <row r="26" spans="1:4" x14ac:dyDescent="0.25">
      <c r="A26" s="20"/>
      <c r="B26" s="85"/>
      <c r="C26" s="85"/>
      <c r="D26" s="85"/>
    </row>
    <row r="27" spans="1:4" x14ac:dyDescent="0.25">
      <c r="A27" s="63"/>
    </row>
    <row r="28" spans="1:4" x14ac:dyDescent="0.25">
      <c r="A28" s="14" t="s">
        <v>207</v>
      </c>
      <c r="B28" s="7" t="s">
        <v>208</v>
      </c>
      <c r="C28" s="7" t="s">
        <v>192</v>
      </c>
      <c r="D28" s="7" t="s">
        <v>209</v>
      </c>
    </row>
    <row r="29" spans="1:4" x14ac:dyDescent="0.25">
      <c r="A29" s="3" t="s">
        <v>210</v>
      </c>
      <c r="B29" s="4">
        <f>B30+B31</f>
        <v>0</v>
      </c>
      <c r="C29" s="4">
        <f>C30+C31</f>
        <v>0</v>
      </c>
      <c r="D29" s="4">
        <f>D30+D31</f>
        <v>0</v>
      </c>
    </row>
    <row r="30" spans="1:4" x14ac:dyDescent="0.25">
      <c r="A30" s="60" t="s">
        <v>211</v>
      </c>
      <c r="B30" s="49">
        <v>0</v>
      </c>
      <c r="C30" s="49">
        <v>0</v>
      </c>
      <c r="D30" s="49">
        <v>0</v>
      </c>
    </row>
    <row r="31" spans="1:4" x14ac:dyDescent="0.25">
      <c r="A31" s="60" t="s">
        <v>212</v>
      </c>
      <c r="B31" s="49">
        <v>0</v>
      </c>
      <c r="C31" s="49">
        <v>0</v>
      </c>
      <c r="D31" s="49">
        <v>0</v>
      </c>
    </row>
    <row r="32" spans="1:4" x14ac:dyDescent="0.25">
      <c r="A32" s="47"/>
      <c r="B32" s="51"/>
      <c r="C32" s="51"/>
      <c r="D32" s="51"/>
    </row>
    <row r="33" spans="1:4" ht="14.45" customHeight="1" x14ac:dyDescent="0.25">
      <c r="A33" s="3" t="s">
        <v>213</v>
      </c>
      <c r="B33" s="4">
        <f>B25+B29</f>
        <v>0</v>
      </c>
      <c r="C33" s="4">
        <f>C25+C29</f>
        <v>3493864.650000006</v>
      </c>
      <c r="D33" s="4">
        <f>D25+D29</f>
        <v>5343039.9700000063</v>
      </c>
    </row>
    <row r="34" spans="1:4" ht="14.45" customHeight="1" x14ac:dyDescent="0.25">
      <c r="A34" s="57"/>
      <c r="B34" s="58"/>
      <c r="C34" s="58"/>
      <c r="D34" s="58"/>
    </row>
    <row r="35" spans="1:4" ht="14.45" customHeight="1" x14ac:dyDescent="0.25">
      <c r="A35" s="63"/>
    </row>
    <row r="36" spans="1:4" ht="14.45" customHeight="1" x14ac:dyDescent="0.25">
      <c r="A36" s="14" t="s">
        <v>207</v>
      </c>
      <c r="B36" s="7" t="s">
        <v>214</v>
      </c>
      <c r="C36" s="7" t="s">
        <v>192</v>
      </c>
      <c r="D36" s="7" t="s">
        <v>193</v>
      </c>
    </row>
    <row r="37" spans="1:4" ht="14.45" customHeight="1" x14ac:dyDescent="0.25">
      <c r="A37" s="3" t="s">
        <v>215</v>
      </c>
      <c r="B37" s="4">
        <f>B38+B39</f>
        <v>0</v>
      </c>
      <c r="C37" s="4">
        <f>C38+C39</f>
        <v>0</v>
      </c>
      <c r="D37" s="4">
        <f>D38+D39</f>
        <v>0</v>
      </c>
    </row>
    <row r="38" spans="1:4" x14ac:dyDescent="0.25">
      <c r="A38" s="60" t="s">
        <v>216</v>
      </c>
      <c r="B38" s="49">
        <v>0</v>
      </c>
      <c r="C38" s="49">
        <v>0</v>
      </c>
      <c r="D38" s="49">
        <v>0</v>
      </c>
    </row>
    <row r="39" spans="1:4" x14ac:dyDescent="0.25">
      <c r="A39" s="60" t="s">
        <v>217</v>
      </c>
      <c r="B39" s="49">
        <v>0</v>
      </c>
      <c r="C39" s="49">
        <v>0</v>
      </c>
      <c r="D39" s="49">
        <v>0</v>
      </c>
    </row>
    <row r="40" spans="1:4" x14ac:dyDescent="0.25">
      <c r="A40" s="3" t="s">
        <v>218</v>
      </c>
      <c r="B40" s="4">
        <f>B41+B42</f>
        <v>0</v>
      </c>
      <c r="C40" s="4">
        <f>C41+C42</f>
        <v>0</v>
      </c>
      <c r="D40" s="4">
        <f>D41+D42</f>
        <v>0</v>
      </c>
    </row>
    <row r="41" spans="1:4" x14ac:dyDescent="0.25">
      <c r="A41" s="60" t="s">
        <v>219</v>
      </c>
      <c r="B41" s="49">
        <v>0</v>
      </c>
      <c r="C41" s="49">
        <v>0</v>
      </c>
      <c r="D41" s="49">
        <v>0</v>
      </c>
    </row>
    <row r="42" spans="1:4" x14ac:dyDescent="0.25">
      <c r="A42" s="60" t="s">
        <v>220</v>
      </c>
      <c r="B42" s="49">
        <v>0</v>
      </c>
      <c r="C42" s="49">
        <v>0</v>
      </c>
      <c r="D42" s="49">
        <v>0</v>
      </c>
    </row>
    <row r="43" spans="1:4" x14ac:dyDescent="0.25">
      <c r="A43" s="47"/>
      <c r="B43" s="51"/>
      <c r="C43" s="51"/>
      <c r="D43" s="51"/>
    </row>
    <row r="44" spans="1:4" x14ac:dyDescent="0.25">
      <c r="A44" s="3" t="s">
        <v>221</v>
      </c>
      <c r="B44" s="4">
        <f>B37-B40</f>
        <v>0</v>
      </c>
      <c r="C44" s="4">
        <f>C37-C40</f>
        <v>0</v>
      </c>
      <c r="D44" s="4">
        <f>D37-D40</f>
        <v>0</v>
      </c>
    </row>
    <row r="45" spans="1:4" x14ac:dyDescent="0.25">
      <c r="A45" s="21"/>
      <c r="B45" s="58"/>
      <c r="C45" s="58"/>
      <c r="D45" s="58"/>
    </row>
    <row r="47" spans="1:4" ht="30" x14ac:dyDescent="0.25">
      <c r="A47" s="14" t="s">
        <v>207</v>
      </c>
      <c r="B47" s="7" t="s">
        <v>214</v>
      </c>
      <c r="C47" s="7" t="s">
        <v>192</v>
      </c>
      <c r="D47" s="7" t="s">
        <v>193</v>
      </c>
    </row>
    <row r="48" spans="1:4" x14ac:dyDescent="0.25">
      <c r="A48" s="98" t="s">
        <v>222</v>
      </c>
      <c r="B48" s="99">
        <f>B9</f>
        <v>110029183</v>
      </c>
      <c r="C48" s="99">
        <f>C9</f>
        <v>51720304.770000003</v>
      </c>
      <c r="D48" s="99">
        <f>D9</f>
        <v>51720304.770000003</v>
      </c>
    </row>
    <row r="49" spans="1:4" x14ac:dyDescent="0.25">
      <c r="A49" s="22" t="s">
        <v>223</v>
      </c>
      <c r="B49" s="4">
        <f>B50-B51</f>
        <v>0</v>
      </c>
      <c r="C49" s="4">
        <f>C50-C51</f>
        <v>0</v>
      </c>
      <c r="D49" s="4">
        <f>D50-D51</f>
        <v>0</v>
      </c>
    </row>
    <row r="50" spans="1:4" x14ac:dyDescent="0.25">
      <c r="A50" s="100" t="s">
        <v>216</v>
      </c>
      <c r="B50" s="49">
        <v>0</v>
      </c>
      <c r="C50" s="49">
        <v>0</v>
      </c>
      <c r="D50" s="49">
        <v>0</v>
      </c>
    </row>
    <row r="51" spans="1:4" x14ac:dyDescent="0.25">
      <c r="A51" s="100" t="s">
        <v>219</v>
      </c>
      <c r="B51" s="49">
        <v>0</v>
      </c>
      <c r="C51" s="49">
        <v>0</v>
      </c>
      <c r="D51" s="49">
        <v>0</v>
      </c>
    </row>
    <row r="52" spans="1:4" x14ac:dyDescent="0.25">
      <c r="A52" s="47"/>
      <c r="B52" s="51"/>
      <c r="C52" s="51"/>
      <c r="D52" s="51"/>
    </row>
    <row r="53" spans="1:4" x14ac:dyDescent="0.25">
      <c r="A53" s="60" t="s">
        <v>199</v>
      </c>
      <c r="B53" s="49">
        <f>B14</f>
        <v>110029183</v>
      </c>
      <c r="C53" s="49">
        <f>C14</f>
        <v>48226440.119999997</v>
      </c>
      <c r="D53" s="49">
        <f>D14</f>
        <v>46377264.799999997</v>
      </c>
    </row>
    <row r="54" spans="1:4" x14ac:dyDescent="0.25">
      <c r="A54" s="47"/>
      <c r="B54" s="51"/>
      <c r="C54" s="51"/>
      <c r="D54" s="51"/>
    </row>
    <row r="55" spans="1:4" x14ac:dyDescent="0.25">
      <c r="A55" s="60" t="s">
        <v>202</v>
      </c>
      <c r="B55" s="23">
        <v>0</v>
      </c>
      <c r="C55" s="49">
        <f>C18</f>
        <v>0</v>
      </c>
      <c r="D55" s="49">
        <f>D18</f>
        <v>0</v>
      </c>
    </row>
    <row r="56" spans="1:4" x14ac:dyDescent="0.25">
      <c r="A56" s="47"/>
      <c r="B56" s="51"/>
      <c r="C56" s="51"/>
      <c r="D56" s="51"/>
    </row>
    <row r="57" spans="1:4" x14ac:dyDescent="0.25">
      <c r="A57" s="19" t="s">
        <v>224</v>
      </c>
      <c r="B57" s="4">
        <f>B48+B49-B53+B55</f>
        <v>0</v>
      </c>
      <c r="C57" s="4">
        <f>C48+C49-C53+C55</f>
        <v>3493864.650000006</v>
      </c>
      <c r="D57" s="4">
        <f>D48+D49-D53+D55</f>
        <v>5343039.9700000063</v>
      </c>
    </row>
    <row r="58" spans="1:4" x14ac:dyDescent="0.25">
      <c r="A58" s="24"/>
      <c r="B58" s="25"/>
      <c r="C58" s="25"/>
      <c r="D58" s="25"/>
    </row>
    <row r="59" spans="1:4" x14ac:dyDescent="0.25">
      <c r="A59" s="19" t="s">
        <v>225</v>
      </c>
      <c r="B59" s="4">
        <f>B57-B49</f>
        <v>0</v>
      </c>
      <c r="C59" s="4">
        <f>C57-C49</f>
        <v>3493864.650000006</v>
      </c>
      <c r="D59" s="4">
        <f>D57-D49</f>
        <v>5343039.9700000063</v>
      </c>
    </row>
    <row r="60" spans="1:4" x14ac:dyDescent="0.25">
      <c r="A60" s="57"/>
      <c r="B60" s="58"/>
      <c r="C60" s="58"/>
      <c r="D60" s="58"/>
    </row>
    <row r="62" spans="1:4" ht="30" x14ac:dyDescent="0.25">
      <c r="A62" s="14" t="s">
        <v>207</v>
      </c>
      <c r="B62" s="7" t="s">
        <v>214</v>
      </c>
      <c r="C62" s="7" t="s">
        <v>192</v>
      </c>
      <c r="D62" s="7" t="s">
        <v>193</v>
      </c>
    </row>
    <row r="63" spans="1:4" x14ac:dyDescent="0.25">
      <c r="A63" s="98" t="s">
        <v>196</v>
      </c>
      <c r="B63" s="101">
        <f>B10</f>
        <v>0</v>
      </c>
      <c r="C63" s="101">
        <f>C10</f>
        <v>0</v>
      </c>
      <c r="D63" s="101">
        <f>D10</f>
        <v>0</v>
      </c>
    </row>
    <row r="64" spans="1:4" ht="30" x14ac:dyDescent="0.25">
      <c r="A64" s="22" t="s">
        <v>226</v>
      </c>
      <c r="B64" s="15">
        <f>B65-B66</f>
        <v>0</v>
      </c>
      <c r="C64" s="15">
        <f>C65-C66</f>
        <v>0</v>
      </c>
      <c r="D64" s="15">
        <f>D65-D66</f>
        <v>0</v>
      </c>
    </row>
    <row r="65" spans="1:4" x14ac:dyDescent="0.25">
      <c r="A65" s="100" t="s">
        <v>217</v>
      </c>
      <c r="B65" s="97">
        <v>0</v>
      </c>
      <c r="C65" s="97">
        <v>0</v>
      </c>
      <c r="D65" s="97">
        <v>0</v>
      </c>
    </row>
    <row r="66" spans="1:4" x14ac:dyDescent="0.25">
      <c r="A66" s="100" t="s">
        <v>220</v>
      </c>
      <c r="B66" s="97">
        <v>0</v>
      </c>
      <c r="C66" s="97">
        <v>0</v>
      </c>
      <c r="D66" s="97">
        <v>0</v>
      </c>
    </row>
    <row r="67" spans="1:4" x14ac:dyDescent="0.25">
      <c r="A67" s="47"/>
      <c r="B67" s="94"/>
      <c r="C67" s="94"/>
      <c r="D67" s="94"/>
    </row>
    <row r="68" spans="1:4" x14ac:dyDescent="0.25">
      <c r="A68" s="60" t="s">
        <v>227</v>
      </c>
      <c r="B68" s="97">
        <f>B15</f>
        <v>0</v>
      </c>
      <c r="C68" s="97">
        <f>C15</f>
        <v>0</v>
      </c>
      <c r="D68" s="97">
        <f>D15</f>
        <v>0</v>
      </c>
    </row>
    <row r="69" spans="1:4" x14ac:dyDescent="0.25">
      <c r="A69" s="47"/>
      <c r="B69" s="94"/>
      <c r="C69" s="94"/>
      <c r="D69" s="94"/>
    </row>
    <row r="70" spans="1:4" x14ac:dyDescent="0.25">
      <c r="A70" s="60" t="s">
        <v>203</v>
      </c>
      <c r="B70" s="17">
        <v>0</v>
      </c>
      <c r="C70" s="97">
        <f>C19</f>
        <v>0</v>
      </c>
      <c r="D70" s="97">
        <f>D19</f>
        <v>0</v>
      </c>
    </row>
    <row r="71" spans="1:4" x14ac:dyDescent="0.25">
      <c r="A71" s="47"/>
      <c r="B71" s="94"/>
      <c r="C71" s="94"/>
      <c r="D71" s="94"/>
    </row>
    <row r="72" spans="1:4" x14ac:dyDescent="0.25">
      <c r="A72" s="19" t="s">
        <v>228</v>
      </c>
      <c r="B72" s="15">
        <f>B63+B64-B68+B70</f>
        <v>0</v>
      </c>
      <c r="C72" s="15">
        <f>C63+C64-C68+C70</f>
        <v>0</v>
      </c>
      <c r="D72" s="15">
        <f>D63+D64-D68+D70</f>
        <v>0</v>
      </c>
    </row>
    <row r="73" spans="1:4" x14ac:dyDescent="0.25">
      <c r="A73" s="47"/>
      <c r="B73" s="94"/>
      <c r="C73" s="94"/>
      <c r="D73" s="94"/>
    </row>
    <row r="74" spans="1:4" x14ac:dyDescent="0.25">
      <c r="A74" s="19" t="s">
        <v>229</v>
      </c>
      <c r="B74" s="15">
        <f>B72-B64</f>
        <v>0</v>
      </c>
      <c r="C74" s="15">
        <f>C72-C64</f>
        <v>0</v>
      </c>
      <c r="D74" s="15">
        <f>D72-D64</f>
        <v>0</v>
      </c>
    </row>
    <row r="75" spans="1:4" x14ac:dyDescent="0.25">
      <c r="A75" s="57"/>
      <c r="B75" s="85"/>
      <c r="C75" s="85"/>
      <c r="D75" s="85"/>
    </row>
  </sheetData>
  <mergeCells count="1">
    <mergeCell ref="A1:D1"/>
  </mergeCells>
  <dataValidations count="1">
    <dataValidation type="decimal" allowBlank="1" showInputMessage="1" showErrorMessage="1" sqref="B63:D74 B37:D44 B29:D33 B48:D59 B8:D25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D8 B29:D33 B37:D44 B48:D59 B63:D74 B10:D13 B15:D25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6"/>
  <sheetViews>
    <sheetView showGridLines="0" zoomScale="90" zoomScaleNormal="90" workbookViewId="0">
      <selection activeCell="G79" sqref="G79"/>
    </sheetView>
  </sheetViews>
  <sheetFormatPr baseColWidth="10" defaultColWidth="11" defaultRowHeight="15" x14ac:dyDescent="0.25"/>
  <cols>
    <col min="1" max="1" width="87" bestFit="1" customWidth="1"/>
    <col min="2" max="2" width="22.28515625" bestFit="1" customWidth="1"/>
    <col min="3" max="3" width="20.5703125" bestFit="1" customWidth="1"/>
    <col min="4" max="4" width="22.28515625" bestFit="1" customWidth="1"/>
    <col min="5" max="5" width="21.85546875" bestFit="1" customWidth="1"/>
    <col min="6" max="6" width="22.28515625" bestFit="1" customWidth="1"/>
    <col min="7" max="7" width="21.28515625" bestFit="1" customWidth="1"/>
    <col min="8" max="8" width="11" customWidth="1"/>
  </cols>
  <sheetData>
    <row r="1" spans="1:7" ht="40.9" customHeight="1" x14ac:dyDescent="0.25">
      <c r="A1" s="147" t="s">
        <v>230</v>
      </c>
      <c r="B1" s="148"/>
      <c r="C1" s="148"/>
      <c r="D1" s="148"/>
      <c r="E1" s="148"/>
      <c r="F1" s="148"/>
      <c r="G1" s="149"/>
    </row>
    <row r="2" spans="1:7" x14ac:dyDescent="0.25">
      <c r="A2" s="114" t="str">
        <f>'Formato 1'!A2</f>
        <v>Patronato del Parque Zoológico de León (a)</v>
      </c>
      <c r="B2" s="115"/>
      <c r="C2" s="115"/>
      <c r="D2" s="115"/>
      <c r="E2" s="115"/>
      <c r="F2" s="115"/>
      <c r="G2" s="116"/>
    </row>
    <row r="3" spans="1:7" x14ac:dyDescent="0.25">
      <c r="A3" s="117" t="s">
        <v>231</v>
      </c>
      <c r="B3" s="118"/>
      <c r="C3" s="118"/>
      <c r="D3" s="118"/>
      <c r="E3" s="118"/>
      <c r="F3" s="118"/>
      <c r="G3" s="119"/>
    </row>
    <row r="4" spans="1:7" x14ac:dyDescent="0.25">
      <c r="A4" s="117" t="str">
        <f>'Formato 3'!A4</f>
        <v>Del 1 de Enero al 30 de Junio de 2023 (b)</v>
      </c>
      <c r="B4" s="118"/>
      <c r="C4" s="118"/>
      <c r="D4" s="118"/>
      <c r="E4" s="118"/>
      <c r="F4" s="118"/>
      <c r="G4" s="119"/>
    </row>
    <row r="5" spans="1:7" x14ac:dyDescent="0.25">
      <c r="A5" s="120" t="s">
        <v>2</v>
      </c>
      <c r="B5" s="121"/>
      <c r="C5" s="121"/>
      <c r="D5" s="121"/>
      <c r="E5" s="121"/>
      <c r="F5" s="121"/>
      <c r="G5" s="122"/>
    </row>
    <row r="6" spans="1:7" ht="41.45" customHeight="1" x14ac:dyDescent="0.25">
      <c r="A6" s="150" t="s">
        <v>232</v>
      </c>
      <c r="B6" s="152" t="s">
        <v>233</v>
      </c>
      <c r="C6" s="152"/>
      <c r="D6" s="152"/>
      <c r="E6" s="152"/>
      <c r="F6" s="152"/>
      <c r="G6" s="152" t="s">
        <v>234</v>
      </c>
    </row>
    <row r="7" spans="1:7" ht="30" x14ac:dyDescent="0.25">
      <c r="A7" s="151"/>
      <c r="B7" s="26" t="s">
        <v>235</v>
      </c>
      <c r="C7" s="7" t="s">
        <v>236</v>
      </c>
      <c r="D7" s="26" t="s">
        <v>237</v>
      </c>
      <c r="E7" s="26" t="s">
        <v>192</v>
      </c>
      <c r="F7" s="26" t="s">
        <v>238</v>
      </c>
      <c r="G7" s="152"/>
    </row>
    <row r="8" spans="1:7" x14ac:dyDescent="0.25">
      <c r="A8" s="27" t="s">
        <v>239</v>
      </c>
      <c r="B8" s="94"/>
      <c r="C8" s="94"/>
      <c r="D8" s="94"/>
      <c r="E8" s="94"/>
      <c r="F8" s="94"/>
      <c r="G8" s="94"/>
    </row>
    <row r="9" spans="1:7" x14ac:dyDescent="0.25">
      <c r="A9" s="60" t="s">
        <v>240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f>F9-B9</f>
        <v>0</v>
      </c>
    </row>
    <row r="10" spans="1:7" x14ac:dyDescent="0.25">
      <c r="A10" s="60" t="s">
        <v>241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f>F10-B10</f>
        <v>0</v>
      </c>
    </row>
    <row r="11" spans="1:7" x14ac:dyDescent="0.25">
      <c r="A11" s="60" t="s">
        <v>242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f t="shared" ref="G11:G15" si="0">F11-B11</f>
        <v>0</v>
      </c>
    </row>
    <row r="12" spans="1:7" x14ac:dyDescent="0.25">
      <c r="A12" s="60" t="s">
        <v>243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f t="shared" si="0"/>
        <v>0</v>
      </c>
    </row>
    <row r="13" spans="1:7" x14ac:dyDescent="0.25">
      <c r="A13" s="60" t="s">
        <v>244</v>
      </c>
      <c r="B13" s="49">
        <v>55000</v>
      </c>
      <c r="C13" s="49">
        <v>-22060.89</v>
      </c>
      <c r="D13" s="49">
        <v>32939.11</v>
      </c>
      <c r="E13" s="49">
        <v>92650.82</v>
      </c>
      <c r="F13" s="49">
        <v>92650.82</v>
      </c>
      <c r="G13" s="49">
        <f t="shared" si="0"/>
        <v>37650.820000000007</v>
      </c>
    </row>
    <row r="14" spans="1:7" x14ac:dyDescent="0.25">
      <c r="A14" s="60" t="s">
        <v>245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  <c r="G14" s="49">
        <f t="shared" si="0"/>
        <v>0</v>
      </c>
    </row>
    <row r="15" spans="1:7" x14ac:dyDescent="0.25">
      <c r="A15" s="60" t="s">
        <v>246</v>
      </c>
      <c r="B15" s="49">
        <v>85616207</v>
      </c>
      <c r="C15" s="49">
        <v>-13150527.060000001</v>
      </c>
      <c r="D15" s="49">
        <v>72465679.939999998</v>
      </c>
      <c r="E15" s="49">
        <v>38039833.950000003</v>
      </c>
      <c r="F15" s="49">
        <v>38039833.950000003</v>
      </c>
      <c r="G15" s="49">
        <f t="shared" si="0"/>
        <v>-47576373.049999997</v>
      </c>
    </row>
    <row r="16" spans="1:7" x14ac:dyDescent="0.25">
      <c r="A16" s="95" t="s">
        <v>247</v>
      </c>
      <c r="B16" s="49">
        <f t="shared" ref="B16:G16" si="1">SUM(B17:B27)</f>
        <v>0</v>
      </c>
      <c r="C16" s="49">
        <f t="shared" si="1"/>
        <v>0</v>
      </c>
      <c r="D16" s="49">
        <f t="shared" si="1"/>
        <v>0</v>
      </c>
      <c r="E16" s="49">
        <f t="shared" si="1"/>
        <v>0</v>
      </c>
      <c r="F16" s="49">
        <f t="shared" si="1"/>
        <v>0</v>
      </c>
      <c r="G16" s="49">
        <f t="shared" si="1"/>
        <v>0</v>
      </c>
    </row>
    <row r="17" spans="1:7" x14ac:dyDescent="0.25">
      <c r="A17" s="80" t="s">
        <v>248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f>F17-B17</f>
        <v>0</v>
      </c>
    </row>
    <row r="18" spans="1:7" x14ac:dyDescent="0.25">
      <c r="A18" s="80" t="s">
        <v>249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f t="shared" ref="G18:G27" si="2">F18-B18</f>
        <v>0</v>
      </c>
    </row>
    <row r="19" spans="1:7" x14ac:dyDescent="0.25">
      <c r="A19" s="80" t="s">
        <v>250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f t="shared" si="2"/>
        <v>0</v>
      </c>
    </row>
    <row r="20" spans="1:7" x14ac:dyDescent="0.25">
      <c r="A20" s="80" t="s">
        <v>251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49">
        <f t="shared" si="2"/>
        <v>0</v>
      </c>
    </row>
    <row r="21" spans="1:7" x14ac:dyDescent="0.25">
      <c r="A21" s="80" t="s">
        <v>252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f t="shared" si="2"/>
        <v>0</v>
      </c>
    </row>
    <row r="22" spans="1:7" x14ac:dyDescent="0.25">
      <c r="A22" s="80" t="s">
        <v>253</v>
      </c>
      <c r="B22" s="49">
        <v>0</v>
      </c>
      <c r="C22" s="49">
        <v>0</v>
      </c>
      <c r="D22" s="49">
        <v>0</v>
      </c>
      <c r="E22" s="49">
        <v>0</v>
      </c>
      <c r="F22" s="49">
        <v>0</v>
      </c>
      <c r="G22" s="49">
        <f t="shared" si="2"/>
        <v>0</v>
      </c>
    </row>
    <row r="23" spans="1:7" x14ac:dyDescent="0.25">
      <c r="A23" s="80" t="s">
        <v>254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f t="shared" si="2"/>
        <v>0</v>
      </c>
    </row>
    <row r="24" spans="1:7" x14ac:dyDescent="0.25">
      <c r="A24" s="80" t="s">
        <v>255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f t="shared" si="2"/>
        <v>0</v>
      </c>
    </row>
    <row r="25" spans="1:7" x14ac:dyDescent="0.25">
      <c r="A25" s="80" t="s">
        <v>256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f t="shared" si="2"/>
        <v>0</v>
      </c>
    </row>
    <row r="26" spans="1:7" x14ac:dyDescent="0.25">
      <c r="A26" s="80" t="s">
        <v>257</v>
      </c>
      <c r="B26" s="49">
        <v>0</v>
      </c>
      <c r="C26" s="49">
        <v>0</v>
      </c>
      <c r="D26" s="49">
        <v>0</v>
      </c>
      <c r="E26" s="49">
        <v>0</v>
      </c>
      <c r="F26" s="49">
        <v>0</v>
      </c>
      <c r="G26" s="49">
        <f t="shared" si="2"/>
        <v>0</v>
      </c>
    </row>
    <row r="27" spans="1:7" x14ac:dyDescent="0.25">
      <c r="A27" s="80" t="s">
        <v>258</v>
      </c>
      <c r="B27" s="49">
        <v>0</v>
      </c>
      <c r="C27" s="49">
        <v>0</v>
      </c>
      <c r="D27" s="49">
        <v>0</v>
      </c>
      <c r="E27" s="49">
        <v>0</v>
      </c>
      <c r="F27" s="49">
        <v>0</v>
      </c>
      <c r="G27" s="49">
        <f t="shared" si="2"/>
        <v>0</v>
      </c>
    </row>
    <row r="28" spans="1:7" x14ac:dyDescent="0.25">
      <c r="A28" s="60" t="s">
        <v>259</v>
      </c>
      <c r="B28" s="49">
        <f t="shared" ref="B28:G28" si="3">SUM(B29:B33)</f>
        <v>0</v>
      </c>
      <c r="C28" s="49">
        <f t="shared" si="3"/>
        <v>0</v>
      </c>
      <c r="D28" s="49">
        <f t="shared" si="3"/>
        <v>0</v>
      </c>
      <c r="E28" s="49">
        <f t="shared" si="3"/>
        <v>0</v>
      </c>
      <c r="F28" s="49">
        <f t="shared" si="3"/>
        <v>0</v>
      </c>
      <c r="G28" s="49">
        <f t="shared" si="3"/>
        <v>0</v>
      </c>
    </row>
    <row r="29" spans="1:7" x14ac:dyDescent="0.25">
      <c r="A29" s="80" t="s">
        <v>260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  <c r="G29" s="49">
        <f>F29-B29</f>
        <v>0</v>
      </c>
    </row>
    <row r="30" spans="1:7" x14ac:dyDescent="0.25">
      <c r="A30" s="80" t="s">
        <v>261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f t="shared" ref="G30:G34" si="4">F30-B30</f>
        <v>0</v>
      </c>
    </row>
    <row r="31" spans="1:7" x14ac:dyDescent="0.25">
      <c r="A31" s="80" t="s">
        <v>262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f t="shared" si="4"/>
        <v>0</v>
      </c>
    </row>
    <row r="32" spans="1:7" x14ac:dyDescent="0.25">
      <c r="A32" s="80" t="s">
        <v>263</v>
      </c>
      <c r="B32" s="49">
        <v>0</v>
      </c>
      <c r="C32" s="49">
        <v>0</v>
      </c>
      <c r="D32" s="49">
        <v>0</v>
      </c>
      <c r="E32" s="49">
        <v>0</v>
      </c>
      <c r="F32" s="49">
        <v>0</v>
      </c>
      <c r="G32" s="49">
        <f t="shared" si="4"/>
        <v>0</v>
      </c>
    </row>
    <row r="33" spans="1:7" ht="14.45" customHeight="1" x14ac:dyDescent="0.25">
      <c r="A33" s="80" t="s">
        <v>264</v>
      </c>
      <c r="B33" s="49">
        <v>0</v>
      </c>
      <c r="C33" s="49">
        <v>0</v>
      </c>
      <c r="D33" s="49">
        <v>0</v>
      </c>
      <c r="E33" s="49">
        <v>0</v>
      </c>
      <c r="F33" s="49">
        <v>0</v>
      </c>
      <c r="G33" s="49">
        <f t="shared" si="4"/>
        <v>0</v>
      </c>
    </row>
    <row r="34" spans="1:7" ht="14.45" customHeight="1" x14ac:dyDescent="0.25">
      <c r="A34" s="60" t="s">
        <v>265</v>
      </c>
      <c r="B34" s="49">
        <v>24357976</v>
      </c>
      <c r="C34" s="49">
        <v>2062795.23</v>
      </c>
      <c r="D34" s="49">
        <v>26420771.23</v>
      </c>
      <c r="E34" s="49">
        <v>13587820</v>
      </c>
      <c r="F34" s="49">
        <v>13587820</v>
      </c>
      <c r="G34" s="49">
        <f t="shared" si="4"/>
        <v>-10770156</v>
      </c>
    </row>
    <row r="35" spans="1:7" ht="14.45" customHeight="1" x14ac:dyDescent="0.25">
      <c r="A35" s="60" t="s">
        <v>266</v>
      </c>
      <c r="B35" s="49">
        <f t="shared" ref="B35:G35" si="5">B36</f>
        <v>0</v>
      </c>
      <c r="C35" s="49">
        <f t="shared" si="5"/>
        <v>0</v>
      </c>
      <c r="D35" s="49">
        <f t="shared" si="5"/>
        <v>0</v>
      </c>
      <c r="E35" s="49">
        <f t="shared" si="5"/>
        <v>0</v>
      </c>
      <c r="F35" s="49">
        <f t="shared" si="5"/>
        <v>0</v>
      </c>
      <c r="G35" s="49">
        <f t="shared" si="5"/>
        <v>0</v>
      </c>
    </row>
    <row r="36" spans="1:7" ht="14.45" customHeight="1" x14ac:dyDescent="0.25">
      <c r="A36" s="80" t="s">
        <v>267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f>F36-B36</f>
        <v>0</v>
      </c>
    </row>
    <row r="37" spans="1:7" ht="14.45" customHeight="1" x14ac:dyDescent="0.25">
      <c r="A37" s="60" t="s">
        <v>268</v>
      </c>
      <c r="B37" s="49">
        <f t="shared" ref="B37:G37" si="6">B38+B39</f>
        <v>0</v>
      </c>
      <c r="C37" s="49">
        <f t="shared" si="6"/>
        <v>0</v>
      </c>
      <c r="D37" s="49">
        <f t="shared" si="6"/>
        <v>0</v>
      </c>
      <c r="E37" s="49">
        <f t="shared" si="6"/>
        <v>0</v>
      </c>
      <c r="F37" s="49">
        <f t="shared" si="6"/>
        <v>0</v>
      </c>
      <c r="G37" s="49">
        <f t="shared" si="6"/>
        <v>0</v>
      </c>
    </row>
    <row r="38" spans="1:7" x14ac:dyDescent="0.25">
      <c r="A38" s="80" t="s">
        <v>269</v>
      </c>
      <c r="B38" s="49">
        <v>0</v>
      </c>
      <c r="C38" s="49">
        <v>0</v>
      </c>
      <c r="D38" s="49">
        <v>0</v>
      </c>
      <c r="E38" s="49">
        <v>0</v>
      </c>
      <c r="F38" s="49">
        <v>0</v>
      </c>
      <c r="G38" s="49">
        <f>F38-B38</f>
        <v>0</v>
      </c>
    </row>
    <row r="39" spans="1:7" x14ac:dyDescent="0.25">
      <c r="A39" s="80" t="s">
        <v>270</v>
      </c>
      <c r="B39" s="49">
        <v>0</v>
      </c>
      <c r="C39" s="49">
        <v>0</v>
      </c>
      <c r="D39" s="49">
        <v>0</v>
      </c>
      <c r="E39" s="49">
        <v>0</v>
      </c>
      <c r="F39" s="49">
        <v>0</v>
      </c>
      <c r="G39" s="49">
        <f>F39-B39</f>
        <v>0</v>
      </c>
    </row>
    <row r="40" spans="1:7" x14ac:dyDescent="0.25">
      <c r="A40" s="47"/>
      <c r="B40" s="49"/>
      <c r="C40" s="49"/>
      <c r="D40" s="49"/>
      <c r="E40" s="49"/>
      <c r="F40" s="49"/>
      <c r="G40" s="49"/>
    </row>
    <row r="41" spans="1:7" x14ac:dyDescent="0.25">
      <c r="A41" s="3" t="s">
        <v>271</v>
      </c>
      <c r="B41" s="4">
        <f t="shared" ref="B41:G41" si="7">SUM(B9,B10,B11,B12,B13,B14,B15,B16,B28,B34,B35,B37)</f>
        <v>110029183</v>
      </c>
      <c r="C41" s="4">
        <f t="shared" si="7"/>
        <v>-11109792.720000001</v>
      </c>
      <c r="D41" s="4">
        <f t="shared" si="7"/>
        <v>98919390.280000001</v>
      </c>
      <c r="E41" s="4">
        <f t="shared" si="7"/>
        <v>51720304.770000003</v>
      </c>
      <c r="F41" s="4">
        <f t="shared" si="7"/>
        <v>51720304.770000003</v>
      </c>
      <c r="G41" s="4">
        <f t="shared" si="7"/>
        <v>-58308878.229999997</v>
      </c>
    </row>
    <row r="42" spans="1:7" x14ac:dyDescent="0.25">
      <c r="A42" s="3" t="s">
        <v>272</v>
      </c>
      <c r="B42" s="96"/>
      <c r="C42" s="96"/>
      <c r="D42" s="96"/>
      <c r="E42" s="96"/>
      <c r="F42" s="96"/>
      <c r="G42" s="4">
        <f>IF(G41&gt;0,G41,0)</f>
        <v>0</v>
      </c>
    </row>
    <row r="43" spans="1:7" x14ac:dyDescent="0.25">
      <c r="A43" s="47"/>
      <c r="B43" s="51"/>
      <c r="C43" s="51"/>
      <c r="D43" s="51"/>
      <c r="E43" s="51"/>
      <c r="F43" s="51"/>
      <c r="G43" s="51"/>
    </row>
    <row r="44" spans="1:7" x14ac:dyDescent="0.25">
      <c r="A44" s="3" t="s">
        <v>273</v>
      </c>
      <c r="B44" s="51"/>
      <c r="C44" s="51"/>
      <c r="D44" s="51"/>
      <c r="E44" s="51"/>
      <c r="F44" s="51"/>
      <c r="G44" s="51"/>
    </row>
    <row r="45" spans="1:7" x14ac:dyDescent="0.25">
      <c r="A45" s="60" t="s">
        <v>274</v>
      </c>
      <c r="B45" s="49">
        <f t="shared" ref="B45:G45" si="8">SUM(B46:B53)</f>
        <v>0</v>
      </c>
      <c r="C45" s="49">
        <f t="shared" si="8"/>
        <v>0</v>
      </c>
      <c r="D45" s="49">
        <f t="shared" si="8"/>
        <v>0</v>
      </c>
      <c r="E45" s="49">
        <f t="shared" si="8"/>
        <v>0</v>
      </c>
      <c r="F45" s="49">
        <f t="shared" si="8"/>
        <v>0</v>
      </c>
      <c r="G45" s="49">
        <f t="shared" si="8"/>
        <v>0</v>
      </c>
    </row>
    <row r="46" spans="1:7" x14ac:dyDescent="0.25">
      <c r="A46" s="83" t="s">
        <v>275</v>
      </c>
      <c r="B46" s="49">
        <v>0</v>
      </c>
      <c r="C46" s="49">
        <v>0</v>
      </c>
      <c r="D46" s="49">
        <v>0</v>
      </c>
      <c r="E46" s="49">
        <v>0</v>
      </c>
      <c r="F46" s="49">
        <v>0</v>
      </c>
      <c r="G46" s="49">
        <f>F46-B46</f>
        <v>0</v>
      </c>
    </row>
    <row r="47" spans="1:7" x14ac:dyDescent="0.25">
      <c r="A47" s="83" t="s">
        <v>276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f t="shared" ref="G47:G52" si="9">F47-B47</f>
        <v>0</v>
      </c>
    </row>
    <row r="48" spans="1:7" x14ac:dyDescent="0.25">
      <c r="A48" s="83" t="s">
        <v>277</v>
      </c>
      <c r="B48" s="49">
        <v>0</v>
      </c>
      <c r="C48" s="49">
        <v>0</v>
      </c>
      <c r="D48" s="49">
        <v>0</v>
      </c>
      <c r="E48" s="49">
        <v>0</v>
      </c>
      <c r="F48" s="49">
        <v>0</v>
      </c>
      <c r="G48" s="49">
        <f t="shared" si="9"/>
        <v>0</v>
      </c>
    </row>
    <row r="49" spans="1:7" ht="30" x14ac:dyDescent="0.25">
      <c r="A49" s="83" t="s">
        <v>278</v>
      </c>
      <c r="B49" s="49">
        <v>0</v>
      </c>
      <c r="C49" s="49">
        <v>0</v>
      </c>
      <c r="D49" s="49">
        <v>0</v>
      </c>
      <c r="E49" s="49">
        <v>0</v>
      </c>
      <c r="F49" s="49">
        <v>0</v>
      </c>
      <c r="G49" s="49">
        <f t="shared" si="9"/>
        <v>0</v>
      </c>
    </row>
    <row r="50" spans="1:7" x14ac:dyDescent="0.25">
      <c r="A50" s="83" t="s">
        <v>279</v>
      </c>
      <c r="B50" s="49">
        <v>0</v>
      </c>
      <c r="C50" s="49">
        <v>0</v>
      </c>
      <c r="D50" s="49">
        <v>0</v>
      </c>
      <c r="E50" s="49">
        <v>0</v>
      </c>
      <c r="F50" s="49">
        <v>0</v>
      </c>
      <c r="G50" s="49">
        <f t="shared" si="9"/>
        <v>0</v>
      </c>
    </row>
    <row r="51" spans="1:7" x14ac:dyDescent="0.25">
      <c r="A51" s="83" t="s">
        <v>280</v>
      </c>
      <c r="B51" s="49">
        <v>0</v>
      </c>
      <c r="C51" s="49">
        <v>0</v>
      </c>
      <c r="D51" s="49">
        <v>0</v>
      </c>
      <c r="E51" s="49">
        <v>0</v>
      </c>
      <c r="F51" s="49">
        <v>0</v>
      </c>
      <c r="G51" s="49">
        <f t="shared" si="9"/>
        <v>0</v>
      </c>
    </row>
    <row r="52" spans="1:7" ht="30" x14ac:dyDescent="0.25">
      <c r="A52" s="84" t="s">
        <v>281</v>
      </c>
      <c r="B52" s="49">
        <v>0</v>
      </c>
      <c r="C52" s="49">
        <v>0</v>
      </c>
      <c r="D52" s="49">
        <v>0</v>
      </c>
      <c r="E52" s="49">
        <v>0</v>
      </c>
      <c r="F52" s="49">
        <v>0</v>
      </c>
      <c r="G52" s="49">
        <f t="shared" si="9"/>
        <v>0</v>
      </c>
    </row>
    <row r="53" spans="1:7" x14ac:dyDescent="0.25">
      <c r="A53" s="80" t="s">
        <v>282</v>
      </c>
      <c r="B53" s="49">
        <v>0</v>
      </c>
      <c r="C53" s="49">
        <v>0</v>
      </c>
      <c r="D53" s="49">
        <v>0</v>
      </c>
      <c r="E53" s="49">
        <v>0</v>
      </c>
      <c r="F53" s="49">
        <v>0</v>
      </c>
      <c r="G53" s="49">
        <f>F53-B53</f>
        <v>0</v>
      </c>
    </row>
    <row r="54" spans="1:7" x14ac:dyDescent="0.25">
      <c r="A54" s="60" t="s">
        <v>283</v>
      </c>
      <c r="B54" s="49">
        <f t="shared" ref="B54:G54" si="10">SUM(B55:B58)</f>
        <v>0</v>
      </c>
      <c r="C54" s="49">
        <f t="shared" si="10"/>
        <v>0</v>
      </c>
      <c r="D54" s="49">
        <f t="shared" si="10"/>
        <v>0</v>
      </c>
      <c r="E54" s="49">
        <f t="shared" si="10"/>
        <v>0</v>
      </c>
      <c r="F54" s="49">
        <f t="shared" si="10"/>
        <v>0</v>
      </c>
      <c r="G54" s="49">
        <f t="shared" si="10"/>
        <v>0</v>
      </c>
    </row>
    <row r="55" spans="1:7" x14ac:dyDescent="0.25">
      <c r="A55" s="84" t="s">
        <v>284</v>
      </c>
      <c r="B55" s="49">
        <v>0</v>
      </c>
      <c r="C55" s="49">
        <v>0</v>
      </c>
      <c r="D55" s="49">
        <v>0</v>
      </c>
      <c r="E55" s="49">
        <v>0</v>
      </c>
      <c r="F55" s="49">
        <v>0</v>
      </c>
      <c r="G55" s="49">
        <f>F55-B55</f>
        <v>0</v>
      </c>
    </row>
    <row r="56" spans="1:7" x14ac:dyDescent="0.25">
      <c r="A56" s="83" t="s">
        <v>285</v>
      </c>
      <c r="B56" s="49">
        <v>0</v>
      </c>
      <c r="C56" s="49">
        <v>0</v>
      </c>
      <c r="D56" s="49">
        <v>0</v>
      </c>
      <c r="E56" s="49">
        <v>0</v>
      </c>
      <c r="F56" s="49">
        <v>0</v>
      </c>
      <c r="G56" s="49">
        <f t="shared" ref="G56:G58" si="11">F56-B56</f>
        <v>0</v>
      </c>
    </row>
    <row r="57" spans="1:7" x14ac:dyDescent="0.25">
      <c r="A57" s="83" t="s">
        <v>286</v>
      </c>
      <c r="B57" s="49">
        <v>0</v>
      </c>
      <c r="C57" s="49">
        <v>0</v>
      </c>
      <c r="D57" s="49">
        <v>0</v>
      </c>
      <c r="E57" s="49">
        <v>0</v>
      </c>
      <c r="F57" s="49">
        <v>0</v>
      </c>
      <c r="G57" s="49">
        <f t="shared" si="11"/>
        <v>0</v>
      </c>
    </row>
    <row r="58" spans="1:7" x14ac:dyDescent="0.25">
      <c r="A58" s="84" t="s">
        <v>287</v>
      </c>
      <c r="B58" s="49">
        <v>0</v>
      </c>
      <c r="C58" s="49">
        <v>0</v>
      </c>
      <c r="D58" s="49">
        <v>0</v>
      </c>
      <c r="E58" s="49">
        <v>0</v>
      </c>
      <c r="F58" s="49">
        <v>0</v>
      </c>
      <c r="G58" s="49">
        <f t="shared" si="11"/>
        <v>0</v>
      </c>
    </row>
    <row r="59" spans="1:7" x14ac:dyDescent="0.25">
      <c r="A59" s="60" t="s">
        <v>288</v>
      </c>
      <c r="B59" s="49">
        <f t="shared" ref="B59:G59" si="12">SUM(B60:B61)</f>
        <v>0</v>
      </c>
      <c r="C59" s="49">
        <f t="shared" si="12"/>
        <v>0</v>
      </c>
      <c r="D59" s="49">
        <f t="shared" si="12"/>
        <v>0</v>
      </c>
      <c r="E59" s="49">
        <f t="shared" si="12"/>
        <v>0</v>
      </c>
      <c r="F59" s="49">
        <f t="shared" si="12"/>
        <v>0</v>
      </c>
      <c r="G59" s="49">
        <f t="shared" si="12"/>
        <v>0</v>
      </c>
    </row>
    <row r="60" spans="1:7" x14ac:dyDescent="0.25">
      <c r="A60" s="83" t="s">
        <v>289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f>F60-B60</f>
        <v>0</v>
      </c>
    </row>
    <row r="61" spans="1:7" x14ac:dyDescent="0.25">
      <c r="A61" s="83" t="s">
        <v>290</v>
      </c>
      <c r="B61" s="49">
        <v>0</v>
      </c>
      <c r="C61" s="49">
        <v>0</v>
      </c>
      <c r="D61" s="49">
        <v>0</v>
      </c>
      <c r="E61" s="49">
        <v>0</v>
      </c>
      <c r="F61" s="49">
        <v>0</v>
      </c>
      <c r="G61" s="49">
        <f t="shared" ref="G61:G63" si="13">F61-B61</f>
        <v>0</v>
      </c>
    </row>
    <row r="62" spans="1:7" x14ac:dyDescent="0.25">
      <c r="A62" s="60" t="s">
        <v>291</v>
      </c>
      <c r="B62" s="49">
        <v>0</v>
      </c>
      <c r="C62" s="49">
        <v>0</v>
      </c>
      <c r="D62" s="49">
        <v>0</v>
      </c>
      <c r="E62" s="49">
        <v>0</v>
      </c>
      <c r="F62" s="49">
        <v>0</v>
      </c>
      <c r="G62" s="49">
        <f t="shared" si="13"/>
        <v>0</v>
      </c>
    </row>
    <row r="63" spans="1:7" x14ac:dyDescent="0.25">
      <c r="A63" s="60" t="s">
        <v>292</v>
      </c>
      <c r="B63" s="49">
        <v>0</v>
      </c>
      <c r="C63" s="49">
        <v>0</v>
      </c>
      <c r="D63" s="49">
        <v>0</v>
      </c>
      <c r="E63" s="49">
        <v>0</v>
      </c>
      <c r="F63" s="49">
        <v>0</v>
      </c>
      <c r="G63" s="49">
        <f t="shared" si="13"/>
        <v>0</v>
      </c>
    </row>
    <row r="64" spans="1:7" x14ac:dyDescent="0.25">
      <c r="A64" s="47"/>
      <c r="B64" s="51"/>
      <c r="C64" s="51"/>
      <c r="D64" s="51"/>
      <c r="E64" s="51"/>
      <c r="F64" s="51"/>
      <c r="G64" s="51"/>
    </row>
    <row r="65" spans="1:7" x14ac:dyDescent="0.25">
      <c r="A65" s="3" t="s">
        <v>293</v>
      </c>
      <c r="B65" s="4">
        <f t="shared" ref="B65:G65" si="14">B45+B54+B59+B62+B63</f>
        <v>0</v>
      </c>
      <c r="C65" s="4">
        <f t="shared" si="14"/>
        <v>0</v>
      </c>
      <c r="D65" s="4">
        <f t="shared" si="14"/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</row>
    <row r="66" spans="1:7" x14ac:dyDescent="0.25">
      <c r="A66" s="47"/>
      <c r="B66" s="51"/>
      <c r="C66" s="51"/>
      <c r="D66" s="51"/>
      <c r="E66" s="51"/>
      <c r="F66" s="51"/>
      <c r="G66" s="51"/>
    </row>
    <row r="67" spans="1:7" x14ac:dyDescent="0.25">
      <c r="A67" s="3" t="s">
        <v>294</v>
      </c>
      <c r="B67" s="4">
        <f t="shared" ref="B67:G67" si="15">B68</f>
        <v>0</v>
      </c>
      <c r="C67" s="4">
        <f t="shared" si="15"/>
        <v>0</v>
      </c>
      <c r="D67" s="4">
        <f t="shared" si="15"/>
        <v>0</v>
      </c>
      <c r="E67" s="4">
        <f t="shared" si="15"/>
        <v>0</v>
      </c>
      <c r="F67" s="4">
        <f t="shared" si="15"/>
        <v>0</v>
      </c>
      <c r="G67" s="4">
        <f t="shared" si="15"/>
        <v>0</v>
      </c>
    </row>
    <row r="68" spans="1:7" x14ac:dyDescent="0.25">
      <c r="A68" s="60" t="s">
        <v>295</v>
      </c>
      <c r="B68" s="49">
        <v>0</v>
      </c>
      <c r="C68" s="49">
        <v>0</v>
      </c>
      <c r="D68" s="49">
        <v>0</v>
      </c>
      <c r="E68" s="49">
        <v>0</v>
      </c>
      <c r="F68" s="49">
        <v>0</v>
      </c>
      <c r="G68" s="49">
        <f>F68-B68</f>
        <v>0</v>
      </c>
    </row>
    <row r="69" spans="1:7" x14ac:dyDescent="0.25">
      <c r="A69" s="47"/>
      <c r="B69" s="51"/>
      <c r="C69" s="51"/>
      <c r="D69" s="51"/>
      <c r="E69" s="51"/>
      <c r="F69" s="51"/>
      <c r="G69" s="51"/>
    </row>
    <row r="70" spans="1:7" x14ac:dyDescent="0.25">
      <c r="A70" s="3" t="s">
        <v>296</v>
      </c>
      <c r="B70" s="4">
        <f t="shared" ref="B70:G70" si="16">B41+B65+B67</f>
        <v>110029183</v>
      </c>
      <c r="C70" s="4">
        <f t="shared" si="16"/>
        <v>-11109792.720000001</v>
      </c>
      <c r="D70" s="4">
        <f t="shared" si="16"/>
        <v>98919390.280000001</v>
      </c>
      <c r="E70" s="4">
        <f t="shared" si="16"/>
        <v>51720304.770000003</v>
      </c>
      <c r="F70" s="4">
        <f t="shared" si="16"/>
        <v>51720304.770000003</v>
      </c>
      <c r="G70" s="4">
        <f t="shared" si="16"/>
        <v>-58308878.229999997</v>
      </c>
    </row>
    <row r="71" spans="1:7" x14ac:dyDescent="0.25">
      <c r="A71" s="47"/>
      <c r="B71" s="51"/>
      <c r="C71" s="51"/>
      <c r="D71" s="51"/>
      <c r="E71" s="51"/>
      <c r="F71" s="51"/>
      <c r="G71" s="51"/>
    </row>
    <row r="72" spans="1:7" x14ac:dyDescent="0.25">
      <c r="A72" s="3" t="s">
        <v>297</v>
      </c>
      <c r="B72" s="51"/>
      <c r="C72" s="51"/>
      <c r="D72" s="51"/>
      <c r="E72" s="51"/>
      <c r="F72" s="51"/>
      <c r="G72" s="51"/>
    </row>
    <row r="73" spans="1:7" ht="30" x14ac:dyDescent="0.25">
      <c r="A73" s="69" t="s">
        <v>298</v>
      </c>
      <c r="B73" s="49">
        <v>0</v>
      </c>
      <c r="C73" s="49">
        <v>0</v>
      </c>
      <c r="D73" s="49">
        <v>0</v>
      </c>
      <c r="E73" s="49">
        <v>0</v>
      </c>
      <c r="F73" s="49">
        <v>0</v>
      </c>
      <c r="G73" s="49">
        <f>F73-B73</f>
        <v>0</v>
      </c>
    </row>
    <row r="74" spans="1:7" ht="30" x14ac:dyDescent="0.25">
      <c r="A74" s="69" t="s">
        <v>299</v>
      </c>
      <c r="B74" s="49">
        <v>0</v>
      </c>
      <c r="C74" s="49">
        <v>0</v>
      </c>
      <c r="D74" s="49">
        <v>0</v>
      </c>
      <c r="E74" s="49">
        <v>0</v>
      </c>
      <c r="F74" s="49">
        <v>0</v>
      </c>
      <c r="G74" s="49">
        <f>F74-B74</f>
        <v>0</v>
      </c>
    </row>
    <row r="75" spans="1:7" x14ac:dyDescent="0.25">
      <c r="A75" s="19" t="s">
        <v>300</v>
      </c>
      <c r="B75" s="4">
        <f t="shared" ref="B75:G75" si="17">B73+B74</f>
        <v>0</v>
      </c>
      <c r="C75" s="4">
        <f t="shared" si="17"/>
        <v>0</v>
      </c>
      <c r="D75" s="4">
        <f t="shared" si="17"/>
        <v>0</v>
      </c>
      <c r="E75" s="4">
        <f t="shared" si="17"/>
        <v>0</v>
      </c>
      <c r="F75" s="4">
        <f t="shared" si="17"/>
        <v>0</v>
      </c>
      <c r="G75" s="4">
        <f t="shared" si="17"/>
        <v>0</v>
      </c>
    </row>
    <row r="76" spans="1:7" x14ac:dyDescent="0.25">
      <c r="A76" s="57"/>
      <c r="B76" s="85"/>
      <c r="C76" s="85"/>
      <c r="D76" s="85"/>
      <c r="E76" s="85"/>
      <c r="F76" s="85"/>
      <c r="G76" s="85"/>
    </row>
  </sheetData>
  <mergeCells count="4">
    <mergeCell ref="A6:A7"/>
    <mergeCell ref="B6:F6"/>
    <mergeCell ref="G6:G7"/>
    <mergeCell ref="A1:G1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16:F27 B29:F33 B60:F75 G9:G15 G60:G76 G55:G58 G38:G53 B35:F58" unlockedFormula="1"/>
    <ignoredError sqref="B28:F28 B59:F59" formulaRange="1" unlockedFormula="1"/>
    <ignoredError sqref="G59 G54 G16:G37" formula="1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60"/>
  <sheetViews>
    <sheetView showGridLines="0" zoomScale="85" zoomScaleNormal="85" workbookViewId="0">
      <selection activeCell="B10" sqref="B10:G10"/>
    </sheetView>
  </sheetViews>
  <sheetFormatPr baseColWidth="10" defaultColWidth="11" defaultRowHeight="15" x14ac:dyDescent="0.25"/>
  <cols>
    <col min="1" max="1" width="97" bestFit="1" customWidth="1"/>
    <col min="2" max="2" width="19.140625" customWidth="1"/>
    <col min="3" max="3" width="19.28515625" customWidth="1"/>
    <col min="4" max="6" width="19.140625" bestFit="1" customWidth="1"/>
    <col min="7" max="7" width="16.7109375" bestFit="1" customWidth="1"/>
    <col min="8" max="8" width="2.28515625" customWidth="1"/>
  </cols>
  <sheetData>
    <row r="1" spans="1:7" ht="40.9" customHeight="1" x14ac:dyDescent="0.25">
      <c r="A1" s="155" t="s">
        <v>301</v>
      </c>
      <c r="B1" s="148"/>
      <c r="C1" s="148"/>
      <c r="D1" s="148"/>
      <c r="E1" s="148"/>
      <c r="F1" s="148"/>
      <c r="G1" s="149"/>
    </row>
    <row r="2" spans="1:7" x14ac:dyDescent="0.25">
      <c r="A2" s="129" t="str">
        <f>'Formato 1'!A2</f>
        <v>Patronato del Parque Zoológico de León (a)</v>
      </c>
      <c r="B2" s="129"/>
      <c r="C2" s="129"/>
      <c r="D2" s="129"/>
      <c r="E2" s="129"/>
      <c r="F2" s="129"/>
      <c r="G2" s="129"/>
    </row>
    <row r="3" spans="1:7" x14ac:dyDescent="0.25">
      <c r="A3" s="130" t="s">
        <v>302</v>
      </c>
      <c r="B3" s="130"/>
      <c r="C3" s="130"/>
      <c r="D3" s="130"/>
      <c r="E3" s="130"/>
      <c r="F3" s="130"/>
      <c r="G3" s="130"/>
    </row>
    <row r="4" spans="1:7" x14ac:dyDescent="0.25">
      <c r="A4" s="130" t="s">
        <v>303</v>
      </c>
      <c r="B4" s="130"/>
      <c r="C4" s="130"/>
      <c r="D4" s="130"/>
      <c r="E4" s="130"/>
      <c r="F4" s="130"/>
      <c r="G4" s="130"/>
    </row>
    <row r="5" spans="1:7" x14ac:dyDescent="0.25">
      <c r="A5" s="130" t="str">
        <f>'Formato 3'!A4</f>
        <v>Del 1 de Enero al 30 de Junio de 2023 (b)</v>
      </c>
      <c r="B5" s="130"/>
      <c r="C5" s="130"/>
      <c r="D5" s="130"/>
      <c r="E5" s="130"/>
      <c r="F5" s="130"/>
      <c r="G5" s="130"/>
    </row>
    <row r="6" spans="1:7" ht="41.45" customHeight="1" x14ac:dyDescent="0.25">
      <c r="A6" s="131" t="s">
        <v>2</v>
      </c>
      <c r="B6" s="131"/>
      <c r="C6" s="131"/>
      <c r="D6" s="131"/>
      <c r="E6" s="131"/>
      <c r="F6" s="131"/>
      <c r="G6" s="131"/>
    </row>
    <row r="7" spans="1:7" x14ac:dyDescent="0.25">
      <c r="A7" s="153" t="s">
        <v>6</v>
      </c>
      <c r="B7" s="153" t="s">
        <v>304</v>
      </c>
      <c r="C7" s="153"/>
      <c r="D7" s="153"/>
      <c r="E7" s="153"/>
      <c r="F7" s="153"/>
      <c r="G7" s="154" t="s">
        <v>305</v>
      </c>
    </row>
    <row r="8" spans="1:7" ht="30" x14ac:dyDescent="0.25">
      <c r="A8" s="153"/>
      <c r="B8" s="7" t="s">
        <v>306</v>
      </c>
      <c r="C8" s="7" t="s">
        <v>307</v>
      </c>
      <c r="D8" s="7" t="s">
        <v>308</v>
      </c>
      <c r="E8" s="7" t="s">
        <v>192</v>
      </c>
      <c r="F8" s="7" t="s">
        <v>309</v>
      </c>
      <c r="G8" s="153"/>
    </row>
    <row r="9" spans="1:7" x14ac:dyDescent="0.25">
      <c r="A9" s="28" t="s">
        <v>310</v>
      </c>
      <c r="B9" s="86">
        <f t="shared" ref="B9:G9" si="0">SUM(B10,B18,B28,B38,B48,B58,B62,B71,B75)</f>
        <v>110029183.01000001</v>
      </c>
      <c r="C9" s="86">
        <f t="shared" si="0"/>
        <v>-11109792.73</v>
      </c>
      <c r="D9" s="86">
        <f t="shared" si="0"/>
        <v>98919390.280000001</v>
      </c>
      <c r="E9" s="86">
        <f t="shared" si="0"/>
        <v>48226440.119999997</v>
      </c>
      <c r="F9" s="86">
        <f t="shared" si="0"/>
        <v>46377264.799999997</v>
      </c>
      <c r="G9" s="86">
        <f t="shared" si="0"/>
        <v>50692950.160000004</v>
      </c>
    </row>
    <row r="10" spans="1:7" x14ac:dyDescent="0.25">
      <c r="A10" s="87" t="s">
        <v>311</v>
      </c>
      <c r="B10" s="86">
        <f t="shared" ref="B10:G10" si="1">SUM(B11:B17)</f>
        <v>48524175.140000001</v>
      </c>
      <c r="C10" s="86">
        <f t="shared" si="1"/>
        <v>-2122157.75</v>
      </c>
      <c r="D10" s="86">
        <f t="shared" si="1"/>
        <v>46402017.389999993</v>
      </c>
      <c r="E10" s="86">
        <f t="shared" si="1"/>
        <v>23952747.379999999</v>
      </c>
      <c r="F10" s="86">
        <f t="shared" si="1"/>
        <v>23942747.379999999</v>
      </c>
      <c r="G10" s="86">
        <f t="shared" si="1"/>
        <v>22449270.010000002</v>
      </c>
    </row>
    <row r="11" spans="1:7" x14ac:dyDescent="0.25">
      <c r="A11" s="88" t="s">
        <v>312</v>
      </c>
      <c r="B11" s="77">
        <v>23472509.98</v>
      </c>
      <c r="C11" s="77">
        <v>-3176734.88</v>
      </c>
      <c r="D11" s="77">
        <v>20295775.100000001</v>
      </c>
      <c r="E11" s="77">
        <v>10199792.02</v>
      </c>
      <c r="F11" s="77">
        <v>10199792.02</v>
      </c>
      <c r="G11" s="77">
        <v>10095983.08</v>
      </c>
    </row>
    <row r="12" spans="1:7" x14ac:dyDescent="0.25">
      <c r="A12" s="88" t="s">
        <v>313</v>
      </c>
      <c r="B12" s="77">
        <v>1406910.82</v>
      </c>
      <c r="C12" s="77">
        <v>31726.76</v>
      </c>
      <c r="D12" s="77">
        <v>1438637.58</v>
      </c>
      <c r="E12" s="77">
        <v>1008056.92</v>
      </c>
      <c r="F12" s="77">
        <v>1008056.92</v>
      </c>
      <c r="G12" s="77">
        <v>430580.66</v>
      </c>
    </row>
    <row r="13" spans="1:7" x14ac:dyDescent="0.25">
      <c r="A13" s="88" t="s">
        <v>314</v>
      </c>
      <c r="B13" s="77">
        <v>6350271.8499999996</v>
      </c>
      <c r="C13" s="77">
        <v>-888532.52</v>
      </c>
      <c r="D13" s="77">
        <v>5461739.3300000001</v>
      </c>
      <c r="E13" s="77">
        <v>3109150.94</v>
      </c>
      <c r="F13" s="77">
        <v>3109150.94</v>
      </c>
      <c r="G13" s="77">
        <v>2352588.39</v>
      </c>
    </row>
    <row r="14" spans="1:7" x14ac:dyDescent="0.25">
      <c r="A14" s="88" t="s">
        <v>315</v>
      </c>
      <c r="B14" s="77">
        <v>6402220.0199999996</v>
      </c>
      <c r="C14" s="77">
        <v>7336.49</v>
      </c>
      <c r="D14" s="77">
        <v>6409556.5099999998</v>
      </c>
      <c r="E14" s="77">
        <v>3295903</v>
      </c>
      <c r="F14" s="77">
        <v>3295903</v>
      </c>
      <c r="G14" s="77">
        <v>3113653.51</v>
      </c>
    </row>
    <row r="15" spans="1:7" x14ac:dyDescent="0.25">
      <c r="A15" s="88" t="s">
        <v>316</v>
      </c>
      <c r="B15" s="77">
        <v>9838602.4100000001</v>
      </c>
      <c r="C15" s="77">
        <v>101221.86</v>
      </c>
      <c r="D15" s="77">
        <v>9939824.2699999996</v>
      </c>
      <c r="E15" s="77">
        <v>4966731.2699999996</v>
      </c>
      <c r="F15" s="77">
        <v>4956731.2699999996</v>
      </c>
      <c r="G15" s="77">
        <v>4973093</v>
      </c>
    </row>
    <row r="16" spans="1:7" x14ac:dyDescent="0.25">
      <c r="A16" s="88" t="s">
        <v>317</v>
      </c>
      <c r="B16" s="77">
        <v>1053660.06</v>
      </c>
      <c r="C16" s="77">
        <v>1802824.54</v>
      </c>
      <c r="D16" s="77">
        <v>2856484.6</v>
      </c>
      <c r="E16" s="77">
        <v>1373113.23</v>
      </c>
      <c r="F16" s="77">
        <v>1373113.23</v>
      </c>
      <c r="G16" s="77">
        <v>1483371.37</v>
      </c>
    </row>
    <row r="17" spans="1:7" x14ac:dyDescent="0.25">
      <c r="A17" s="88" t="s">
        <v>318</v>
      </c>
      <c r="B17" s="77">
        <v>0</v>
      </c>
      <c r="C17" s="77">
        <v>0</v>
      </c>
      <c r="D17" s="77">
        <v>0</v>
      </c>
      <c r="E17" s="77">
        <v>0</v>
      </c>
      <c r="F17" s="77">
        <v>0</v>
      </c>
      <c r="G17" s="77">
        <f t="shared" ref="G12:G17" si="2">D17-E17</f>
        <v>0</v>
      </c>
    </row>
    <row r="18" spans="1:7" x14ac:dyDescent="0.25">
      <c r="A18" s="87" t="s">
        <v>319</v>
      </c>
      <c r="B18" s="86">
        <f t="shared" ref="B18:G18" si="3">SUM(B19:B27)</f>
        <v>29787768.919999998</v>
      </c>
      <c r="C18" s="86">
        <f t="shared" si="3"/>
        <v>3823226.44</v>
      </c>
      <c r="D18" s="86">
        <f t="shared" si="3"/>
        <v>33610995.359999999</v>
      </c>
      <c r="E18" s="86">
        <f t="shared" si="3"/>
        <v>16411792.75</v>
      </c>
      <c r="F18" s="86">
        <f t="shared" si="3"/>
        <v>14865844.41</v>
      </c>
      <c r="G18" s="86">
        <f t="shared" si="3"/>
        <v>17199202.609999999</v>
      </c>
    </row>
    <row r="19" spans="1:7" x14ac:dyDescent="0.25">
      <c r="A19" s="88" t="s">
        <v>320</v>
      </c>
      <c r="B19" s="77">
        <v>1348065.88</v>
      </c>
      <c r="C19" s="77">
        <v>-4647.74</v>
      </c>
      <c r="D19" s="77">
        <v>1343418.14</v>
      </c>
      <c r="E19" s="77">
        <v>596741.36</v>
      </c>
      <c r="F19" s="77">
        <v>512354.48</v>
      </c>
      <c r="G19" s="77">
        <f>D19-E19</f>
        <v>746676.77999999991</v>
      </c>
    </row>
    <row r="20" spans="1:7" x14ac:dyDescent="0.25">
      <c r="A20" s="88" t="s">
        <v>321</v>
      </c>
      <c r="B20" s="77">
        <v>13137303.039999999</v>
      </c>
      <c r="C20" s="77">
        <v>4259873.62</v>
      </c>
      <c r="D20" s="77">
        <v>17397176.66</v>
      </c>
      <c r="E20" s="77">
        <v>8094763.6100000003</v>
      </c>
      <c r="F20" s="77">
        <v>7105506.3700000001</v>
      </c>
      <c r="G20" s="77">
        <f t="shared" ref="G20:G27" si="4">D20-E20</f>
        <v>9302413.0500000007</v>
      </c>
    </row>
    <row r="21" spans="1:7" x14ac:dyDescent="0.25">
      <c r="A21" s="88" t="s">
        <v>322</v>
      </c>
      <c r="B21" s="77">
        <v>9460000</v>
      </c>
      <c r="C21" s="77">
        <v>0</v>
      </c>
      <c r="D21" s="77">
        <v>9460000</v>
      </c>
      <c r="E21" s="77">
        <v>5596899.9199999999</v>
      </c>
      <c r="F21" s="77">
        <v>5317006.83</v>
      </c>
      <c r="G21" s="77">
        <f t="shared" si="4"/>
        <v>3863100.08</v>
      </c>
    </row>
    <row r="22" spans="1:7" x14ac:dyDescent="0.25">
      <c r="A22" s="88" t="s">
        <v>323</v>
      </c>
      <c r="B22" s="77">
        <v>2738000</v>
      </c>
      <c r="C22" s="77">
        <v>-424444.13</v>
      </c>
      <c r="D22" s="77">
        <v>2313555.87</v>
      </c>
      <c r="E22" s="77">
        <v>1152537.54</v>
      </c>
      <c r="F22" s="77">
        <v>1037353.69</v>
      </c>
      <c r="G22" s="77">
        <f t="shared" si="4"/>
        <v>1161018.33</v>
      </c>
    </row>
    <row r="23" spans="1:7" x14ac:dyDescent="0.25">
      <c r="A23" s="88" t="s">
        <v>324</v>
      </c>
      <c r="B23" s="77">
        <v>510000</v>
      </c>
      <c r="C23" s="77">
        <v>-2181.34</v>
      </c>
      <c r="D23" s="77">
        <v>507818.66</v>
      </c>
      <c r="E23" s="77">
        <v>163159.51</v>
      </c>
      <c r="F23" s="77">
        <v>149053.71</v>
      </c>
      <c r="G23" s="77">
        <f t="shared" si="4"/>
        <v>344659.14999999997</v>
      </c>
    </row>
    <row r="24" spans="1:7" x14ac:dyDescent="0.25">
      <c r="A24" s="88" t="s">
        <v>325</v>
      </c>
      <c r="B24" s="77">
        <v>811000</v>
      </c>
      <c r="C24" s="77">
        <v>0</v>
      </c>
      <c r="D24" s="77">
        <v>811000</v>
      </c>
      <c r="E24" s="77">
        <v>362656.31</v>
      </c>
      <c r="F24" s="77">
        <v>355669.5</v>
      </c>
      <c r="G24" s="77">
        <f t="shared" si="4"/>
        <v>448343.69</v>
      </c>
    </row>
    <row r="25" spans="1:7" x14ac:dyDescent="0.25">
      <c r="A25" s="88" t="s">
        <v>326</v>
      </c>
      <c r="B25" s="77">
        <v>544400</v>
      </c>
      <c r="C25" s="77">
        <v>0</v>
      </c>
      <c r="D25" s="77">
        <v>544400</v>
      </c>
      <c r="E25" s="77">
        <v>0</v>
      </c>
      <c r="F25" s="77">
        <v>0</v>
      </c>
      <c r="G25" s="77">
        <f t="shared" si="4"/>
        <v>544400</v>
      </c>
    </row>
    <row r="26" spans="1:7" x14ac:dyDescent="0.25">
      <c r="A26" s="88" t="s">
        <v>327</v>
      </c>
      <c r="B26" s="77">
        <v>6000</v>
      </c>
      <c r="C26" s="77">
        <v>0</v>
      </c>
      <c r="D26" s="77">
        <v>6000</v>
      </c>
      <c r="E26" s="77">
        <v>4593.6000000000004</v>
      </c>
      <c r="F26" s="77">
        <v>4593.6000000000004</v>
      </c>
      <c r="G26" s="77">
        <f t="shared" si="4"/>
        <v>1406.3999999999996</v>
      </c>
    </row>
    <row r="27" spans="1:7" x14ac:dyDescent="0.25">
      <c r="A27" s="88" t="s">
        <v>328</v>
      </c>
      <c r="B27" s="77">
        <v>1233000</v>
      </c>
      <c r="C27" s="77">
        <v>-5373.97</v>
      </c>
      <c r="D27" s="77">
        <v>1227626.03</v>
      </c>
      <c r="E27" s="77">
        <v>440440.9</v>
      </c>
      <c r="F27" s="77">
        <v>384306.23</v>
      </c>
      <c r="G27" s="77">
        <f t="shared" si="4"/>
        <v>787185.13</v>
      </c>
    </row>
    <row r="28" spans="1:7" x14ac:dyDescent="0.25">
      <c r="A28" s="87" t="s">
        <v>329</v>
      </c>
      <c r="B28" s="86">
        <f t="shared" ref="B28:G28" si="5">SUM(B29:B37)</f>
        <v>22280278.949999999</v>
      </c>
      <c r="C28" s="86">
        <f t="shared" si="5"/>
        <v>-6648811.5499999998</v>
      </c>
      <c r="D28" s="86">
        <f t="shared" si="5"/>
        <v>15631467.399999999</v>
      </c>
      <c r="E28" s="86">
        <f t="shared" si="5"/>
        <v>7011145.3599999994</v>
      </c>
      <c r="F28" s="86">
        <f t="shared" si="5"/>
        <v>6768980.0599999987</v>
      </c>
      <c r="G28" s="86">
        <f t="shared" si="5"/>
        <v>8620322.040000001</v>
      </c>
    </row>
    <row r="29" spans="1:7" x14ac:dyDescent="0.25">
      <c r="A29" s="88" t="s">
        <v>330</v>
      </c>
      <c r="B29" s="77">
        <v>7157468.2400000002</v>
      </c>
      <c r="C29" s="77">
        <v>-5216267.41</v>
      </c>
      <c r="D29" s="77">
        <v>1941200.83</v>
      </c>
      <c r="E29" s="77">
        <v>1171358.8400000001</v>
      </c>
      <c r="F29" s="77">
        <v>1162802.8400000001</v>
      </c>
      <c r="G29" s="77">
        <v>769841.99</v>
      </c>
    </row>
    <row r="30" spans="1:7" x14ac:dyDescent="0.25">
      <c r="A30" s="88" t="s">
        <v>331</v>
      </c>
      <c r="B30" s="77">
        <v>1176200</v>
      </c>
      <c r="C30" s="77">
        <v>-48141.36</v>
      </c>
      <c r="D30" s="77">
        <v>1128058.6399999999</v>
      </c>
      <c r="E30" s="77">
        <v>421567.47</v>
      </c>
      <c r="F30" s="77">
        <v>390014.73</v>
      </c>
      <c r="G30" s="77">
        <v>706491.17</v>
      </c>
    </row>
    <row r="31" spans="1:7" x14ac:dyDescent="0.25">
      <c r="A31" s="88" t="s">
        <v>332</v>
      </c>
      <c r="B31" s="77">
        <v>1205425</v>
      </c>
      <c r="C31" s="77">
        <v>97077.32</v>
      </c>
      <c r="D31" s="77">
        <v>1302502.32</v>
      </c>
      <c r="E31" s="77">
        <v>879235.43</v>
      </c>
      <c r="F31" s="77">
        <v>873333.35</v>
      </c>
      <c r="G31" s="77">
        <v>423266.89</v>
      </c>
    </row>
    <row r="32" spans="1:7" x14ac:dyDescent="0.25">
      <c r="A32" s="88" t="s">
        <v>333</v>
      </c>
      <c r="B32" s="77">
        <v>2999000</v>
      </c>
      <c r="C32" s="77">
        <v>-724403.44</v>
      </c>
      <c r="D32" s="77">
        <v>2274596.56</v>
      </c>
      <c r="E32" s="77">
        <v>194391.35</v>
      </c>
      <c r="F32" s="77">
        <v>155564.03</v>
      </c>
      <c r="G32" s="77">
        <v>2080205.21</v>
      </c>
    </row>
    <row r="33" spans="1:7" ht="14.45" customHeight="1" x14ac:dyDescent="0.25">
      <c r="A33" s="88" t="s">
        <v>334</v>
      </c>
      <c r="B33" s="77">
        <v>5164766.66</v>
      </c>
      <c r="C33" s="77">
        <v>-2146373.4300000002</v>
      </c>
      <c r="D33" s="77">
        <v>3018393.23</v>
      </c>
      <c r="E33" s="77">
        <v>973432.46</v>
      </c>
      <c r="F33" s="77">
        <v>914774.5</v>
      </c>
      <c r="G33" s="77">
        <v>2044960.77</v>
      </c>
    </row>
    <row r="34" spans="1:7" ht="14.45" customHeight="1" x14ac:dyDescent="0.25">
      <c r="A34" s="88" t="s">
        <v>335</v>
      </c>
      <c r="B34" s="77">
        <v>2509610</v>
      </c>
      <c r="C34" s="77">
        <v>-835171.17</v>
      </c>
      <c r="D34" s="77">
        <v>1674438.83</v>
      </c>
      <c r="E34" s="77">
        <v>337656.04</v>
      </c>
      <c r="F34" s="77">
        <v>238986.84</v>
      </c>
      <c r="G34" s="77">
        <v>1336782.79</v>
      </c>
    </row>
    <row r="35" spans="1:7" ht="14.45" customHeight="1" x14ac:dyDescent="0.25">
      <c r="A35" s="88" t="s">
        <v>336</v>
      </c>
      <c r="B35" s="77">
        <v>283209.05</v>
      </c>
      <c r="C35" s="77">
        <v>6894.89</v>
      </c>
      <c r="D35" s="77">
        <v>290103.94</v>
      </c>
      <c r="E35" s="77">
        <v>91693.08</v>
      </c>
      <c r="F35" s="77">
        <v>91693.08</v>
      </c>
      <c r="G35" s="77">
        <v>198410.86</v>
      </c>
    </row>
    <row r="36" spans="1:7" ht="14.45" customHeight="1" x14ac:dyDescent="0.25">
      <c r="A36" s="88" t="s">
        <v>337</v>
      </c>
      <c r="B36" s="77">
        <v>519600</v>
      </c>
      <c r="C36" s="77">
        <v>2241048.0499999998</v>
      </c>
      <c r="D36" s="77">
        <v>2760648.05</v>
      </c>
      <c r="E36" s="77">
        <v>2343558.5099999998</v>
      </c>
      <c r="F36" s="77">
        <v>2343558.5099999998</v>
      </c>
      <c r="G36" s="77">
        <v>417089.54</v>
      </c>
    </row>
    <row r="37" spans="1:7" ht="14.45" customHeight="1" x14ac:dyDescent="0.25">
      <c r="A37" s="88" t="s">
        <v>338</v>
      </c>
      <c r="B37" s="77">
        <v>1265000</v>
      </c>
      <c r="C37" s="77">
        <v>-23475</v>
      </c>
      <c r="D37" s="77">
        <v>1241525</v>
      </c>
      <c r="E37" s="77">
        <v>598252.18000000005</v>
      </c>
      <c r="F37" s="77">
        <v>598252.18000000005</v>
      </c>
      <c r="G37" s="77">
        <v>643272.81999999995</v>
      </c>
    </row>
    <row r="38" spans="1:7" x14ac:dyDescent="0.25">
      <c r="A38" s="87" t="s">
        <v>339</v>
      </c>
      <c r="B38" s="86">
        <f t="shared" ref="B38:G38" si="6">SUM(B39:B47)</f>
        <v>0</v>
      </c>
      <c r="C38" s="86">
        <f t="shared" si="6"/>
        <v>0</v>
      </c>
      <c r="D38" s="86">
        <f t="shared" si="6"/>
        <v>0</v>
      </c>
      <c r="E38" s="86">
        <f t="shared" si="6"/>
        <v>0</v>
      </c>
      <c r="F38" s="86">
        <f t="shared" si="6"/>
        <v>0</v>
      </c>
      <c r="G38" s="86">
        <f t="shared" si="6"/>
        <v>0</v>
      </c>
    </row>
    <row r="39" spans="1:7" x14ac:dyDescent="0.25">
      <c r="A39" s="88" t="s">
        <v>340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f>D39-E39</f>
        <v>0</v>
      </c>
    </row>
    <row r="40" spans="1:7" x14ac:dyDescent="0.25">
      <c r="A40" s="88" t="s">
        <v>341</v>
      </c>
      <c r="B40" s="77">
        <v>0</v>
      </c>
      <c r="C40" s="77">
        <v>0</v>
      </c>
      <c r="D40" s="77">
        <v>0</v>
      </c>
      <c r="E40" s="77">
        <v>0</v>
      </c>
      <c r="F40" s="77">
        <v>0</v>
      </c>
      <c r="G40" s="77">
        <f t="shared" ref="G40:G47" si="7">D40-E40</f>
        <v>0</v>
      </c>
    </row>
    <row r="41" spans="1:7" x14ac:dyDescent="0.25">
      <c r="A41" s="88" t="s">
        <v>342</v>
      </c>
      <c r="B41" s="77">
        <v>0</v>
      </c>
      <c r="C41" s="77">
        <v>0</v>
      </c>
      <c r="D41" s="77">
        <v>0</v>
      </c>
      <c r="E41" s="77">
        <v>0</v>
      </c>
      <c r="F41" s="77">
        <v>0</v>
      </c>
      <c r="G41" s="77">
        <f t="shared" si="7"/>
        <v>0</v>
      </c>
    </row>
    <row r="42" spans="1:7" x14ac:dyDescent="0.25">
      <c r="A42" s="88" t="s">
        <v>343</v>
      </c>
      <c r="B42" s="77">
        <v>0</v>
      </c>
      <c r="C42" s="77">
        <v>0</v>
      </c>
      <c r="D42" s="77">
        <v>0</v>
      </c>
      <c r="E42" s="77">
        <v>0</v>
      </c>
      <c r="F42" s="77">
        <v>0</v>
      </c>
      <c r="G42" s="77">
        <f t="shared" si="7"/>
        <v>0</v>
      </c>
    </row>
    <row r="43" spans="1:7" x14ac:dyDescent="0.25">
      <c r="A43" s="88" t="s">
        <v>344</v>
      </c>
      <c r="B43" s="77">
        <v>0</v>
      </c>
      <c r="C43" s="77">
        <v>0</v>
      </c>
      <c r="D43" s="77">
        <v>0</v>
      </c>
      <c r="E43" s="77">
        <v>0</v>
      </c>
      <c r="F43" s="77">
        <v>0</v>
      </c>
      <c r="G43" s="77">
        <f t="shared" si="7"/>
        <v>0</v>
      </c>
    </row>
    <row r="44" spans="1:7" x14ac:dyDescent="0.25">
      <c r="A44" s="88" t="s">
        <v>345</v>
      </c>
      <c r="B44" s="77">
        <v>0</v>
      </c>
      <c r="C44" s="77">
        <v>0</v>
      </c>
      <c r="D44" s="77">
        <v>0</v>
      </c>
      <c r="E44" s="77">
        <v>0</v>
      </c>
      <c r="F44" s="77">
        <v>0</v>
      </c>
      <c r="G44" s="77">
        <f t="shared" si="7"/>
        <v>0</v>
      </c>
    </row>
    <row r="45" spans="1:7" x14ac:dyDescent="0.25">
      <c r="A45" s="88" t="s">
        <v>346</v>
      </c>
      <c r="B45" s="77">
        <v>0</v>
      </c>
      <c r="C45" s="77">
        <v>0</v>
      </c>
      <c r="D45" s="77">
        <v>0</v>
      </c>
      <c r="E45" s="77">
        <v>0</v>
      </c>
      <c r="F45" s="77">
        <v>0</v>
      </c>
      <c r="G45" s="77">
        <f t="shared" si="7"/>
        <v>0</v>
      </c>
    </row>
    <row r="46" spans="1:7" x14ac:dyDescent="0.25">
      <c r="A46" s="88" t="s">
        <v>347</v>
      </c>
      <c r="B46" s="77">
        <v>0</v>
      </c>
      <c r="C46" s="77">
        <v>0</v>
      </c>
      <c r="D46" s="77">
        <v>0</v>
      </c>
      <c r="E46" s="77">
        <v>0</v>
      </c>
      <c r="F46" s="77">
        <v>0</v>
      </c>
      <c r="G46" s="77">
        <f t="shared" si="7"/>
        <v>0</v>
      </c>
    </row>
    <row r="47" spans="1:7" x14ac:dyDescent="0.25">
      <c r="A47" s="88" t="s">
        <v>348</v>
      </c>
      <c r="B47" s="77">
        <v>0</v>
      </c>
      <c r="C47" s="77">
        <v>0</v>
      </c>
      <c r="D47" s="77">
        <v>0</v>
      </c>
      <c r="E47" s="77">
        <v>0</v>
      </c>
      <c r="F47" s="77">
        <v>0</v>
      </c>
      <c r="G47" s="77">
        <f t="shared" si="7"/>
        <v>0</v>
      </c>
    </row>
    <row r="48" spans="1:7" x14ac:dyDescent="0.25">
      <c r="A48" s="87" t="s">
        <v>349</v>
      </c>
      <c r="B48" s="86">
        <f t="shared" ref="B48:G48" si="8">SUM(B49:B57)</f>
        <v>7236960</v>
      </c>
      <c r="C48" s="86">
        <f t="shared" si="8"/>
        <v>-3962049.87</v>
      </c>
      <c r="D48" s="86">
        <f t="shared" si="8"/>
        <v>3274910.13</v>
      </c>
      <c r="E48" s="86">
        <f t="shared" si="8"/>
        <v>850754.62999999989</v>
      </c>
      <c r="F48" s="86">
        <f t="shared" si="8"/>
        <v>799692.95</v>
      </c>
      <c r="G48" s="86">
        <f t="shared" si="8"/>
        <v>2424155.5</v>
      </c>
    </row>
    <row r="49" spans="1:7" x14ac:dyDescent="0.25">
      <c r="A49" s="88" t="s">
        <v>350</v>
      </c>
      <c r="B49" s="77">
        <v>446700</v>
      </c>
      <c r="C49" s="77">
        <v>-36738.36</v>
      </c>
      <c r="D49" s="77">
        <v>409961.64</v>
      </c>
      <c r="E49" s="77">
        <v>71253.48</v>
      </c>
      <c r="F49" s="77">
        <v>59655.8</v>
      </c>
      <c r="G49" s="77">
        <v>338708.16</v>
      </c>
    </row>
    <row r="50" spans="1:7" x14ac:dyDescent="0.25">
      <c r="A50" s="88" t="s">
        <v>351</v>
      </c>
      <c r="B50" s="77">
        <v>80000</v>
      </c>
      <c r="C50" s="77">
        <v>10458.85</v>
      </c>
      <c r="D50" s="77">
        <v>90458.85</v>
      </c>
      <c r="E50" s="77">
        <v>28792.85</v>
      </c>
      <c r="F50" s="77">
        <v>28792.85</v>
      </c>
      <c r="G50" s="77">
        <v>61666</v>
      </c>
    </row>
    <row r="51" spans="1:7" x14ac:dyDescent="0.25">
      <c r="A51" s="88" t="s">
        <v>352</v>
      </c>
      <c r="B51" s="77">
        <v>1000000</v>
      </c>
      <c r="C51" s="77">
        <v>0</v>
      </c>
      <c r="D51" s="77">
        <v>1000000</v>
      </c>
      <c r="E51" s="77">
        <v>0</v>
      </c>
      <c r="F51" s="77">
        <v>0</v>
      </c>
      <c r="G51" s="77">
        <v>1000000</v>
      </c>
    </row>
    <row r="52" spans="1:7" x14ac:dyDescent="0.25">
      <c r="A52" s="88" t="s">
        <v>353</v>
      </c>
      <c r="B52" s="77">
        <v>2940000</v>
      </c>
      <c r="C52" s="77">
        <v>-2110949.83</v>
      </c>
      <c r="D52" s="77">
        <v>829050.17</v>
      </c>
      <c r="E52" s="77">
        <v>536595.34</v>
      </c>
      <c r="F52" s="77">
        <v>536595.34</v>
      </c>
      <c r="G52" s="77">
        <v>292454.83</v>
      </c>
    </row>
    <row r="53" spans="1:7" x14ac:dyDescent="0.25">
      <c r="A53" s="88" t="s">
        <v>354</v>
      </c>
      <c r="B53" s="77">
        <v>0</v>
      </c>
      <c r="C53" s="77">
        <v>0</v>
      </c>
      <c r="D53" s="77">
        <v>0</v>
      </c>
      <c r="E53" s="77">
        <v>0</v>
      </c>
      <c r="F53" s="77">
        <v>0</v>
      </c>
      <c r="G53" s="77">
        <v>0</v>
      </c>
    </row>
    <row r="54" spans="1:7" x14ac:dyDescent="0.25">
      <c r="A54" s="88" t="s">
        <v>355</v>
      </c>
      <c r="B54" s="77">
        <v>852500</v>
      </c>
      <c r="C54" s="77">
        <v>-427060.53</v>
      </c>
      <c r="D54" s="77">
        <v>425439.47</v>
      </c>
      <c r="E54" s="77">
        <v>214112.96</v>
      </c>
      <c r="F54" s="77">
        <v>174648.95999999999</v>
      </c>
      <c r="G54" s="77">
        <v>211326.51</v>
      </c>
    </row>
    <row r="55" spans="1:7" x14ac:dyDescent="0.25">
      <c r="A55" s="88" t="s">
        <v>356</v>
      </c>
      <c r="B55" s="77">
        <v>1917760</v>
      </c>
      <c r="C55" s="77">
        <v>-1397760</v>
      </c>
      <c r="D55" s="77">
        <v>520000</v>
      </c>
      <c r="E55" s="77">
        <v>0</v>
      </c>
      <c r="F55" s="77">
        <v>0</v>
      </c>
      <c r="G55" s="77">
        <v>520000</v>
      </c>
    </row>
    <row r="56" spans="1:7" x14ac:dyDescent="0.25">
      <c r="A56" s="88" t="s">
        <v>357</v>
      </c>
      <c r="B56" s="77">
        <v>0</v>
      </c>
      <c r="C56" s="77">
        <v>0</v>
      </c>
      <c r="D56" s="77">
        <v>0</v>
      </c>
      <c r="E56" s="77">
        <v>0</v>
      </c>
      <c r="F56" s="77">
        <v>0</v>
      </c>
      <c r="G56" s="77">
        <f t="shared" ref="G50:G57" si="9">D56-E56</f>
        <v>0</v>
      </c>
    </row>
    <row r="57" spans="1:7" x14ac:dyDescent="0.25">
      <c r="A57" s="88" t="s">
        <v>358</v>
      </c>
      <c r="B57" s="77">
        <v>0</v>
      </c>
      <c r="C57" s="77">
        <v>0</v>
      </c>
      <c r="D57" s="77">
        <v>0</v>
      </c>
      <c r="E57" s="77">
        <v>0</v>
      </c>
      <c r="F57" s="77">
        <v>0</v>
      </c>
      <c r="G57" s="77">
        <f t="shared" si="9"/>
        <v>0</v>
      </c>
    </row>
    <row r="58" spans="1:7" x14ac:dyDescent="0.25">
      <c r="A58" s="87" t="s">
        <v>359</v>
      </c>
      <c r="B58" s="86">
        <f t="shared" ref="B58:G58" si="10">SUM(B59:B61)</f>
        <v>2200000</v>
      </c>
      <c r="C58" s="86">
        <f t="shared" si="10"/>
        <v>-2200000</v>
      </c>
      <c r="D58" s="86">
        <f t="shared" si="10"/>
        <v>0</v>
      </c>
      <c r="E58" s="86">
        <f t="shared" si="10"/>
        <v>0</v>
      </c>
      <c r="F58" s="86">
        <f t="shared" si="10"/>
        <v>0</v>
      </c>
      <c r="G58" s="86">
        <f t="shared" si="10"/>
        <v>0</v>
      </c>
    </row>
    <row r="59" spans="1:7" x14ac:dyDescent="0.25">
      <c r="A59" s="88" t="s">
        <v>360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f>D59-E59</f>
        <v>0</v>
      </c>
    </row>
    <row r="60" spans="1:7" x14ac:dyDescent="0.25">
      <c r="A60" s="88" t="s">
        <v>361</v>
      </c>
      <c r="B60" s="77">
        <v>2200000</v>
      </c>
      <c r="C60" s="77">
        <v>-2200000</v>
      </c>
      <c r="D60" s="77">
        <v>0</v>
      </c>
      <c r="E60" s="77">
        <v>0</v>
      </c>
      <c r="F60" s="77">
        <v>0</v>
      </c>
      <c r="G60" s="77">
        <f t="shared" ref="G60:G61" si="11">D60-E60</f>
        <v>0</v>
      </c>
    </row>
    <row r="61" spans="1:7" x14ac:dyDescent="0.25">
      <c r="A61" s="88" t="s">
        <v>362</v>
      </c>
      <c r="B61" s="77">
        <v>0</v>
      </c>
      <c r="C61" s="77">
        <v>0</v>
      </c>
      <c r="D61" s="77">
        <v>0</v>
      </c>
      <c r="E61" s="77">
        <v>0</v>
      </c>
      <c r="F61" s="77">
        <v>0</v>
      </c>
      <c r="G61" s="77">
        <f t="shared" si="11"/>
        <v>0</v>
      </c>
    </row>
    <row r="62" spans="1:7" x14ac:dyDescent="0.25">
      <c r="A62" s="87" t="s">
        <v>363</v>
      </c>
      <c r="B62" s="86">
        <f t="shared" ref="B62:G62" si="12">SUM(B63:B67,B69:B70)</f>
        <v>0</v>
      </c>
      <c r="C62" s="86">
        <f t="shared" si="12"/>
        <v>0</v>
      </c>
      <c r="D62" s="86">
        <f t="shared" si="12"/>
        <v>0</v>
      </c>
      <c r="E62" s="86">
        <f t="shared" si="12"/>
        <v>0</v>
      </c>
      <c r="F62" s="86">
        <f t="shared" si="12"/>
        <v>0</v>
      </c>
      <c r="G62" s="86">
        <f t="shared" si="12"/>
        <v>0</v>
      </c>
    </row>
    <row r="63" spans="1:7" x14ac:dyDescent="0.25">
      <c r="A63" s="88" t="s">
        <v>364</v>
      </c>
      <c r="B63" s="77">
        <v>0</v>
      </c>
      <c r="C63" s="77">
        <v>0</v>
      </c>
      <c r="D63" s="77">
        <v>0</v>
      </c>
      <c r="E63" s="77">
        <v>0</v>
      </c>
      <c r="F63" s="77">
        <v>0</v>
      </c>
      <c r="G63" s="77">
        <f>D63-E63</f>
        <v>0</v>
      </c>
    </row>
    <row r="64" spans="1:7" x14ac:dyDescent="0.25">
      <c r="A64" s="88" t="s">
        <v>365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f t="shared" ref="G64:G70" si="13">D64-E64</f>
        <v>0</v>
      </c>
    </row>
    <row r="65" spans="1:7" x14ac:dyDescent="0.25">
      <c r="A65" s="88" t="s">
        <v>366</v>
      </c>
      <c r="B65" s="77">
        <v>0</v>
      </c>
      <c r="C65" s="77">
        <v>0</v>
      </c>
      <c r="D65" s="77">
        <v>0</v>
      </c>
      <c r="E65" s="77">
        <v>0</v>
      </c>
      <c r="F65" s="77">
        <v>0</v>
      </c>
      <c r="G65" s="77">
        <f t="shared" si="13"/>
        <v>0</v>
      </c>
    </row>
    <row r="66" spans="1:7" x14ac:dyDescent="0.25">
      <c r="A66" s="88" t="s">
        <v>367</v>
      </c>
      <c r="B66" s="77">
        <v>0</v>
      </c>
      <c r="C66" s="77">
        <v>0</v>
      </c>
      <c r="D66" s="77">
        <v>0</v>
      </c>
      <c r="E66" s="77">
        <v>0</v>
      </c>
      <c r="F66" s="77">
        <v>0</v>
      </c>
      <c r="G66" s="77">
        <f t="shared" si="13"/>
        <v>0</v>
      </c>
    </row>
    <row r="67" spans="1:7" x14ac:dyDescent="0.25">
      <c r="A67" s="88" t="s">
        <v>368</v>
      </c>
      <c r="B67" s="77">
        <v>0</v>
      </c>
      <c r="C67" s="77">
        <v>0</v>
      </c>
      <c r="D67" s="77">
        <v>0</v>
      </c>
      <c r="E67" s="77">
        <v>0</v>
      </c>
      <c r="F67" s="77">
        <v>0</v>
      </c>
      <c r="G67" s="77">
        <f t="shared" si="13"/>
        <v>0</v>
      </c>
    </row>
    <row r="68" spans="1:7" x14ac:dyDescent="0.25">
      <c r="A68" s="88" t="s">
        <v>369</v>
      </c>
      <c r="B68" s="77">
        <v>0</v>
      </c>
      <c r="C68" s="77">
        <v>0</v>
      </c>
      <c r="D68" s="77">
        <v>0</v>
      </c>
      <c r="E68" s="77">
        <v>0</v>
      </c>
      <c r="F68" s="77">
        <v>0</v>
      </c>
      <c r="G68" s="77">
        <f t="shared" si="13"/>
        <v>0</v>
      </c>
    </row>
    <row r="69" spans="1:7" x14ac:dyDescent="0.25">
      <c r="A69" s="88" t="s">
        <v>370</v>
      </c>
      <c r="B69" s="77">
        <v>0</v>
      </c>
      <c r="C69" s="77">
        <v>0</v>
      </c>
      <c r="D69" s="77">
        <v>0</v>
      </c>
      <c r="E69" s="77">
        <v>0</v>
      </c>
      <c r="F69" s="77">
        <v>0</v>
      </c>
      <c r="G69" s="77">
        <f t="shared" si="13"/>
        <v>0</v>
      </c>
    </row>
    <row r="70" spans="1:7" x14ac:dyDescent="0.25">
      <c r="A70" s="88" t="s">
        <v>371</v>
      </c>
      <c r="B70" s="77">
        <v>0</v>
      </c>
      <c r="C70" s="77">
        <v>0</v>
      </c>
      <c r="D70" s="77">
        <v>0</v>
      </c>
      <c r="E70" s="77">
        <v>0</v>
      </c>
      <c r="F70" s="77">
        <v>0</v>
      </c>
      <c r="G70" s="77">
        <f t="shared" si="13"/>
        <v>0</v>
      </c>
    </row>
    <row r="71" spans="1:7" x14ac:dyDescent="0.25">
      <c r="A71" s="87" t="s">
        <v>372</v>
      </c>
      <c r="B71" s="86">
        <f t="shared" ref="B71:G71" si="14">SUM(B72:B74)</f>
        <v>0</v>
      </c>
      <c r="C71" s="86">
        <f t="shared" si="14"/>
        <v>0</v>
      </c>
      <c r="D71" s="86">
        <f t="shared" si="14"/>
        <v>0</v>
      </c>
      <c r="E71" s="86">
        <f t="shared" si="14"/>
        <v>0</v>
      </c>
      <c r="F71" s="86">
        <f t="shared" si="14"/>
        <v>0</v>
      </c>
      <c r="G71" s="86">
        <f t="shared" si="14"/>
        <v>0</v>
      </c>
    </row>
    <row r="72" spans="1:7" x14ac:dyDescent="0.25">
      <c r="A72" s="88" t="s">
        <v>373</v>
      </c>
      <c r="B72" s="77">
        <v>0</v>
      </c>
      <c r="C72" s="77">
        <v>0</v>
      </c>
      <c r="D72" s="77">
        <v>0</v>
      </c>
      <c r="E72" s="77">
        <v>0</v>
      </c>
      <c r="F72" s="77">
        <v>0</v>
      </c>
      <c r="G72" s="77">
        <f>D72-E72</f>
        <v>0</v>
      </c>
    </row>
    <row r="73" spans="1:7" x14ac:dyDescent="0.25">
      <c r="A73" s="88" t="s">
        <v>374</v>
      </c>
      <c r="B73" s="77">
        <v>0</v>
      </c>
      <c r="C73" s="77">
        <v>0</v>
      </c>
      <c r="D73" s="77">
        <v>0</v>
      </c>
      <c r="E73" s="77">
        <v>0</v>
      </c>
      <c r="F73" s="77">
        <v>0</v>
      </c>
      <c r="G73" s="77">
        <f t="shared" ref="G73:G74" si="15">D73-E73</f>
        <v>0</v>
      </c>
    </row>
    <row r="74" spans="1:7" x14ac:dyDescent="0.25">
      <c r="A74" s="88" t="s">
        <v>375</v>
      </c>
      <c r="B74" s="77">
        <v>0</v>
      </c>
      <c r="C74" s="77">
        <v>0</v>
      </c>
      <c r="D74" s="77">
        <v>0</v>
      </c>
      <c r="E74" s="77">
        <v>0</v>
      </c>
      <c r="F74" s="77">
        <v>0</v>
      </c>
      <c r="G74" s="77">
        <f t="shared" si="15"/>
        <v>0</v>
      </c>
    </row>
    <row r="75" spans="1:7" x14ac:dyDescent="0.25">
      <c r="A75" s="87" t="s">
        <v>376</v>
      </c>
      <c r="B75" s="86">
        <f t="shared" ref="B75:G75" si="16">SUM(B76:B82)</f>
        <v>0</v>
      </c>
      <c r="C75" s="86">
        <f t="shared" si="16"/>
        <v>0</v>
      </c>
      <c r="D75" s="86">
        <f t="shared" si="16"/>
        <v>0</v>
      </c>
      <c r="E75" s="86">
        <f t="shared" si="16"/>
        <v>0</v>
      </c>
      <c r="F75" s="86">
        <f t="shared" si="16"/>
        <v>0</v>
      </c>
      <c r="G75" s="86">
        <f t="shared" si="16"/>
        <v>0</v>
      </c>
    </row>
    <row r="76" spans="1:7" x14ac:dyDescent="0.25">
      <c r="A76" s="88" t="s">
        <v>377</v>
      </c>
      <c r="B76" s="77">
        <v>0</v>
      </c>
      <c r="C76" s="77">
        <v>0</v>
      </c>
      <c r="D76" s="77">
        <v>0</v>
      </c>
      <c r="E76" s="77">
        <v>0</v>
      </c>
      <c r="F76" s="77">
        <v>0</v>
      </c>
      <c r="G76" s="77">
        <f>D76-E76</f>
        <v>0</v>
      </c>
    </row>
    <row r="77" spans="1:7" x14ac:dyDescent="0.25">
      <c r="A77" s="88" t="s">
        <v>378</v>
      </c>
      <c r="B77" s="77">
        <v>0</v>
      </c>
      <c r="C77" s="77">
        <v>0</v>
      </c>
      <c r="D77" s="77">
        <v>0</v>
      </c>
      <c r="E77" s="77">
        <v>0</v>
      </c>
      <c r="F77" s="77">
        <v>0</v>
      </c>
      <c r="G77" s="77">
        <f t="shared" ref="G77:G82" si="17">D77-E77</f>
        <v>0</v>
      </c>
    </row>
    <row r="78" spans="1:7" x14ac:dyDescent="0.25">
      <c r="A78" s="88" t="s">
        <v>379</v>
      </c>
      <c r="B78" s="77">
        <v>0</v>
      </c>
      <c r="C78" s="77">
        <v>0</v>
      </c>
      <c r="D78" s="77">
        <v>0</v>
      </c>
      <c r="E78" s="77">
        <v>0</v>
      </c>
      <c r="F78" s="77">
        <v>0</v>
      </c>
      <c r="G78" s="77">
        <f t="shared" si="17"/>
        <v>0</v>
      </c>
    </row>
    <row r="79" spans="1:7" x14ac:dyDescent="0.25">
      <c r="A79" s="88" t="s">
        <v>380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f t="shared" si="17"/>
        <v>0</v>
      </c>
    </row>
    <row r="80" spans="1:7" x14ac:dyDescent="0.25">
      <c r="A80" s="88" t="s">
        <v>381</v>
      </c>
      <c r="B80" s="77">
        <v>0</v>
      </c>
      <c r="C80" s="77">
        <v>0</v>
      </c>
      <c r="D80" s="77">
        <v>0</v>
      </c>
      <c r="E80" s="77">
        <v>0</v>
      </c>
      <c r="F80" s="77">
        <v>0</v>
      </c>
      <c r="G80" s="77">
        <f t="shared" si="17"/>
        <v>0</v>
      </c>
    </row>
    <row r="81" spans="1:7" x14ac:dyDescent="0.25">
      <c r="A81" s="88" t="s">
        <v>382</v>
      </c>
      <c r="B81" s="77">
        <v>0</v>
      </c>
      <c r="C81" s="77">
        <v>0</v>
      </c>
      <c r="D81" s="77">
        <v>0</v>
      </c>
      <c r="E81" s="77">
        <v>0</v>
      </c>
      <c r="F81" s="77">
        <v>0</v>
      </c>
      <c r="G81" s="77">
        <f t="shared" si="17"/>
        <v>0</v>
      </c>
    </row>
    <row r="82" spans="1:7" x14ac:dyDescent="0.25">
      <c r="A82" s="88" t="s">
        <v>383</v>
      </c>
      <c r="B82" s="77">
        <v>0</v>
      </c>
      <c r="C82" s="77">
        <v>0</v>
      </c>
      <c r="D82" s="77">
        <v>0</v>
      </c>
      <c r="E82" s="77">
        <v>0</v>
      </c>
      <c r="F82" s="77">
        <v>0</v>
      </c>
      <c r="G82" s="77">
        <f t="shared" si="17"/>
        <v>0</v>
      </c>
    </row>
    <row r="83" spans="1:7" x14ac:dyDescent="0.25">
      <c r="A83" s="89"/>
      <c r="B83" s="77"/>
      <c r="C83" s="77"/>
      <c r="D83" s="77"/>
      <c r="E83" s="77"/>
      <c r="F83" s="77"/>
      <c r="G83" s="77"/>
    </row>
    <row r="84" spans="1:7" x14ac:dyDescent="0.25">
      <c r="A84" s="29" t="s">
        <v>384</v>
      </c>
      <c r="B84" s="86">
        <f t="shared" ref="B84:G84" si="18">SUM(B85,B93,B103,B113,B123,B133,B137,B146,B150)</f>
        <v>0</v>
      </c>
      <c r="C84" s="86">
        <f t="shared" si="18"/>
        <v>0</v>
      </c>
      <c r="D84" s="86">
        <f t="shared" si="18"/>
        <v>0</v>
      </c>
      <c r="E84" s="86">
        <f t="shared" si="18"/>
        <v>0</v>
      </c>
      <c r="F84" s="86">
        <f t="shared" si="18"/>
        <v>0</v>
      </c>
      <c r="G84" s="86">
        <f t="shared" si="18"/>
        <v>0</v>
      </c>
    </row>
    <row r="85" spans="1:7" x14ac:dyDescent="0.25">
      <c r="A85" s="87" t="s">
        <v>311</v>
      </c>
      <c r="B85" s="86">
        <f t="shared" ref="B85:G85" si="19">SUM(B86:B92)</f>
        <v>0</v>
      </c>
      <c r="C85" s="86">
        <f t="shared" si="19"/>
        <v>0</v>
      </c>
      <c r="D85" s="86">
        <f t="shared" si="19"/>
        <v>0</v>
      </c>
      <c r="E85" s="86">
        <f t="shared" si="19"/>
        <v>0</v>
      </c>
      <c r="F85" s="86">
        <f t="shared" si="19"/>
        <v>0</v>
      </c>
      <c r="G85" s="86">
        <f t="shared" si="19"/>
        <v>0</v>
      </c>
    </row>
    <row r="86" spans="1:7" x14ac:dyDescent="0.25">
      <c r="A86" s="88" t="s">
        <v>312</v>
      </c>
      <c r="B86" s="77">
        <v>0</v>
      </c>
      <c r="C86" s="77">
        <v>0</v>
      </c>
      <c r="D86" s="77">
        <v>0</v>
      </c>
      <c r="E86" s="77">
        <v>0</v>
      </c>
      <c r="F86" s="77">
        <v>0</v>
      </c>
      <c r="G86" s="77">
        <f>D86-E86</f>
        <v>0</v>
      </c>
    </row>
    <row r="87" spans="1:7" x14ac:dyDescent="0.25">
      <c r="A87" s="88" t="s">
        <v>313</v>
      </c>
      <c r="B87" s="77">
        <v>0</v>
      </c>
      <c r="C87" s="77">
        <v>0</v>
      </c>
      <c r="D87" s="77">
        <v>0</v>
      </c>
      <c r="E87" s="77">
        <v>0</v>
      </c>
      <c r="F87" s="77">
        <v>0</v>
      </c>
      <c r="G87" s="77">
        <f t="shared" ref="G87:G92" si="20">D87-E87</f>
        <v>0</v>
      </c>
    </row>
    <row r="88" spans="1:7" x14ac:dyDescent="0.25">
      <c r="A88" s="88" t="s">
        <v>314</v>
      </c>
      <c r="B88" s="77">
        <v>0</v>
      </c>
      <c r="C88" s="77">
        <v>0</v>
      </c>
      <c r="D88" s="77">
        <v>0</v>
      </c>
      <c r="E88" s="77">
        <v>0</v>
      </c>
      <c r="F88" s="77">
        <v>0</v>
      </c>
      <c r="G88" s="77">
        <f t="shared" si="20"/>
        <v>0</v>
      </c>
    </row>
    <row r="89" spans="1:7" x14ac:dyDescent="0.25">
      <c r="A89" s="88" t="s">
        <v>315</v>
      </c>
      <c r="B89" s="77">
        <v>0</v>
      </c>
      <c r="C89" s="77">
        <v>0</v>
      </c>
      <c r="D89" s="77">
        <v>0</v>
      </c>
      <c r="E89" s="77">
        <v>0</v>
      </c>
      <c r="F89" s="77">
        <v>0</v>
      </c>
      <c r="G89" s="77">
        <f t="shared" si="20"/>
        <v>0</v>
      </c>
    </row>
    <row r="90" spans="1:7" x14ac:dyDescent="0.25">
      <c r="A90" s="88" t="s">
        <v>316</v>
      </c>
      <c r="B90" s="77">
        <v>0</v>
      </c>
      <c r="C90" s="77">
        <v>0</v>
      </c>
      <c r="D90" s="77">
        <v>0</v>
      </c>
      <c r="E90" s="77">
        <v>0</v>
      </c>
      <c r="F90" s="77">
        <v>0</v>
      </c>
      <c r="G90" s="77">
        <f t="shared" si="20"/>
        <v>0</v>
      </c>
    </row>
    <row r="91" spans="1:7" x14ac:dyDescent="0.25">
      <c r="A91" s="88" t="s">
        <v>317</v>
      </c>
      <c r="B91" s="77">
        <v>0</v>
      </c>
      <c r="C91" s="77">
        <v>0</v>
      </c>
      <c r="D91" s="77">
        <v>0</v>
      </c>
      <c r="E91" s="77">
        <v>0</v>
      </c>
      <c r="F91" s="77">
        <v>0</v>
      </c>
      <c r="G91" s="77">
        <f t="shared" si="20"/>
        <v>0</v>
      </c>
    </row>
    <row r="92" spans="1:7" x14ac:dyDescent="0.25">
      <c r="A92" s="88" t="s">
        <v>318</v>
      </c>
      <c r="B92" s="77">
        <v>0</v>
      </c>
      <c r="C92" s="77">
        <v>0</v>
      </c>
      <c r="D92" s="77">
        <v>0</v>
      </c>
      <c r="E92" s="77">
        <v>0</v>
      </c>
      <c r="F92" s="77">
        <v>0</v>
      </c>
      <c r="G92" s="77">
        <f t="shared" si="20"/>
        <v>0</v>
      </c>
    </row>
    <row r="93" spans="1:7" x14ac:dyDescent="0.25">
      <c r="A93" s="87" t="s">
        <v>319</v>
      </c>
      <c r="B93" s="86">
        <f t="shared" ref="B93:G93" si="21">SUM(B94:B102)</f>
        <v>0</v>
      </c>
      <c r="C93" s="86">
        <f t="shared" si="21"/>
        <v>0</v>
      </c>
      <c r="D93" s="86">
        <f t="shared" si="21"/>
        <v>0</v>
      </c>
      <c r="E93" s="86">
        <f t="shared" si="21"/>
        <v>0</v>
      </c>
      <c r="F93" s="86">
        <f t="shared" si="21"/>
        <v>0</v>
      </c>
      <c r="G93" s="86">
        <f t="shared" si="21"/>
        <v>0</v>
      </c>
    </row>
    <row r="94" spans="1:7" x14ac:dyDescent="0.25">
      <c r="A94" s="88" t="s">
        <v>320</v>
      </c>
      <c r="B94" s="77">
        <v>0</v>
      </c>
      <c r="C94" s="77">
        <v>0</v>
      </c>
      <c r="D94" s="77">
        <v>0</v>
      </c>
      <c r="E94" s="77">
        <v>0</v>
      </c>
      <c r="F94" s="77">
        <v>0</v>
      </c>
      <c r="G94" s="77">
        <f>D94-E94</f>
        <v>0</v>
      </c>
    </row>
    <row r="95" spans="1:7" x14ac:dyDescent="0.25">
      <c r="A95" s="88" t="s">
        <v>321</v>
      </c>
      <c r="B95" s="77">
        <v>0</v>
      </c>
      <c r="C95" s="77">
        <v>0</v>
      </c>
      <c r="D95" s="77">
        <v>0</v>
      </c>
      <c r="E95" s="77">
        <v>0</v>
      </c>
      <c r="F95" s="77">
        <v>0</v>
      </c>
      <c r="G95" s="77">
        <f t="shared" ref="G95:G102" si="22">D95-E95</f>
        <v>0</v>
      </c>
    </row>
    <row r="96" spans="1:7" x14ac:dyDescent="0.25">
      <c r="A96" s="88" t="s">
        <v>322</v>
      </c>
      <c r="B96" s="77">
        <v>0</v>
      </c>
      <c r="C96" s="77">
        <v>0</v>
      </c>
      <c r="D96" s="77">
        <v>0</v>
      </c>
      <c r="E96" s="77">
        <v>0</v>
      </c>
      <c r="F96" s="77">
        <v>0</v>
      </c>
      <c r="G96" s="77">
        <f t="shared" si="22"/>
        <v>0</v>
      </c>
    </row>
    <row r="97" spans="1:7" x14ac:dyDescent="0.25">
      <c r="A97" s="88" t="s">
        <v>323</v>
      </c>
      <c r="B97" s="77">
        <v>0</v>
      </c>
      <c r="C97" s="77">
        <v>0</v>
      </c>
      <c r="D97" s="77">
        <v>0</v>
      </c>
      <c r="E97" s="77">
        <v>0</v>
      </c>
      <c r="F97" s="77">
        <v>0</v>
      </c>
      <c r="G97" s="77">
        <f t="shared" si="22"/>
        <v>0</v>
      </c>
    </row>
    <row r="98" spans="1:7" x14ac:dyDescent="0.25">
      <c r="A98" s="90" t="s">
        <v>324</v>
      </c>
      <c r="B98" s="77">
        <v>0</v>
      </c>
      <c r="C98" s="77">
        <v>0</v>
      </c>
      <c r="D98" s="77">
        <v>0</v>
      </c>
      <c r="E98" s="77">
        <v>0</v>
      </c>
      <c r="F98" s="77">
        <v>0</v>
      </c>
      <c r="G98" s="77">
        <f t="shared" si="22"/>
        <v>0</v>
      </c>
    </row>
    <row r="99" spans="1:7" x14ac:dyDescent="0.25">
      <c r="A99" s="88" t="s">
        <v>325</v>
      </c>
      <c r="B99" s="77">
        <v>0</v>
      </c>
      <c r="C99" s="77">
        <v>0</v>
      </c>
      <c r="D99" s="77">
        <v>0</v>
      </c>
      <c r="E99" s="77">
        <v>0</v>
      </c>
      <c r="F99" s="77">
        <v>0</v>
      </c>
      <c r="G99" s="77">
        <f t="shared" si="22"/>
        <v>0</v>
      </c>
    </row>
    <row r="100" spans="1:7" x14ac:dyDescent="0.25">
      <c r="A100" s="88" t="s">
        <v>326</v>
      </c>
      <c r="B100" s="77">
        <v>0</v>
      </c>
      <c r="C100" s="77">
        <v>0</v>
      </c>
      <c r="D100" s="77">
        <v>0</v>
      </c>
      <c r="E100" s="77">
        <v>0</v>
      </c>
      <c r="F100" s="77">
        <v>0</v>
      </c>
      <c r="G100" s="77">
        <f t="shared" si="22"/>
        <v>0</v>
      </c>
    </row>
    <row r="101" spans="1:7" x14ac:dyDescent="0.25">
      <c r="A101" s="88" t="s">
        <v>327</v>
      </c>
      <c r="B101" s="77">
        <v>0</v>
      </c>
      <c r="C101" s="77">
        <v>0</v>
      </c>
      <c r="D101" s="77">
        <v>0</v>
      </c>
      <c r="E101" s="77">
        <v>0</v>
      </c>
      <c r="F101" s="77">
        <v>0</v>
      </c>
      <c r="G101" s="77">
        <f t="shared" si="22"/>
        <v>0</v>
      </c>
    </row>
    <row r="102" spans="1:7" x14ac:dyDescent="0.25">
      <c r="A102" s="88" t="s">
        <v>328</v>
      </c>
      <c r="B102" s="77">
        <v>0</v>
      </c>
      <c r="C102" s="77">
        <v>0</v>
      </c>
      <c r="D102" s="77">
        <v>0</v>
      </c>
      <c r="E102" s="77">
        <v>0</v>
      </c>
      <c r="F102" s="77">
        <v>0</v>
      </c>
      <c r="G102" s="77">
        <f t="shared" si="22"/>
        <v>0</v>
      </c>
    </row>
    <row r="103" spans="1:7" x14ac:dyDescent="0.25">
      <c r="A103" s="87" t="s">
        <v>329</v>
      </c>
      <c r="B103" s="86">
        <f>SUM(B104:B112)</f>
        <v>0</v>
      </c>
      <c r="C103" s="86">
        <f>SUM(C104:C112)</f>
        <v>0</v>
      </c>
      <c r="D103" s="86">
        <v>0</v>
      </c>
      <c r="E103" s="86">
        <f>SUM(E104:E112)</f>
        <v>0</v>
      </c>
      <c r="F103" s="86">
        <f>SUM(F104:F112)</f>
        <v>0</v>
      </c>
      <c r="G103" s="86">
        <f>SUM(G104:G112)</f>
        <v>0</v>
      </c>
    </row>
    <row r="104" spans="1:7" x14ac:dyDescent="0.25">
      <c r="A104" s="88" t="s">
        <v>330</v>
      </c>
      <c r="B104" s="77">
        <v>0</v>
      </c>
      <c r="C104" s="77">
        <v>0</v>
      </c>
      <c r="D104" s="77">
        <v>0</v>
      </c>
      <c r="E104" s="77">
        <v>0</v>
      </c>
      <c r="F104" s="77">
        <v>0</v>
      </c>
      <c r="G104" s="77">
        <f>D104-E104</f>
        <v>0</v>
      </c>
    </row>
    <row r="105" spans="1:7" x14ac:dyDescent="0.25">
      <c r="A105" s="88" t="s">
        <v>331</v>
      </c>
      <c r="B105" s="77">
        <v>0</v>
      </c>
      <c r="C105" s="77">
        <v>0</v>
      </c>
      <c r="D105" s="77">
        <v>0</v>
      </c>
      <c r="E105" s="77">
        <v>0</v>
      </c>
      <c r="F105" s="77">
        <v>0</v>
      </c>
      <c r="G105" s="77">
        <f t="shared" ref="G105:G112" si="23">D105-E105</f>
        <v>0</v>
      </c>
    </row>
    <row r="106" spans="1:7" x14ac:dyDescent="0.25">
      <c r="A106" s="88" t="s">
        <v>332</v>
      </c>
      <c r="B106" s="77">
        <v>0</v>
      </c>
      <c r="C106" s="77">
        <v>0</v>
      </c>
      <c r="D106" s="77">
        <v>0</v>
      </c>
      <c r="E106" s="77">
        <v>0</v>
      </c>
      <c r="F106" s="77">
        <v>0</v>
      </c>
      <c r="G106" s="77">
        <f t="shared" si="23"/>
        <v>0</v>
      </c>
    </row>
    <row r="107" spans="1:7" x14ac:dyDescent="0.25">
      <c r="A107" s="88" t="s">
        <v>333</v>
      </c>
      <c r="B107" s="77">
        <v>0</v>
      </c>
      <c r="C107" s="77">
        <v>0</v>
      </c>
      <c r="D107" s="77">
        <v>0</v>
      </c>
      <c r="E107" s="77">
        <v>0</v>
      </c>
      <c r="F107" s="77">
        <v>0</v>
      </c>
      <c r="G107" s="77">
        <f t="shared" si="23"/>
        <v>0</v>
      </c>
    </row>
    <row r="108" spans="1:7" x14ac:dyDescent="0.25">
      <c r="A108" s="88" t="s">
        <v>334</v>
      </c>
      <c r="B108" s="77">
        <v>0</v>
      </c>
      <c r="C108" s="77">
        <v>0</v>
      </c>
      <c r="D108" s="77">
        <v>0</v>
      </c>
      <c r="E108" s="77">
        <v>0</v>
      </c>
      <c r="F108" s="77">
        <v>0</v>
      </c>
      <c r="G108" s="77">
        <f t="shared" si="23"/>
        <v>0</v>
      </c>
    </row>
    <row r="109" spans="1:7" x14ac:dyDescent="0.25">
      <c r="A109" s="88" t="s">
        <v>335</v>
      </c>
      <c r="B109" s="77">
        <v>0</v>
      </c>
      <c r="C109" s="77">
        <v>0</v>
      </c>
      <c r="D109" s="77">
        <v>0</v>
      </c>
      <c r="E109" s="77">
        <v>0</v>
      </c>
      <c r="F109" s="77">
        <v>0</v>
      </c>
      <c r="G109" s="77">
        <f t="shared" si="23"/>
        <v>0</v>
      </c>
    </row>
    <row r="110" spans="1:7" x14ac:dyDescent="0.25">
      <c r="A110" s="88" t="s">
        <v>336</v>
      </c>
      <c r="B110" s="77">
        <v>0</v>
      </c>
      <c r="C110" s="77">
        <v>0</v>
      </c>
      <c r="D110" s="77">
        <v>0</v>
      </c>
      <c r="E110" s="77">
        <v>0</v>
      </c>
      <c r="F110" s="77">
        <v>0</v>
      </c>
      <c r="G110" s="77">
        <f t="shared" si="23"/>
        <v>0</v>
      </c>
    </row>
    <row r="111" spans="1:7" x14ac:dyDescent="0.25">
      <c r="A111" s="88" t="s">
        <v>337</v>
      </c>
      <c r="B111" s="77">
        <v>0</v>
      </c>
      <c r="C111" s="77">
        <v>0</v>
      </c>
      <c r="D111" s="77">
        <v>0</v>
      </c>
      <c r="E111" s="77">
        <v>0</v>
      </c>
      <c r="F111" s="77">
        <v>0</v>
      </c>
      <c r="G111" s="77">
        <f t="shared" si="23"/>
        <v>0</v>
      </c>
    </row>
    <row r="112" spans="1:7" x14ac:dyDescent="0.25">
      <c r="A112" s="88" t="s">
        <v>338</v>
      </c>
      <c r="B112" s="77">
        <v>0</v>
      </c>
      <c r="C112" s="77">
        <v>0</v>
      </c>
      <c r="D112" s="77">
        <v>0</v>
      </c>
      <c r="E112" s="77">
        <v>0</v>
      </c>
      <c r="F112" s="77">
        <v>0</v>
      </c>
      <c r="G112" s="77">
        <f t="shared" si="23"/>
        <v>0</v>
      </c>
    </row>
    <row r="113" spans="1:7" x14ac:dyDescent="0.25">
      <c r="A113" s="87" t="s">
        <v>339</v>
      </c>
      <c r="B113" s="86">
        <f t="shared" ref="B113:G113" si="24">SUM(B114:B122)</f>
        <v>0</v>
      </c>
      <c r="C113" s="86">
        <f t="shared" si="24"/>
        <v>0</v>
      </c>
      <c r="D113" s="86">
        <f t="shared" si="24"/>
        <v>0</v>
      </c>
      <c r="E113" s="86">
        <f t="shared" si="24"/>
        <v>0</v>
      </c>
      <c r="F113" s="86">
        <f t="shared" si="24"/>
        <v>0</v>
      </c>
      <c r="G113" s="86">
        <f t="shared" si="24"/>
        <v>0</v>
      </c>
    </row>
    <row r="114" spans="1:7" x14ac:dyDescent="0.25">
      <c r="A114" s="88" t="s">
        <v>340</v>
      </c>
      <c r="B114" s="77">
        <v>0</v>
      </c>
      <c r="C114" s="77">
        <v>0</v>
      </c>
      <c r="D114" s="77">
        <v>0</v>
      </c>
      <c r="E114" s="77">
        <v>0</v>
      </c>
      <c r="F114" s="77">
        <v>0</v>
      </c>
      <c r="G114" s="77">
        <f>D114-E114</f>
        <v>0</v>
      </c>
    </row>
    <row r="115" spans="1:7" x14ac:dyDescent="0.25">
      <c r="A115" s="88" t="s">
        <v>341</v>
      </c>
      <c r="B115" s="77">
        <v>0</v>
      </c>
      <c r="C115" s="77">
        <v>0</v>
      </c>
      <c r="D115" s="77">
        <v>0</v>
      </c>
      <c r="E115" s="77">
        <v>0</v>
      </c>
      <c r="F115" s="77">
        <v>0</v>
      </c>
      <c r="G115" s="77">
        <f t="shared" ref="G115:G122" si="25">D115-E115</f>
        <v>0</v>
      </c>
    </row>
    <row r="116" spans="1:7" x14ac:dyDescent="0.25">
      <c r="A116" s="88" t="s">
        <v>342</v>
      </c>
      <c r="B116" s="77">
        <v>0</v>
      </c>
      <c r="C116" s="77">
        <v>0</v>
      </c>
      <c r="D116" s="77">
        <v>0</v>
      </c>
      <c r="E116" s="77">
        <v>0</v>
      </c>
      <c r="F116" s="77">
        <v>0</v>
      </c>
      <c r="G116" s="77">
        <f t="shared" si="25"/>
        <v>0</v>
      </c>
    </row>
    <row r="117" spans="1:7" x14ac:dyDescent="0.25">
      <c r="A117" s="88" t="s">
        <v>343</v>
      </c>
      <c r="B117" s="77">
        <v>0</v>
      </c>
      <c r="C117" s="77">
        <v>0</v>
      </c>
      <c r="D117" s="77">
        <v>0</v>
      </c>
      <c r="E117" s="77">
        <v>0</v>
      </c>
      <c r="F117" s="77">
        <v>0</v>
      </c>
      <c r="G117" s="77">
        <f t="shared" si="25"/>
        <v>0</v>
      </c>
    </row>
    <row r="118" spans="1:7" x14ac:dyDescent="0.25">
      <c r="A118" s="88" t="s">
        <v>344</v>
      </c>
      <c r="B118" s="77">
        <v>0</v>
      </c>
      <c r="C118" s="77">
        <v>0</v>
      </c>
      <c r="D118" s="77">
        <v>0</v>
      </c>
      <c r="E118" s="77">
        <v>0</v>
      </c>
      <c r="F118" s="77">
        <v>0</v>
      </c>
      <c r="G118" s="77">
        <f t="shared" si="25"/>
        <v>0</v>
      </c>
    </row>
    <row r="119" spans="1:7" x14ac:dyDescent="0.25">
      <c r="A119" s="88" t="s">
        <v>345</v>
      </c>
      <c r="B119" s="77">
        <v>0</v>
      </c>
      <c r="C119" s="77">
        <v>0</v>
      </c>
      <c r="D119" s="77">
        <v>0</v>
      </c>
      <c r="E119" s="77">
        <v>0</v>
      </c>
      <c r="F119" s="77">
        <v>0</v>
      </c>
      <c r="G119" s="77">
        <f t="shared" si="25"/>
        <v>0</v>
      </c>
    </row>
    <row r="120" spans="1:7" x14ac:dyDescent="0.25">
      <c r="A120" s="88" t="s">
        <v>346</v>
      </c>
      <c r="B120" s="77">
        <v>0</v>
      </c>
      <c r="C120" s="77">
        <v>0</v>
      </c>
      <c r="D120" s="77">
        <v>0</v>
      </c>
      <c r="E120" s="77">
        <v>0</v>
      </c>
      <c r="F120" s="77">
        <v>0</v>
      </c>
      <c r="G120" s="77">
        <f t="shared" si="25"/>
        <v>0</v>
      </c>
    </row>
    <row r="121" spans="1:7" x14ac:dyDescent="0.25">
      <c r="A121" s="88" t="s">
        <v>347</v>
      </c>
      <c r="B121" s="77">
        <v>0</v>
      </c>
      <c r="C121" s="77">
        <v>0</v>
      </c>
      <c r="D121" s="77">
        <v>0</v>
      </c>
      <c r="E121" s="77">
        <v>0</v>
      </c>
      <c r="F121" s="77">
        <v>0</v>
      </c>
      <c r="G121" s="77">
        <f t="shared" si="25"/>
        <v>0</v>
      </c>
    </row>
    <row r="122" spans="1:7" x14ac:dyDescent="0.25">
      <c r="A122" s="88" t="s">
        <v>348</v>
      </c>
      <c r="B122" s="77">
        <v>0</v>
      </c>
      <c r="C122" s="77">
        <v>0</v>
      </c>
      <c r="D122" s="77">
        <v>0</v>
      </c>
      <c r="E122" s="77">
        <v>0</v>
      </c>
      <c r="F122" s="77">
        <v>0</v>
      </c>
      <c r="G122" s="77">
        <f t="shared" si="25"/>
        <v>0</v>
      </c>
    </row>
    <row r="123" spans="1:7" x14ac:dyDescent="0.25">
      <c r="A123" s="87" t="s">
        <v>349</v>
      </c>
      <c r="B123" s="86">
        <f t="shared" ref="B123:G123" si="26">SUM(B124:B132)</f>
        <v>0</v>
      </c>
      <c r="C123" s="86">
        <f t="shared" si="26"/>
        <v>0</v>
      </c>
      <c r="D123" s="86">
        <f t="shared" si="26"/>
        <v>0</v>
      </c>
      <c r="E123" s="86">
        <f t="shared" si="26"/>
        <v>0</v>
      </c>
      <c r="F123" s="86">
        <f t="shared" si="26"/>
        <v>0</v>
      </c>
      <c r="G123" s="86">
        <f t="shared" si="26"/>
        <v>0</v>
      </c>
    </row>
    <row r="124" spans="1:7" x14ac:dyDescent="0.25">
      <c r="A124" s="88" t="s">
        <v>350</v>
      </c>
      <c r="B124" s="77">
        <v>0</v>
      </c>
      <c r="C124" s="77">
        <v>0</v>
      </c>
      <c r="D124" s="77">
        <v>0</v>
      </c>
      <c r="E124" s="77">
        <v>0</v>
      </c>
      <c r="F124" s="77">
        <v>0</v>
      </c>
      <c r="G124" s="77">
        <f>D124-E124</f>
        <v>0</v>
      </c>
    </row>
    <row r="125" spans="1:7" x14ac:dyDescent="0.25">
      <c r="A125" s="88" t="s">
        <v>351</v>
      </c>
      <c r="B125" s="77">
        <v>0</v>
      </c>
      <c r="C125" s="77">
        <v>0</v>
      </c>
      <c r="D125" s="77">
        <v>0</v>
      </c>
      <c r="E125" s="77">
        <v>0</v>
      </c>
      <c r="F125" s="77">
        <v>0</v>
      </c>
      <c r="G125" s="77">
        <f t="shared" ref="G125:G132" si="27">D125-E125</f>
        <v>0</v>
      </c>
    </row>
    <row r="126" spans="1:7" x14ac:dyDescent="0.25">
      <c r="A126" s="88" t="s">
        <v>352</v>
      </c>
      <c r="B126" s="77">
        <v>0</v>
      </c>
      <c r="C126" s="77">
        <v>0</v>
      </c>
      <c r="D126" s="77">
        <v>0</v>
      </c>
      <c r="E126" s="77">
        <v>0</v>
      </c>
      <c r="F126" s="77">
        <v>0</v>
      </c>
      <c r="G126" s="77">
        <f t="shared" si="27"/>
        <v>0</v>
      </c>
    </row>
    <row r="127" spans="1:7" x14ac:dyDescent="0.25">
      <c r="A127" s="88" t="s">
        <v>353</v>
      </c>
      <c r="B127" s="77">
        <v>0</v>
      </c>
      <c r="C127" s="77">
        <v>0</v>
      </c>
      <c r="D127" s="77">
        <v>0</v>
      </c>
      <c r="E127" s="77">
        <v>0</v>
      </c>
      <c r="F127" s="77">
        <v>0</v>
      </c>
      <c r="G127" s="77">
        <f t="shared" si="27"/>
        <v>0</v>
      </c>
    </row>
    <row r="128" spans="1:7" x14ac:dyDescent="0.25">
      <c r="A128" s="88" t="s">
        <v>354</v>
      </c>
      <c r="B128" s="77">
        <v>0</v>
      </c>
      <c r="C128" s="77">
        <v>0</v>
      </c>
      <c r="D128" s="77">
        <v>0</v>
      </c>
      <c r="E128" s="77">
        <v>0</v>
      </c>
      <c r="F128" s="77">
        <v>0</v>
      </c>
      <c r="G128" s="77">
        <f t="shared" si="27"/>
        <v>0</v>
      </c>
    </row>
    <row r="129" spans="1:7" x14ac:dyDescent="0.25">
      <c r="A129" s="88" t="s">
        <v>355</v>
      </c>
      <c r="B129" s="77">
        <v>0</v>
      </c>
      <c r="C129" s="77">
        <v>0</v>
      </c>
      <c r="D129" s="77">
        <v>0</v>
      </c>
      <c r="E129" s="77">
        <v>0</v>
      </c>
      <c r="F129" s="77">
        <v>0</v>
      </c>
      <c r="G129" s="77">
        <f t="shared" si="27"/>
        <v>0</v>
      </c>
    </row>
    <row r="130" spans="1:7" x14ac:dyDescent="0.25">
      <c r="A130" s="88" t="s">
        <v>356</v>
      </c>
      <c r="B130" s="77">
        <v>0</v>
      </c>
      <c r="C130" s="77">
        <v>0</v>
      </c>
      <c r="D130" s="77">
        <v>0</v>
      </c>
      <c r="E130" s="77">
        <v>0</v>
      </c>
      <c r="F130" s="77">
        <v>0</v>
      </c>
      <c r="G130" s="77">
        <f t="shared" si="27"/>
        <v>0</v>
      </c>
    </row>
    <row r="131" spans="1:7" x14ac:dyDescent="0.25">
      <c r="A131" s="88" t="s">
        <v>357</v>
      </c>
      <c r="B131" s="77">
        <v>0</v>
      </c>
      <c r="C131" s="77">
        <v>0</v>
      </c>
      <c r="D131" s="77">
        <v>0</v>
      </c>
      <c r="E131" s="77">
        <v>0</v>
      </c>
      <c r="F131" s="77">
        <v>0</v>
      </c>
      <c r="G131" s="77">
        <f t="shared" si="27"/>
        <v>0</v>
      </c>
    </row>
    <row r="132" spans="1:7" x14ac:dyDescent="0.25">
      <c r="A132" s="88" t="s">
        <v>358</v>
      </c>
      <c r="B132" s="77">
        <v>0</v>
      </c>
      <c r="C132" s="77">
        <v>0</v>
      </c>
      <c r="D132" s="77">
        <v>0</v>
      </c>
      <c r="E132" s="77">
        <v>0</v>
      </c>
      <c r="F132" s="77">
        <v>0</v>
      </c>
      <c r="G132" s="77">
        <f t="shared" si="27"/>
        <v>0</v>
      </c>
    </row>
    <row r="133" spans="1:7" x14ac:dyDescent="0.25">
      <c r="A133" s="87" t="s">
        <v>359</v>
      </c>
      <c r="B133" s="86">
        <f t="shared" ref="B133:G133" si="28">SUM(B134:B136)</f>
        <v>0</v>
      </c>
      <c r="C133" s="86">
        <f t="shared" si="28"/>
        <v>0</v>
      </c>
      <c r="D133" s="86">
        <f t="shared" si="28"/>
        <v>0</v>
      </c>
      <c r="E133" s="86">
        <f t="shared" si="28"/>
        <v>0</v>
      </c>
      <c r="F133" s="86">
        <f t="shared" si="28"/>
        <v>0</v>
      </c>
      <c r="G133" s="86">
        <f t="shared" si="28"/>
        <v>0</v>
      </c>
    </row>
    <row r="134" spans="1:7" x14ac:dyDescent="0.25">
      <c r="A134" s="88" t="s">
        <v>360</v>
      </c>
      <c r="B134" s="77">
        <v>0</v>
      </c>
      <c r="C134" s="77">
        <v>0</v>
      </c>
      <c r="D134" s="77">
        <v>0</v>
      </c>
      <c r="E134" s="77">
        <v>0</v>
      </c>
      <c r="F134" s="77">
        <v>0</v>
      </c>
      <c r="G134" s="77">
        <f>D134-E134</f>
        <v>0</v>
      </c>
    </row>
    <row r="135" spans="1:7" x14ac:dyDescent="0.25">
      <c r="A135" s="88" t="s">
        <v>361</v>
      </c>
      <c r="B135" s="77">
        <v>0</v>
      </c>
      <c r="C135" s="77">
        <v>0</v>
      </c>
      <c r="D135" s="77">
        <v>0</v>
      </c>
      <c r="E135" s="77">
        <v>0</v>
      </c>
      <c r="F135" s="77">
        <v>0</v>
      </c>
      <c r="G135" s="77">
        <f t="shared" ref="G135:G136" si="29">D135-E135</f>
        <v>0</v>
      </c>
    </row>
    <row r="136" spans="1:7" x14ac:dyDescent="0.25">
      <c r="A136" s="88" t="s">
        <v>362</v>
      </c>
      <c r="B136" s="77">
        <v>0</v>
      </c>
      <c r="C136" s="77">
        <v>0</v>
      </c>
      <c r="D136" s="77">
        <v>0</v>
      </c>
      <c r="E136" s="77">
        <v>0</v>
      </c>
      <c r="F136" s="77">
        <v>0</v>
      </c>
      <c r="G136" s="77">
        <f t="shared" si="29"/>
        <v>0</v>
      </c>
    </row>
    <row r="137" spans="1:7" x14ac:dyDescent="0.25">
      <c r="A137" s="87" t="s">
        <v>363</v>
      </c>
      <c r="B137" s="86">
        <f t="shared" ref="B137:G137" si="30">SUM(B138:B142,B144:B145)</f>
        <v>0</v>
      </c>
      <c r="C137" s="86">
        <f t="shared" si="30"/>
        <v>0</v>
      </c>
      <c r="D137" s="86">
        <f t="shared" si="30"/>
        <v>0</v>
      </c>
      <c r="E137" s="86">
        <f t="shared" si="30"/>
        <v>0</v>
      </c>
      <c r="F137" s="86">
        <f t="shared" si="30"/>
        <v>0</v>
      </c>
      <c r="G137" s="86">
        <f t="shared" si="30"/>
        <v>0</v>
      </c>
    </row>
    <row r="138" spans="1:7" x14ac:dyDescent="0.25">
      <c r="A138" s="88" t="s">
        <v>364</v>
      </c>
      <c r="B138" s="77">
        <v>0</v>
      </c>
      <c r="C138" s="77">
        <v>0</v>
      </c>
      <c r="D138" s="77">
        <v>0</v>
      </c>
      <c r="E138" s="77">
        <v>0</v>
      </c>
      <c r="F138" s="77">
        <v>0</v>
      </c>
      <c r="G138" s="77">
        <f>D138-E138</f>
        <v>0</v>
      </c>
    </row>
    <row r="139" spans="1:7" x14ac:dyDescent="0.25">
      <c r="A139" s="88" t="s">
        <v>365</v>
      </c>
      <c r="B139" s="77">
        <v>0</v>
      </c>
      <c r="C139" s="77">
        <v>0</v>
      </c>
      <c r="D139" s="77">
        <v>0</v>
      </c>
      <c r="E139" s="77">
        <v>0</v>
      </c>
      <c r="F139" s="77">
        <v>0</v>
      </c>
      <c r="G139" s="77">
        <f t="shared" ref="G139:G145" si="31">D139-E139</f>
        <v>0</v>
      </c>
    </row>
    <row r="140" spans="1:7" x14ac:dyDescent="0.25">
      <c r="A140" s="88" t="s">
        <v>366</v>
      </c>
      <c r="B140" s="77">
        <v>0</v>
      </c>
      <c r="C140" s="77">
        <v>0</v>
      </c>
      <c r="D140" s="77">
        <v>0</v>
      </c>
      <c r="E140" s="77">
        <v>0</v>
      </c>
      <c r="F140" s="77">
        <v>0</v>
      </c>
      <c r="G140" s="77">
        <f t="shared" si="31"/>
        <v>0</v>
      </c>
    </row>
    <row r="141" spans="1:7" x14ac:dyDescent="0.25">
      <c r="A141" s="88" t="s">
        <v>367</v>
      </c>
      <c r="B141" s="77">
        <v>0</v>
      </c>
      <c r="C141" s="77">
        <v>0</v>
      </c>
      <c r="D141" s="77">
        <v>0</v>
      </c>
      <c r="E141" s="77">
        <v>0</v>
      </c>
      <c r="F141" s="77">
        <v>0</v>
      </c>
      <c r="G141" s="77">
        <f t="shared" si="31"/>
        <v>0</v>
      </c>
    </row>
    <row r="142" spans="1:7" x14ac:dyDescent="0.25">
      <c r="A142" s="88" t="s">
        <v>368</v>
      </c>
      <c r="B142" s="77">
        <v>0</v>
      </c>
      <c r="C142" s="77">
        <v>0</v>
      </c>
      <c r="D142" s="77">
        <v>0</v>
      </c>
      <c r="E142" s="77">
        <v>0</v>
      </c>
      <c r="F142" s="77">
        <v>0</v>
      </c>
      <c r="G142" s="77">
        <f t="shared" si="31"/>
        <v>0</v>
      </c>
    </row>
    <row r="143" spans="1:7" x14ac:dyDescent="0.25">
      <c r="A143" s="88" t="s">
        <v>369</v>
      </c>
      <c r="B143" s="77">
        <v>0</v>
      </c>
      <c r="C143" s="77">
        <v>0</v>
      </c>
      <c r="D143" s="77">
        <v>0</v>
      </c>
      <c r="E143" s="77">
        <v>0</v>
      </c>
      <c r="F143" s="77">
        <v>0</v>
      </c>
      <c r="G143" s="77">
        <f t="shared" si="31"/>
        <v>0</v>
      </c>
    </row>
    <row r="144" spans="1:7" x14ac:dyDescent="0.25">
      <c r="A144" s="88" t="s">
        <v>370</v>
      </c>
      <c r="B144" s="77">
        <v>0</v>
      </c>
      <c r="C144" s="77">
        <v>0</v>
      </c>
      <c r="D144" s="77">
        <v>0</v>
      </c>
      <c r="E144" s="77">
        <v>0</v>
      </c>
      <c r="F144" s="77">
        <v>0</v>
      </c>
      <c r="G144" s="77">
        <f t="shared" si="31"/>
        <v>0</v>
      </c>
    </row>
    <row r="145" spans="1:7" x14ac:dyDescent="0.25">
      <c r="A145" s="88" t="s">
        <v>371</v>
      </c>
      <c r="B145" s="77">
        <v>0</v>
      </c>
      <c r="C145" s="77">
        <v>0</v>
      </c>
      <c r="D145" s="77">
        <v>0</v>
      </c>
      <c r="E145" s="77">
        <v>0</v>
      </c>
      <c r="F145" s="77">
        <v>0</v>
      </c>
      <c r="G145" s="77">
        <f t="shared" si="31"/>
        <v>0</v>
      </c>
    </row>
    <row r="146" spans="1:7" x14ac:dyDescent="0.25">
      <c r="A146" s="87" t="s">
        <v>372</v>
      </c>
      <c r="B146" s="86">
        <f t="shared" ref="B146:G146" si="32">SUM(B147:B149)</f>
        <v>0</v>
      </c>
      <c r="C146" s="86">
        <f t="shared" si="32"/>
        <v>0</v>
      </c>
      <c r="D146" s="86">
        <f t="shared" si="32"/>
        <v>0</v>
      </c>
      <c r="E146" s="86">
        <f t="shared" si="32"/>
        <v>0</v>
      </c>
      <c r="F146" s="86">
        <f t="shared" si="32"/>
        <v>0</v>
      </c>
      <c r="G146" s="86">
        <f t="shared" si="32"/>
        <v>0</v>
      </c>
    </row>
    <row r="147" spans="1:7" x14ac:dyDescent="0.25">
      <c r="A147" s="88" t="s">
        <v>373</v>
      </c>
      <c r="B147" s="77">
        <v>0</v>
      </c>
      <c r="C147" s="77">
        <v>0</v>
      </c>
      <c r="D147" s="77">
        <v>0</v>
      </c>
      <c r="E147" s="77">
        <v>0</v>
      </c>
      <c r="F147" s="77">
        <v>0</v>
      </c>
      <c r="G147" s="77">
        <f>D147-E147</f>
        <v>0</v>
      </c>
    </row>
    <row r="148" spans="1:7" x14ac:dyDescent="0.25">
      <c r="A148" s="88" t="s">
        <v>374</v>
      </c>
      <c r="B148" s="77">
        <v>0</v>
      </c>
      <c r="C148" s="77">
        <v>0</v>
      </c>
      <c r="D148" s="77">
        <v>0</v>
      </c>
      <c r="E148" s="77">
        <v>0</v>
      </c>
      <c r="F148" s="77">
        <v>0</v>
      </c>
      <c r="G148" s="77">
        <f t="shared" ref="G148:G149" si="33">D148-E148</f>
        <v>0</v>
      </c>
    </row>
    <row r="149" spans="1:7" x14ac:dyDescent="0.25">
      <c r="A149" s="88" t="s">
        <v>375</v>
      </c>
      <c r="B149" s="77">
        <v>0</v>
      </c>
      <c r="C149" s="77">
        <v>0</v>
      </c>
      <c r="D149" s="77">
        <v>0</v>
      </c>
      <c r="E149" s="77">
        <v>0</v>
      </c>
      <c r="F149" s="77">
        <v>0</v>
      </c>
      <c r="G149" s="77">
        <f t="shared" si="33"/>
        <v>0</v>
      </c>
    </row>
    <row r="150" spans="1:7" x14ac:dyDescent="0.25">
      <c r="A150" s="87" t="s">
        <v>376</v>
      </c>
      <c r="B150" s="86">
        <f t="shared" ref="B150:G150" si="34">SUM(B151:B157)</f>
        <v>0</v>
      </c>
      <c r="C150" s="86">
        <f t="shared" si="34"/>
        <v>0</v>
      </c>
      <c r="D150" s="86">
        <f t="shared" si="34"/>
        <v>0</v>
      </c>
      <c r="E150" s="86">
        <f t="shared" si="34"/>
        <v>0</v>
      </c>
      <c r="F150" s="86">
        <f t="shared" si="34"/>
        <v>0</v>
      </c>
      <c r="G150" s="86">
        <f t="shared" si="34"/>
        <v>0</v>
      </c>
    </row>
    <row r="151" spans="1:7" x14ac:dyDescent="0.25">
      <c r="A151" s="88" t="s">
        <v>377</v>
      </c>
      <c r="B151" s="77">
        <v>0</v>
      </c>
      <c r="C151" s="77">
        <v>0</v>
      </c>
      <c r="D151" s="77">
        <v>0</v>
      </c>
      <c r="E151" s="77">
        <v>0</v>
      </c>
      <c r="F151" s="77">
        <v>0</v>
      </c>
      <c r="G151" s="77">
        <f>D151-E151</f>
        <v>0</v>
      </c>
    </row>
    <row r="152" spans="1:7" x14ac:dyDescent="0.25">
      <c r="A152" s="88" t="s">
        <v>378</v>
      </c>
      <c r="B152" s="77">
        <v>0</v>
      </c>
      <c r="C152" s="77">
        <v>0</v>
      </c>
      <c r="D152" s="77">
        <v>0</v>
      </c>
      <c r="E152" s="77">
        <v>0</v>
      </c>
      <c r="F152" s="77">
        <v>0</v>
      </c>
      <c r="G152" s="77">
        <f t="shared" ref="G152:G157" si="35">D152-E152</f>
        <v>0</v>
      </c>
    </row>
    <row r="153" spans="1:7" x14ac:dyDescent="0.25">
      <c r="A153" s="88" t="s">
        <v>379</v>
      </c>
      <c r="B153" s="77">
        <v>0</v>
      </c>
      <c r="C153" s="77">
        <v>0</v>
      </c>
      <c r="D153" s="77">
        <v>0</v>
      </c>
      <c r="E153" s="77">
        <v>0</v>
      </c>
      <c r="F153" s="77">
        <v>0</v>
      </c>
      <c r="G153" s="77">
        <f t="shared" si="35"/>
        <v>0</v>
      </c>
    </row>
    <row r="154" spans="1:7" x14ac:dyDescent="0.25">
      <c r="A154" s="90" t="s">
        <v>380</v>
      </c>
      <c r="B154" s="77">
        <v>0</v>
      </c>
      <c r="C154" s="77">
        <v>0</v>
      </c>
      <c r="D154" s="77">
        <v>0</v>
      </c>
      <c r="E154" s="77">
        <v>0</v>
      </c>
      <c r="F154" s="77">
        <v>0</v>
      </c>
      <c r="G154" s="77">
        <f t="shared" si="35"/>
        <v>0</v>
      </c>
    </row>
    <row r="155" spans="1:7" x14ac:dyDescent="0.25">
      <c r="A155" s="88" t="s">
        <v>381</v>
      </c>
      <c r="B155" s="77">
        <v>0</v>
      </c>
      <c r="C155" s="77">
        <v>0</v>
      </c>
      <c r="D155" s="77">
        <v>0</v>
      </c>
      <c r="E155" s="77">
        <v>0</v>
      </c>
      <c r="F155" s="77">
        <v>0</v>
      </c>
      <c r="G155" s="77">
        <f t="shared" si="35"/>
        <v>0</v>
      </c>
    </row>
    <row r="156" spans="1:7" x14ac:dyDescent="0.25">
      <c r="A156" s="88" t="s">
        <v>382</v>
      </c>
      <c r="B156" s="77">
        <v>0</v>
      </c>
      <c r="C156" s="77">
        <v>0</v>
      </c>
      <c r="D156" s="77">
        <v>0</v>
      </c>
      <c r="E156" s="77">
        <v>0</v>
      </c>
      <c r="F156" s="77">
        <v>0</v>
      </c>
      <c r="G156" s="77">
        <f t="shared" si="35"/>
        <v>0</v>
      </c>
    </row>
    <row r="157" spans="1:7" x14ac:dyDescent="0.25">
      <c r="A157" s="88" t="s">
        <v>383</v>
      </c>
      <c r="B157" s="77">
        <v>0</v>
      </c>
      <c r="C157" s="77">
        <v>0</v>
      </c>
      <c r="D157" s="77">
        <v>0</v>
      </c>
      <c r="E157" s="77">
        <v>0</v>
      </c>
      <c r="F157" s="77">
        <v>0</v>
      </c>
      <c r="G157" s="77">
        <f t="shared" si="35"/>
        <v>0</v>
      </c>
    </row>
    <row r="158" spans="1:7" x14ac:dyDescent="0.25">
      <c r="A158" s="91"/>
      <c r="B158" s="92"/>
      <c r="C158" s="92"/>
      <c r="D158" s="92"/>
      <c r="E158" s="92"/>
      <c r="F158" s="92"/>
      <c r="G158" s="92"/>
    </row>
    <row r="159" spans="1:7" x14ac:dyDescent="0.25">
      <c r="A159" s="30" t="s">
        <v>385</v>
      </c>
      <c r="B159" s="93">
        <f t="shared" ref="B159:G159" si="36">B9+B84</f>
        <v>110029183.01000001</v>
      </c>
      <c r="C159" s="93">
        <f t="shared" si="36"/>
        <v>-11109792.73</v>
      </c>
      <c r="D159" s="93">
        <f t="shared" si="36"/>
        <v>98919390.280000001</v>
      </c>
      <c r="E159" s="93">
        <f t="shared" si="36"/>
        <v>48226440.119999997</v>
      </c>
      <c r="F159" s="93">
        <f t="shared" si="36"/>
        <v>46377264.799999997</v>
      </c>
      <c r="G159" s="93">
        <f t="shared" si="36"/>
        <v>50692950.160000004</v>
      </c>
    </row>
    <row r="160" spans="1:7" x14ac:dyDescent="0.25">
      <c r="A160" s="57"/>
      <c r="B160" s="56"/>
      <c r="C160" s="56"/>
      <c r="D160" s="56"/>
      <c r="E160" s="56"/>
      <c r="F160" s="56"/>
      <c r="G160" s="56"/>
    </row>
  </sheetData>
  <protectedRanges>
    <protectedRange sqref="B84:G84 B9:G9" name="Rango1_2"/>
  </protectedRanges>
  <mergeCells count="4">
    <mergeCell ref="A7:A8"/>
    <mergeCell ref="B7:F7"/>
    <mergeCell ref="G7:G8"/>
    <mergeCell ref="A1:G1"/>
  </mergeCells>
  <pageMargins left="0.7" right="0.7" top="0.75" bottom="0.75" header="0.3" footer="0.3"/>
  <pageSetup paperSize="119" orientation="portrait" horizontalDpi="1200" verticalDpi="1200" r:id="rId1"/>
  <ignoredErrors>
    <ignoredError sqref="B9:G10 G19:G27 B18:F18 B28:F28 B39:G47 B38:F38 B56:G57 B48:F48 B59:G59 B58:F58 B63:G70 B62:F62 B71:F92 B94:F159 B93:C93 E93:F93 B17:G17 B61:G61 D60:G60" unlockedFormula="1"/>
    <ignoredError sqref="G18 G28 G38 G48 G58 G62 G71:G159" formula="1" unlockedFormula="1"/>
    <ignoredError sqref="D93" formulaRange="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0"/>
  <sheetViews>
    <sheetView showGridLines="0" zoomScale="78" zoomScaleNormal="70" workbookViewId="0">
      <selection activeCell="N28" sqref="N28"/>
    </sheetView>
  </sheetViews>
  <sheetFormatPr baseColWidth="10" defaultColWidth="11" defaultRowHeight="15" x14ac:dyDescent="0.25"/>
  <cols>
    <col min="1" max="1" width="47.85546875" bestFit="1" customWidth="1"/>
    <col min="2" max="2" width="22.28515625" bestFit="1" customWidth="1"/>
    <col min="3" max="3" width="19.85546875" bestFit="1" customWidth="1"/>
    <col min="4" max="6" width="22.28515625" bestFit="1" customWidth="1"/>
    <col min="7" max="7" width="19.85546875" bestFit="1" customWidth="1"/>
  </cols>
  <sheetData>
    <row r="1" spans="1:7" ht="40.9" customHeight="1" x14ac:dyDescent="0.25">
      <c r="A1" s="155" t="s">
        <v>386</v>
      </c>
      <c r="B1" s="156"/>
      <c r="C1" s="156"/>
      <c r="D1" s="156"/>
      <c r="E1" s="156"/>
      <c r="F1" s="156"/>
      <c r="G1" s="157"/>
    </row>
    <row r="2" spans="1:7" ht="15" customHeight="1" x14ac:dyDescent="0.25">
      <c r="A2" s="114" t="str">
        <f>'Formato 1'!A2</f>
        <v>Patronato del Parque Zoológico de León (a)</v>
      </c>
      <c r="B2" s="115"/>
      <c r="C2" s="115"/>
      <c r="D2" s="115"/>
      <c r="E2" s="115"/>
      <c r="F2" s="115"/>
      <c r="G2" s="116"/>
    </row>
    <row r="3" spans="1:7" ht="15" customHeight="1" x14ac:dyDescent="0.25">
      <c r="A3" s="117" t="s">
        <v>302</v>
      </c>
      <c r="B3" s="118"/>
      <c r="C3" s="118"/>
      <c r="D3" s="118"/>
      <c r="E3" s="118"/>
      <c r="F3" s="118"/>
      <c r="G3" s="119"/>
    </row>
    <row r="4" spans="1:7" ht="15" customHeight="1" x14ac:dyDescent="0.25">
      <c r="A4" s="117" t="s">
        <v>387</v>
      </c>
      <c r="B4" s="118"/>
      <c r="C4" s="118"/>
      <c r="D4" s="118"/>
      <c r="E4" s="118"/>
      <c r="F4" s="118"/>
      <c r="G4" s="119"/>
    </row>
    <row r="5" spans="1:7" ht="15" customHeight="1" x14ac:dyDescent="0.25">
      <c r="A5" s="117" t="str">
        <f>'Formato 3'!A4</f>
        <v>Del 1 de Enero al 30 de Junio de 2023 (b)</v>
      </c>
      <c r="B5" s="118"/>
      <c r="C5" s="118"/>
      <c r="D5" s="118"/>
      <c r="E5" s="118"/>
      <c r="F5" s="118"/>
      <c r="G5" s="119"/>
    </row>
    <row r="6" spans="1:7" ht="41.45" customHeight="1" x14ac:dyDescent="0.25">
      <c r="A6" s="120" t="s">
        <v>2</v>
      </c>
      <c r="B6" s="121"/>
      <c r="C6" s="121"/>
      <c r="D6" s="121"/>
      <c r="E6" s="121"/>
      <c r="F6" s="121"/>
      <c r="G6" s="122"/>
    </row>
    <row r="7" spans="1:7" ht="15" customHeight="1" x14ac:dyDescent="0.25">
      <c r="A7" s="150" t="s">
        <v>6</v>
      </c>
      <c r="B7" s="152" t="s">
        <v>304</v>
      </c>
      <c r="C7" s="152"/>
      <c r="D7" s="152"/>
      <c r="E7" s="152"/>
      <c r="F7" s="152"/>
      <c r="G7" s="154" t="s">
        <v>305</v>
      </c>
    </row>
    <row r="8" spans="1:7" ht="30" x14ac:dyDescent="0.25">
      <c r="A8" s="151"/>
      <c r="B8" s="26" t="s">
        <v>306</v>
      </c>
      <c r="C8" s="7" t="s">
        <v>236</v>
      </c>
      <c r="D8" s="26" t="s">
        <v>237</v>
      </c>
      <c r="E8" s="26" t="s">
        <v>192</v>
      </c>
      <c r="F8" s="26" t="s">
        <v>209</v>
      </c>
      <c r="G8" s="153"/>
    </row>
    <row r="9" spans="1:7" ht="15.75" customHeight="1" x14ac:dyDescent="0.25">
      <c r="A9" s="27" t="s">
        <v>388</v>
      </c>
      <c r="B9" s="31">
        <f>SUM(B10:B17)</f>
        <v>110029183.01000001</v>
      </c>
      <c r="C9" s="31">
        <f t="shared" ref="C9:G9" si="0">SUM(C10:C17)</f>
        <v>-11109792.73</v>
      </c>
      <c r="D9" s="31">
        <f t="shared" si="0"/>
        <v>98919390.280000001</v>
      </c>
      <c r="E9" s="31">
        <f t="shared" si="0"/>
        <v>48226440.120000005</v>
      </c>
      <c r="F9" s="31">
        <f t="shared" si="0"/>
        <v>46377264.799999997</v>
      </c>
      <c r="G9" s="31">
        <f>SUM(G10:G17)</f>
        <v>50692950.159999996</v>
      </c>
    </row>
    <row r="10" spans="1:7" x14ac:dyDescent="0.25">
      <c r="A10" s="65" t="s">
        <v>567</v>
      </c>
      <c r="B10" s="77">
        <v>1026000</v>
      </c>
      <c r="C10" s="77">
        <v>-178100</v>
      </c>
      <c r="D10" s="77">
        <v>847900</v>
      </c>
      <c r="E10" s="77">
        <v>698354.72</v>
      </c>
      <c r="F10" s="77">
        <v>685258.32</v>
      </c>
      <c r="G10" s="179">
        <v>149545.28</v>
      </c>
    </row>
    <row r="11" spans="1:7" x14ac:dyDescent="0.25">
      <c r="A11" s="65" t="s">
        <v>568</v>
      </c>
      <c r="B11" s="77">
        <v>50055936.740000002</v>
      </c>
      <c r="C11" s="77">
        <v>-3413641.22</v>
      </c>
      <c r="D11" s="77">
        <v>46642295.520000003</v>
      </c>
      <c r="E11" s="77">
        <v>23924273.800000001</v>
      </c>
      <c r="F11" s="77">
        <v>23438680.899999999</v>
      </c>
      <c r="G11" s="179">
        <v>22718021.719999999</v>
      </c>
    </row>
    <row r="12" spans="1:7" x14ac:dyDescent="0.25">
      <c r="A12" s="65" t="s">
        <v>569</v>
      </c>
      <c r="B12" s="77">
        <v>58947246.270000003</v>
      </c>
      <c r="C12" s="77">
        <v>-7518051.5099999998</v>
      </c>
      <c r="D12" s="77">
        <v>51429194.759999998</v>
      </c>
      <c r="E12" s="77">
        <v>23603811.600000001</v>
      </c>
      <c r="F12" s="77">
        <v>22253325.579999998</v>
      </c>
      <c r="G12" s="179">
        <v>27825383.16</v>
      </c>
    </row>
    <row r="13" spans="1:7" x14ac:dyDescent="0.25">
      <c r="A13" s="65"/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</row>
    <row r="14" spans="1:7" x14ac:dyDescent="0.25">
      <c r="A14" s="65"/>
      <c r="B14" s="77">
        <v>0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</row>
    <row r="15" spans="1:7" x14ac:dyDescent="0.25">
      <c r="A15" s="65"/>
      <c r="B15" s="77">
        <v>0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</row>
    <row r="16" spans="1:7" x14ac:dyDescent="0.25">
      <c r="A16" s="65"/>
      <c r="B16" s="77">
        <v>0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</row>
    <row r="17" spans="1:7" x14ac:dyDescent="0.25">
      <c r="A17" s="65"/>
      <c r="B17" s="77">
        <v>0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</row>
    <row r="18" spans="1:7" x14ac:dyDescent="0.25">
      <c r="A18" s="32" t="s">
        <v>153</v>
      </c>
      <c r="B18" s="51"/>
      <c r="C18" s="51"/>
      <c r="D18" s="51"/>
      <c r="E18" s="51"/>
      <c r="F18" s="51"/>
      <c r="G18" s="51"/>
    </row>
    <row r="19" spans="1:7" x14ac:dyDescent="0.25">
      <c r="A19" s="3" t="s">
        <v>397</v>
      </c>
      <c r="B19" s="4">
        <f>SUM(B20:B27)</f>
        <v>0</v>
      </c>
      <c r="C19" s="4">
        <f t="shared" ref="C19:G19" si="1">SUM(C20:C27)</f>
        <v>0</v>
      </c>
      <c r="D19" s="4">
        <f t="shared" si="1"/>
        <v>0</v>
      </c>
      <c r="E19" s="4">
        <f t="shared" si="1"/>
        <v>0</v>
      </c>
      <c r="F19" s="4">
        <f t="shared" si="1"/>
        <v>0</v>
      </c>
      <c r="G19" s="4">
        <f t="shared" si="1"/>
        <v>0</v>
      </c>
    </row>
    <row r="20" spans="1:7" x14ac:dyDescent="0.25">
      <c r="A20" s="65" t="s">
        <v>389</v>
      </c>
      <c r="B20" s="77">
        <v>0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</row>
    <row r="21" spans="1:7" x14ac:dyDescent="0.25">
      <c r="A21" s="65" t="s">
        <v>390</v>
      </c>
      <c r="B21" s="77">
        <v>0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</row>
    <row r="22" spans="1:7" x14ac:dyDescent="0.25">
      <c r="A22" s="65" t="s">
        <v>391</v>
      </c>
      <c r="B22" s="77">
        <v>0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</row>
    <row r="23" spans="1:7" x14ac:dyDescent="0.25">
      <c r="A23" s="65" t="s">
        <v>392</v>
      </c>
      <c r="B23" s="77">
        <v>0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</row>
    <row r="24" spans="1:7" x14ac:dyDescent="0.25">
      <c r="A24" s="65" t="s">
        <v>393</v>
      </c>
      <c r="B24" s="77">
        <v>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</row>
    <row r="25" spans="1:7" x14ac:dyDescent="0.25">
      <c r="A25" s="65" t="s">
        <v>394</v>
      </c>
      <c r="B25" s="77">
        <v>0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</row>
    <row r="26" spans="1:7" x14ac:dyDescent="0.25">
      <c r="A26" s="65" t="s">
        <v>395</v>
      </c>
      <c r="B26" s="77">
        <v>0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</row>
    <row r="27" spans="1:7" x14ac:dyDescent="0.25">
      <c r="A27" s="65" t="s">
        <v>396</v>
      </c>
      <c r="B27" s="77">
        <v>0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</row>
    <row r="28" spans="1:7" x14ac:dyDescent="0.25">
      <c r="A28" s="32" t="s">
        <v>153</v>
      </c>
      <c r="B28" s="51"/>
      <c r="C28" s="51"/>
      <c r="D28" s="51"/>
      <c r="E28" s="51"/>
      <c r="F28" s="51"/>
      <c r="G28" s="51"/>
    </row>
    <row r="29" spans="1:7" x14ac:dyDescent="0.25">
      <c r="A29" s="3" t="s">
        <v>385</v>
      </c>
      <c r="B29" s="4">
        <f>SUM(B19,B9)</f>
        <v>110029183.01000001</v>
      </c>
      <c r="C29" s="4">
        <f t="shared" ref="C29:G29" si="2">SUM(C19,C9)</f>
        <v>-11109792.73</v>
      </c>
      <c r="D29" s="4">
        <f t="shared" si="2"/>
        <v>98919390.280000001</v>
      </c>
      <c r="E29" s="4">
        <f t="shared" si="2"/>
        <v>48226440.120000005</v>
      </c>
      <c r="F29" s="4">
        <f t="shared" si="2"/>
        <v>46377264.799999997</v>
      </c>
      <c r="G29" s="4">
        <f t="shared" si="2"/>
        <v>50692950.159999996</v>
      </c>
    </row>
    <row r="30" spans="1:7" x14ac:dyDescent="0.25">
      <c r="A30" s="57"/>
      <c r="B30" s="57"/>
      <c r="C30" s="57"/>
      <c r="D30" s="57"/>
      <c r="E30" s="57"/>
      <c r="F30" s="57"/>
      <c r="G30" s="57"/>
    </row>
  </sheetData>
  <mergeCells count="4">
    <mergeCell ref="A7:A8"/>
    <mergeCell ref="B7:F7"/>
    <mergeCell ref="G7:G8"/>
    <mergeCell ref="A1:G1"/>
  </mergeCells>
  <dataValidations count="1">
    <dataValidation type="decimal" allowBlank="1" showInputMessage="1" showErrorMessage="1" sqref="B18:G19 B9:G9 B28:G29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9:F9 B13:G29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8"/>
  <sheetViews>
    <sheetView showGridLines="0" zoomScale="62" zoomScaleNormal="94" workbookViewId="0">
      <selection activeCell="H23" sqref="H23"/>
    </sheetView>
  </sheetViews>
  <sheetFormatPr baseColWidth="10" defaultColWidth="11" defaultRowHeight="15" x14ac:dyDescent="0.25"/>
  <cols>
    <col min="1" max="1" width="82.85546875" customWidth="1"/>
    <col min="2" max="2" width="22.28515625" bestFit="1" customWidth="1"/>
    <col min="3" max="3" width="18.28515625" customWidth="1"/>
    <col min="4" max="6" width="22.28515625" bestFit="1" customWidth="1"/>
    <col min="7" max="7" width="19.85546875" bestFit="1" customWidth="1"/>
  </cols>
  <sheetData>
    <row r="1" spans="1:7" ht="40.9" customHeight="1" x14ac:dyDescent="0.25">
      <c r="A1" s="161" t="s">
        <v>398</v>
      </c>
      <c r="B1" s="162"/>
      <c r="C1" s="162"/>
      <c r="D1" s="162"/>
      <c r="E1" s="162"/>
      <c r="F1" s="162"/>
      <c r="G1" s="162"/>
    </row>
    <row r="2" spans="1:7" x14ac:dyDescent="0.25">
      <c r="A2" s="114" t="str">
        <f>'Formato 1'!A2</f>
        <v>Patronato del Parque Zoológico de León (a)</v>
      </c>
      <c r="B2" s="115"/>
      <c r="C2" s="115"/>
      <c r="D2" s="115"/>
      <c r="E2" s="115"/>
      <c r="F2" s="115"/>
      <c r="G2" s="116"/>
    </row>
    <row r="3" spans="1:7" x14ac:dyDescent="0.25">
      <c r="A3" s="117" t="s">
        <v>399</v>
      </c>
      <c r="B3" s="118"/>
      <c r="C3" s="118"/>
      <c r="D3" s="118"/>
      <c r="E3" s="118"/>
      <c r="F3" s="118"/>
      <c r="G3" s="119"/>
    </row>
    <row r="4" spans="1:7" x14ac:dyDescent="0.25">
      <c r="A4" s="117" t="s">
        <v>400</v>
      </c>
      <c r="B4" s="118"/>
      <c r="C4" s="118"/>
      <c r="D4" s="118"/>
      <c r="E4" s="118"/>
      <c r="F4" s="118"/>
      <c r="G4" s="119"/>
    </row>
    <row r="5" spans="1:7" x14ac:dyDescent="0.25">
      <c r="A5" s="117" t="str">
        <f>'Formato 3'!A4</f>
        <v>Del 1 de Enero al 30 de Junio de 2023 (b)</v>
      </c>
      <c r="B5" s="118"/>
      <c r="C5" s="118"/>
      <c r="D5" s="118"/>
      <c r="E5" s="118"/>
      <c r="F5" s="118"/>
      <c r="G5" s="119"/>
    </row>
    <row r="6" spans="1:7" ht="41.45" customHeight="1" x14ac:dyDescent="0.25">
      <c r="A6" s="120" t="s">
        <v>2</v>
      </c>
      <c r="B6" s="121"/>
      <c r="C6" s="121"/>
      <c r="D6" s="121"/>
      <c r="E6" s="121"/>
      <c r="F6" s="121"/>
      <c r="G6" s="122"/>
    </row>
    <row r="7" spans="1:7" ht="15.75" customHeight="1" x14ac:dyDescent="0.25">
      <c r="A7" s="150" t="s">
        <v>6</v>
      </c>
      <c r="B7" s="158" t="s">
        <v>304</v>
      </c>
      <c r="C7" s="159"/>
      <c r="D7" s="159"/>
      <c r="E7" s="159"/>
      <c r="F7" s="160"/>
      <c r="G7" s="154" t="s">
        <v>401</v>
      </c>
    </row>
    <row r="8" spans="1:7" ht="54" customHeight="1" x14ac:dyDescent="0.25">
      <c r="A8" s="151"/>
      <c r="B8" s="26" t="s">
        <v>306</v>
      </c>
      <c r="C8" s="7" t="s">
        <v>402</v>
      </c>
      <c r="D8" s="26" t="s">
        <v>308</v>
      </c>
      <c r="E8" s="26" t="s">
        <v>192</v>
      </c>
      <c r="F8" s="33" t="s">
        <v>209</v>
      </c>
      <c r="G8" s="153"/>
    </row>
    <row r="9" spans="1:7" ht="16.5" customHeight="1" x14ac:dyDescent="0.25">
      <c r="A9" s="27" t="s">
        <v>403</v>
      </c>
      <c r="B9" s="31">
        <f>SUM(B10,B19,B27,B37)</f>
        <v>110029183.01000001</v>
      </c>
      <c r="C9" s="31">
        <f t="shared" ref="C9:G9" si="0">SUM(C10,C19,C27,C37)</f>
        <v>-11109792.73</v>
      </c>
      <c r="D9" s="31">
        <f t="shared" si="0"/>
        <v>98919390.280000001</v>
      </c>
      <c r="E9" s="31">
        <f t="shared" si="0"/>
        <v>48226440.119999997</v>
      </c>
      <c r="F9" s="31">
        <f t="shared" si="0"/>
        <v>46377264.799999997</v>
      </c>
      <c r="G9" s="31">
        <f t="shared" si="0"/>
        <v>50692950.159999996</v>
      </c>
    </row>
    <row r="10" spans="1:7" ht="15" customHeight="1" x14ac:dyDescent="0.25">
      <c r="A10" s="60" t="s">
        <v>404</v>
      </c>
      <c r="B10" s="49">
        <f>SUM(B11:B18)</f>
        <v>0</v>
      </c>
      <c r="C10" s="49">
        <f t="shared" ref="C10:G10" si="1">SUM(C11:C18)</f>
        <v>0</v>
      </c>
      <c r="D10" s="49">
        <f t="shared" si="1"/>
        <v>0</v>
      </c>
      <c r="E10" s="49">
        <f t="shared" si="1"/>
        <v>0</v>
      </c>
      <c r="F10" s="49">
        <f t="shared" si="1"/>
        <v>0</v>
      </c>
      <c r="G10" s="49">
        <f t="shared" si="1"/>
        <v>0</v>
      </c>
    </row>
    <row r="11" spans="1:7" x14ac:dyDescent="0.25">
      <c r="A11" s="80" t="s">
        <v>405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</row>
    <row r="12" spans="1:7" x14ac:dyDescent="0.25">
      <c r="A12" s="80" t="s">
        <v>406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</row>
    <row r="13" spans="1:7" x14ac:dyDescent="0.25">
      <c r="A13" s="80" t="s">
        <v>407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</row>
    <row r="14" spans="1:7" x14ac:dyDescent="0.25">
      <c r="A14" s="80" t="s">
        <v>408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</row>
    <row r="15" spans="1:7" x14ac:dyDescent="0.25">
      <c r="A15" s="80" t="s">
        <v>409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</row>
    <row r="16" spans="1:7" x14ac:dyDescent="0.25">
      <c r="A16" s="80" t="s">
        <v>410</v>
      </c>
      <c r="B16" s="49">
        <v>0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</row>
    <row r="17" spans="1:7" x14ac:dyDescent="0.25">
      <c r="A17" s="80" t="s">
        <v>411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</row>
    <row r="18" spans="1:7" x14ac:dyDescent="0.25">
      <c r="A18" s="80" t="s">
        <v>412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</row>
    <row r="19" spans="1:7" x14ac:dyDescent="0.25">
      <c r="A19" s="60" t="s">
        <v>413</v>
      </c>
      <c r="B19" s="49">
        <f>SUM(B20:B26)</f>
        <v>110029183.01000001</v>
      </c>
      <c r="C19" s="49">
        <f t="shared" ref="C19:G19" si="2">SUM(C20:C26)</f>
        <v>-11109792.73</v>
      </c>
      <c r="D19" s="49">
        <f t="shared" si="2"/>
        <v>98919390.280000001</v>
      </c>
      <c r="E19" s="49">
        <f t="shared" si="2"/>
        <v>48226440.119999997</v>
      </c>
      <c r="F19" s="49">
        <f t="shared" si="2"/>
        <v>46377264.799999997</v>
      </c>
      <c r="G19" s="49">
        <f t="shared" si="2"/>
        <v>50692950.159999996</v>
      </c>
    </row>
    <row r="20" spans="1:7" x14ac:dyDescent="0.25">
      <c r="A20" s="80" t="s">
        <v>414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</row>
    <row r="21" spans="1:7" x14ac:dyDescent="0.25">
      <c r="A21" s="80" t="s">
        <v>415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</row>
    <row r="22" spans="1:7" x14ac:dyDescent="0.25">
      <c r="A22" s="80" t="s">
        <v>416</v>
      </c>
      <c r="B22" s="49">
        <v>0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</row>
    <row r="23" spans="1:7" x14ac:dyDescent="0.25">
      <c r="A23" s="80" t="s">
        <v>417</v>
      </c>
      <c r="B23" s="49">
        <v>110029183.01000001</v>
      </c>
      <c r="C23" s="49">
        <v>-11109792.73</v>
      </c>
      <c r="D23" s="49">
        <v>98919390.280000001</v>
      </c>
      <c r="E23" s="49">
        <v>48226440.119999997</v>
      </c>
      <c r="F23" s="49">
        <v>46377264.799999997</v>
      </c>
      <c r="G23" s="49">
        <v>50692950.159999996</v>
      </c>
    </row>
    <row r="24" spans="1:7" x14ac:dyDescent="0.25">
      <c r="A24" s="80" t="s">
        <v>418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</row>
    <row r="25" spans="1:7" x14ac:dyDescent="0.25">
      <c r="A25" s="80" t="s">
        <v>419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</row>
    <row r="26" spans="1:7" x14ac:dyDescent="0.25">
      <c r="A26" s="80" t="s">
        <v>420</v>
      </c>
      <c r="B26" s="49">
        <v>0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</row>
    <row r="27" spans="1:7" x14ac:dyDescent="0.25">
      <c r="A27" s="60" t="s">
        <v>421</v>
      </c>
      <c r="B27" s="49">
        <f>SUM(B28:B36)</f>
        <v>0</v>
      </c>
      <c r="C27" s="49">
        <f t="shared" ref="C27:G27" si="3">SUM(C28:C36)</f>
        <v>0</v>
      </c>
      <c r="D27" s="49">
        <f t="shared" si="3"/>
        <v>0</v>
      </c>
      <c r="E27" s="49">
        <f t="shared" si="3"/>
        <v>0</v>
      </c>
      <c r="F27" s="49">
        <f t="shared" si="3"/>
        <v>0</v>
      </c>
      <c r="G27" s="49">
        <f t="shared" si="3"/>
        <v>0</v>
      </c>
    </row>
    <row r="28" spans="1:7" x14ac:dyDescent="0.25">
      <c r="A28" s="83" t="s">
        <v>422</v>
      </c>
      <c r="B28" s="49">
        <v>0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</row>
    <row r="29" spans="1:7" x14ac:dyDescent="0.25">
      <c r="A29" s="80" t="s">
        <v>423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</row>
    <row r="30" spans="1:7" x14ac:dyDescent="0.25">
      <c r="A30" s="80" t="s">
        <v>424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</row>
    <row r="31" spans="1:7" x14ac:dyDescent="0.25">
      <c r="A31" s="80" t="s">
        <v>425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</row>
    <row r="32" spans="1:7" x14ac:dyDescent="0.25">
      <c r="A32" s="80" t="s">
        <v>426</v>
      </c>
      <c r="B32" s="49">
        <v>0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</row>
    <row r="33" spans="1:7" ht="14.45" customHeight="1" x14ac:dyDescent="0.25">
      <c r="A33" s="80" t="s">
        <v>427</v>
      </c>
      <c r="B33" s="49">
        <v>0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</row>
    <row r="34" spans="1:7" ht="14.45" customHeight="1" x14ac:dyDescent="0.25">
      <c r="A34" s="80" t="s">
        <v>428</v>
      </c>
      <c r="B34" s="49">
        <v>0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</row>
    <row r="35" spans="1:7" ht="14.45" customHeight="1" x14ac:dyDescent="0.25">
      <c r="A35" s="80" t="s">
        <v>429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</row>
    <row r="36" spans="1:7" ht="14.45" customHeight="1" x14ac:dyDescent="0.25">
      <c r="A36" s="80" t="s">
        <v>430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</row>
    <row r="37" spans="1:7" ht="14.45" customHeight="1" x14ac:dyDescent="0.25">
      <c r="A37" s="61" t="s">
        <v>431</v>
      </c>
      <c r="B37" s="49">
        <f>SUM(B38:B41)</f>
        <v>0</v>
      </c>
      <c r="C37" s="49">
        <f t="shared" ref="C37:G37" si="4">SUM(C38:C41)</f>
        <v>0</v>
      </c>
      <c r="D37" s="49">
        <f t="shared" si="4"/>
        <v>0</v>
      </c>
      <c r="E37" s="49">
        <f t="shared" si="4"/>
        <v>0</v>
      </c>
      <c r="F37" s="49">
        <f t="shared" si="4"/>
        <v>0</v>
      </c>
      <c r="G37" s="49">
        <f t="shared" si="4"/>
        <v>0</v>
      </c>
    </row>
    <row r="38" spans="1:7" x14ac:dyDescent="0.25">
      <c r="A38" s="83" t="s">
        <v>432</v>
      </c>
      <c r="B38" s="49">
        <v>0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</row>
    <row r="39" spans="1:7" ht="30" x14ac:dyDescent="0.25">
      <c r="A39" s="83" t="s">
        <v>433</v>
      </c>
      <c r="B39" s="49">
        <v>0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</row>
    <row r="40" spans="1:7" x14ac:dyDescent="0.25">
      <c r="A40" s="83" t="s">
        <v>434</v>
      </c>
      <c r="B40" s="49">
        <v>0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</row>
    <row r="41" spans="1:7" x14ac:dyDescent="0.25">
      <c r="A41" s="83" t="s">
        <v>435</v>
      </c>
      <c r="B41" s="49">
        <v>0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</row>
    <row r="42" spans="1:7" x14ac:dyDescent="0.25">
      <c r="A42" s="83"/>
      <c r="B42" s="55"/>
      <c r="C42" s="55"/>
      <c r="D42" s="55"/>
      <c r="E42" s="55"/>
      <c r="F42" s="55"/>
      <c r="G42" s="55"/>
    </row>
    <row r="43" spans="1:7" x14ac:dyDescent="0.25">
      <c r="A43" s="3" t="s">
        <v>436</v>
      </c>
      <c r="B43" s="4">
        <f>SUM(B44,B53,B61,B71)</f>
        <v>0</v>
      </c>
      <c r="C43" s="4">
        <f t="shared" ref="C43:G43" si="5">SUM(C44,C53,C61,C71)</f>
        <v>0</v>
      </c>
      <c r="D43" s="4">
        <f t="shared" si="5"/>
        <v>0</v>
      </c>
      <c r="E43" s="4">
        <f t="shared" si="5"/>
        <v>0</v>
      </c>
      <c r="F43" s="4">
        <f t="shared" si="5"/>
        <v>0</v>
      </c>
      <c r="G43" s="4">
        <f t="shared" si="5"/>
        <v>0</v>
      </c>
    </row>
    <row r="44" spans="1:7" x14ac:dyDescent="0.25">
      <c r="A44" s="60" t="s">
        <v>404</v>
      </c>
      <c r="B44" s="49">
        <f>SUM(B45:B52)</f>
        <v>0</v>
      </c>
      <c r="C44" s="49">
        <f t="shared" ref="C44:G44" si="6">SUM(C45:C52)</f>
        <v>0</v>
      </c>
      <c r="D44" s="49">
        <f t="shared" si="6"/>
        <v>0</v>
      </c>
      <c r="E44" s="49">
        <f t="shared" si="6"/>
        <v>0</v>
      </c>
      <c r="F44" s="49">
        <f t="shared" si="6"/>
        <v>0</v>
      </c>
      <c r="G44" s="49">
        <f t="shared" si="6"/>
        <v>0</v>
      </c>
    </row>
    <row r="45" spans="1:7" x14ac:dyDescent="0.25">
      <c r="A45" s="83" t="s">
        <v>405</v>
      </c>
      <c r="B45" s="49">
        <v>0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</row>
    <row r="46" spans="1:7" x14ac:dyDescent="0.25">
      <c r="A46" s="83" t="s">
        <v>406</v>
      </c>
      <c r="B46" s="49">
        <v>0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</row>
    <row r="47" spans="1:7" x14ac:dyDescent="0.25">
      <c r="A47" s="83" t="s">
        <v>407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</row>
    <row r="48" spans="1:7" x14ac:dyDescent="0.25">
      <c r="A48" s="83" t="s">
        <v>408</v>
      </c>
      <c r="B48" s="49">
        <v>0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</row>
    <row r="49" spans="1:7" x14ac:dyDescent="0.25">
      <c r="A49" s="83" t="s">
        <v>409</v>
      </c>
      <c r="B49" s="49">
        <v>0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</row>
    <row r="50" spans="1:7" x14ac:dyDescent="0.25">
      <c r="A50" s="83" t="s">
        <v>410</v>
      </c>
      <c r="B50" s="49">
        <v>0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</row>
    <row r="51" spans="1:7" x14ac:dyDescent="0.25">
      <c r="A51" s="83" t="s">
        <v>411</v>
      </c>
      <c r="B51" s="49">
        <v>0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</row>
    <row r="52" spans="1:7" x14ac:dyDescent="0.25">
      <c r="A52" s="83" t="s">
        <v>412</v>
      </c>
      <c r="B52" s="49">
        <v>0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</row>
    <row r="53" spans="1:7" x14ac:dyDescent="0.25">
      <c r="A53" s="60" t="s">
        <v>413</v>
      </c>
      <c r="B53" s="49">
        <f>SUM(B54:B60)</f>
        <v>0</v>
      </c>
      <c r="C53" s="49">
        <f t="shared" ref="C53:G53" si="7">SUM(C54:C60)</f>
        <v>0</v>
      </c>
      <c r="D53" s="49">
        <f t="shared" si="7"/>
        <v>0</v>
      </c>
      <c r="E53" s="49">
        <f t="shared" si="7"/>
        <v>0</v>
      </c>
      <c r="F53" s="49">
        <f t="shared" si="7"/>
        <v>0</v>
      </c>
      <c r="G53" s="49">
        <f t="shared" si="7"/>
        <v>0</v>
      </c>
    </row>
    <row r="54" spans="1:7" x14ac:dyDescent="0.25">
      <c r="A54" s="83" t="s">
        <v>414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</row>
    <row r="55" spans="1:7" x14ac:dyDescent="0.25">
      <c r="A55" s="83" t="s">
        <v>415</v>
      </c>
      <c r="B55" s="49">
        <v>0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</row>
    <row r="56" spans="1:7" x14ac:dyDescent="0.25">
      <c r="A56" s="83" t="s">
        <v>416</v>
      </c>
      <c r="B56" s="49">
        <v>0</v>
      </c>
      <c r="C56" s="49">
        <v>0</v>
      </c>
      <c r="D56" s="49">
        <v>0</v>
      </c>
      <c r="E56" s="49">
        <v>0</v>
      </c>
      <c r="F56" s="49">
        <v>0</v>
      </c>
      <c r="G56" s="49">
        <v>0</v>
      </c>
    </row>
    <row r="57" spans="1:7" x14ac:dyDescent="0.25">
      <c r="A57" s="84" t="s">
        <v>417</v>
      </c>
      <c r="B57" s="49">
        <v>0</v>
      </c>
      <c r="C57" s="49">
        <v>0</v>
      </c>
      <c r="D57" s="49">
        <v>0</v>
      </c>
      <c r="E57" s="49">
        <v>0</v>
      </c>
      <c r="F57" s="49">
        <v>0</v>
      </c>
      <c r="G57" s="49">
        <v>0</v>
      </c>
    </row>
    <row r="58" spans="1:7" x14ac:dyDescent="0.25">
      <c r="A58" s="83" t="s">
        <v>418</v>
      </c>
      <c r="B58" s="49">
        <v>0</v>
      </c>
      <c r="C58" s="49">
        <v>0</v>
      </c>
      <c r="D58" s="49">
        <v>0</v>
      </c>
      <c r="E58" s="49">
        <v>0</v>
      </c>
      <c r="F58" s="49">
        <v>0</v>
      </c>
      <c r="G58" s="49">
        <v>0</v>
      </c>
    </row>
    <row r="59" spans="1:7" x14ac:dyDescent="0.25">
      <c r="A59" s="83" t="s">
        <v>419</v>
      </c>
      <c r="B59" s="49">
        <v>0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</row>
    <row r="60" spans="1:7" x14ac:dyDescent="0.25">
      <c r="A60" s="83" t="s">
        <v>420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</row>
    <row r="61" spans="1:7" x14ac:dyDescent="0.25">
      <c r="A61" s="60" t="s">
        <v>421</v>
      </c>
      <c r="B61" s="49">
        <f>SUM(B62:B70)</f>
        <v>0</v>
      </c>
      <c r="C61" s="49">
        <f t="shared" ref="C61:G61" si="8">SUM(C62:C70)</f>
        <v>0</v>
      </c>
      <c r="D61" s="49">
        <f t="shared" si="8"/>
        <v>0</v>
      </c>
      <c r="E61" s="49">
        <f t="shared" si="8"/>
        <v>0</v>
      </c>
      <c r="F61" s="49">
        <f t="shared" si="8"/>
        <v>0</v>
      </c>
      <c r="G61" s="49">
        <f t="shared" si="8"/>
        <v>0</v>
      </c>
    </row>
    <row r="62" spans="1:7" x14ac:dyDescent="0.25">
      <c r="A62" s="83" t="s">
        <v>422</v>
      </c>
      <c r="B62" s="49">
        <v>0</v>
      </c>
      <c r="C62" s="49">
        <v>0</v>
      </c>
      <c r="D62" s="49">
        <v>0</v>
      </c>
      <c r="E62" s="49">
        <v>0</v>
      </c>
      <c r="F62" s="49">
        <v>0</v>
      </c>
      <c r="G62" s="49">
        <v>0</v>
      </c>
    </row>
    <row r="63" spans="1:7" x14ac:dyDescent="0.25">
      <c r="A63" s="83" t="s">
        <v>423</v>
      </c>
      <c r="B63" s="49">
        <v>0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</row>
    <row r="64" spans="1:7" x14ac:dyDescent="0.25">
      <c r="A64" s="83" t="s">
        <v>424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</row>
    <row r="65" spans="1:7" x14ac:dyDescent="0.25">
      <c r="A65" s="83" t="s">
        <v>425</v>
      </c>
      <c r="B65" s="49">
        <v>0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</row>
    <row r="66" spans="1:7" x14ac:dyDescent="0.25">
      <c r="A66" s="83" t="s">
        <v>426</v>
      </c>
      <c r="B66" s="49">
        <v>0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</row>
    <row r="67" spans="1:7" x14ac:dyDescent="0.25">
      <c r="A67" s="83" t="s">
        <v>427</v>
      </c>
      <c r="B67" s="49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</row>
    <row r="68" spans="1:7" x14ac:dyDescent="0.25">
      <c r="A68" s="83" t="s">
        <v>428</v>
      </c>
      <c r="B68" s="49">
        <v>0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</row>
    <row r="69" spans="1:7" x14ac:dyDescent="0.25">
      <c r="A69" s="83" t="s">
        <v>429</v>
      </c>
      <c r="B69" s="49">
        <v>0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</row>
    <row r="70" spans="1:7" x14ac:dyDescent="0.25">
      <c r="A70" s="83" t="s">
        <v>430</v>
      </c>
      <c r="B70" s="49">
        <v>0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</row>
    <row r="71" spans="1:7" x14ac:dyDescent="0.25">
      <c r="A71" s="61" t="s">
        <v>431</v>
      </c>
      <c r="B71" s="49">
        <f>SUM(B72:B75)</f>
        <v>0</v>
      </c>
      <c r="C71" s="49">
        <f t="shared" ref="C71:G71" si="9">SUM(C72:C75)</f>
        <v>0</v>
      </c>
      <c r="D71" s="49">
        <f t="shared" si="9"/>
        <v>0</v>
      </c>
      <c r="E71" s="49">
        <f t="shared" si="9"/>
        <v>0</v>
      </c>
      <c r="F71" s="49">
        <f t="shared" si="9"/>
        <v>0</v>
      </c>
      <c r="G71" s="49">
        <f t="shared" si="9"/>
        <v>0</v>
      </c>
    </row>
    <row r="72" spans="1:7" x14ac:dyDescent="0.25">
      <c r="A72" s="83" t="s">
        <v>432</v>
      </c>
      <c r="B72" s="49">
        <v>0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</row>
    <row r="73" spans="1:7" ht="30" x14ac:dyDescent="0.25">
      <c r="A73" s="83" t="s">
        <v>433</v>
      </c>
      <c r="B73" s="49">
        <v>0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</row>
    <row r="74" spans="1:7" x14ac:dyDescent="0.25">
      <c r="A74" s="83" t="s">
        <v>434</v>
      </c>
      <c r="B74" s="49">
        <v>0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</row>
    <row r="75" spans="1:7" x14ac:dyDescent="0.25">
      <c r="A75" s="83" t="s">
        <v>435</v>
      </c>
      <c r="B75" s="49">
        <v>0</v>
      </c>
      <c r="C75" s="49">
        <v>0</v>
      </c>
      <c r="D75" s="49">
        <v>0</v>
      </c>
      <c r="E75" s="49">
        <v>0</v>
      </c>
      <c r="F75" s="49">
        <v>0</v>
      </c>
      <c r="G75" s="49">
        <v>0</v>
      </c>
    </row>
    <row r="76" spans="1:7" x14ac:dyDescent="0.25">
      <c r="A76" s="47"/>
      <c r="B76" s="51"/>
      <c r="C76" s="51"/>
      <c r="D76" s="51"/>
      <c r="E76" s="51"/>
      <c r="F76" s="51"/>
      <c r="G76" s="51"/>
    </row>
    <row r="77" spans="1:7" x14ac:dyDescent="0.25">
      <c r="A77" s="3" t="s">
        <v>385</v>
      </c>
      <c r="B77" s="4">
        <f>B43+B9</f>
        <v>110029183.01000001</v>
      </c>
      <c r="C77" s="4">
        <f t="shared" ref="C77:G77" si="10">C43+C9</f>
        <v>-11109792.73</v>
      </c>
      <c r="D77" s="4">
        <f t="shared" si="10"/>
        <v>98919390.280000001</v>
      </c>
      <c r="E77" s="4">
        <f t="shared" si="10"/>
        <v>48226440.119999997</v>
      </c>
      <c r="F77" s="4">
        <f t="shared" si="10"/>
        <v>46377264.799999997</v>
      </c>
      <c r="G77" s="4">
        <f t="shared" si="10"/>
        <v>50692950.159999996</v>
      </c>
    </row>
    <row r="78" spans="1:7" x14ac:dyDescent="0.25">
      <c r="A78" s="57"/>
      <c r="B78" s="85"/>
      <c r="C78" s="85"/>
      <c r="D78" s="85"/>
      <c r="E78" s="85"/>
      <c r="F78" s="85"/>
      <c r="G78" s="85"/>
    </row>
  </sheetData>
  <mergeCells count="4">
    <mergeCell ref="A7:A8"/>
    <mergeCell ref="B7:F7"/>
    <mergeCell ref="G7:G8"/>
    <mergeCell ref="A1:G1"/>
  </mergeCells>
  <dataValidations count="1">
    <dataValidation type="decimal" allowBlank="1" showInputMessage="1" showErrorMessage="1" sqref="C38:G41 B61:G61 B9:B10 B37:G37 B19:G19 B27:G27 B53:G53 C72:G75 B43:B44 B71:G71 C9:G18 C20:G26 C28:G36 C43:G52 C54:G60 C62:G70 B76:G77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9:G22 B24:G77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4"/>
  <sheetViews>
    <sheetView showGridLines="0" tabSelected="1" zoomScale="64" zoomScaleNormal="70" workbookViewId="0">
      <selection activeCell="K9" sqref="K9"/>
    </sheetView>
  </sheetViews>
  <sheetFormatPr baseColWidth="10" defaultColWidth="11" defaultRowHeight="15" x14ac:dyDescent="0.25"/>
  <cols>
    <col min="1" max="1" width="68.85546875" bestFit="1" customWidth="1"/>
    <col min="2" max="2" width="21.85546875" bestFit="1" customWidth="1"/>
    <col min="3" max="3" width="19.85546875" customWidth="1"/>
    <col min="4" max="4" width="20.85546875" bestFit="1" customWidth="1"/>
    <col min="5" max="6" width="22.28515625" bestFit="1" customWidth="1"/>
    <col min="7" max="7" width="19.5703125" bestFit="1" customWidth="1"/>
  </cols>
  <sheetData>
    <row r="1" spans="1:7" ht="40.9" customHeight="1" x14ac:dyDescent="0.25">
      <c r="A1" s="155" t="s">
        <v>437</v>
      </c>
      <c r="B1" s="148"/>
      <c r="C1" s="148"/>
      <c r="D1" s="148"/>
      <c r="E1" s="148"/>
      <c r="F1" s="148"/>
      <c r="G1" s="149"/>
    </row>
    <row r="2" spans="1:7" x14ac:dyDescent="0.25">
      <c r="A2" s="114" t="str">
        <f>'Formato 1'!A2</f>
        <v>Patronato del Parque Zoológico de León (a)</v>
      </c>
      <c r="B2" s="115"/>
      <c r="C2" s="115"/>
      <c r="D2" s="115"/>
      <c r="E2" s="115"/>
      <c r="F2" s="115"/>
      <c r="G2" s="116"/>
    </row>
    <row r="3" spans="1:7" x14ac:dyDescent="0.25">
      <c r="A3" s="117" t="s">
        <v>302</v>
      </c>
      <c r="B3" s="118"/>
      <c r="C3" s="118"/>
      <c r="D3" s="118"/>
      <c r="E3" s="118"/>
      <c r="F3" s="118"/>
      <c r="G3" s="119"/>
    </row>
    <row r="4" spans="1:7" x14ac:dyDescent="0.25">
      <c r="A4" s="117" t="s">
        <v>438</v>
      </c>
      <c r="B4" s="118"/>
      <c r="C4" s="118"/>
      <c r="D4" s="118"/>
      <c r="E4" s="118"/>
      <c r="F4" s="118"/>
      <c r="G4" s="119"/>
    </row>
    <row r="5" spans="1:7" x14ac:dyDescent="0.25">
      <c r="A5" s="117" t="str">
        <f>'Formato 3'!A4</f>
        <v>Del 1 de Enero al 30 de Junio de 2023 (b)</v>
      </c>
      <c r="B5" s="118"/>
      <c r="C5" s="118"/>
      <c r="D5" s="118"/>
      <c r="E5" s="118"/>
      <c r="F5" s="118"/>
      <c r="G5" s="119"/>
    </row>
    <row r="6" spans="1:7" ht="41.45" customHeight="1" x14ac:dyDescent="0.25">
      <c r="A6" s="120" t="s">
        <v>2</v>
      </c>
      <c r="B6" s="121"/>
      <c r="C6" s="121"/>
      <c r="D6" s="121"/>
      <c r="E6" s="121"/>
      <c r="F6" s="121"/>
      <c r="G6" s="122"/>
    </row>
    <row r="7" spans="1:7" x14ac:dyDescent="0.25">
      <c r="A7" s="150" t="s">
        <v>439</v>
      </c>
      <c r="B7" s="153" t="s">
        <v>304</v>
      </c>
      <c r="C7" s="153"/>
      <c r="D7" s="153"/>
      <c r="E7" s="153"/>
      <c r="F7" s="153"/>
      <c r="G7" s="153" t="s">
        <v>305</v>
      </c>
    </row>
    <row r="8" spans="1:7" ht="30" x14ac:dyDescent="0.25">
      <c r="A8" s="151"/>
      <c r="B8" s="7" t="s">
        <v>306</v>
      </c>
      <c r="C8" s="34" t="s">
        <v>402</v>
      </c>
      <c r="D8" s="34" t="s">
        <v>237</v>
      </c>
      <c r="E8" s="34" t="s">
        <v>192</v>
      </c>
      <c r="F8" s="34" t="s">
        <v>209</v>
      </c>
      <c r="G8" s="163"/>
    </row>
    <row r="9" spans="1:7" ht="15.75" customHeight="1" x14ac:dyDescent="0.25">
      <c r="A9" s="27" t="s">
        <v>440</v>
      </c>
      <c r="B9" s="123">
        <v>48524175.140000001</v>
      </c>
      <c r="C9" s="123">
        <v>-2122157.75</v>
      </c>
      <c r="D9" s="123">
        <v>46402017.390000001</v>
      </c>
      <c r="E9" s="123">
        <v>23952747.379999999</v>
      </c>
      <c r="F9" s="123">
        <v>23942747.379999999</v>
      </c>
      <c r="G9" s="123">
        <v>22449270.010000002</v>
      </c>
    </row>
    <row r="10" spans="1:7" x14ac:dyDescent="0.25">
      <c r="A10" s="60" t="s">
        <v>441</v>
      </c>
      <c r="B10" s="77">
        <v>48524175.140000001</v>
      </c>
      <c r="C10" s="77">
        <v>-2122157.75</v>
      </c>
      <c r="D10" s="77">
        <v>46402017.390000001</v>
      </c>
      <c r="E10" s="77">
        <v>23952747.379999999</v>
      </c>
      <c r="F10" s="77">
        <v>23942747.379999999</v>
      </c>
      <c r="G10" s="77">
        <v>22449270.010000002</v>
      </c>
    </row>
    <row r="11" spans="1:7" ht="15.75" customHeight="1" x14ac:dyDescent="0.25">
      <c r="A11" s="60" t="s">
        <v>442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78">
        <f t="shared" ref="G11:G19" si="0">D11-E11</f>
        <v>0</v>
      </c>
    </row>
    <row r="12" spans="1:7" x14ac:dyDescent="0.25">
      <c r="A12" s="60" t="s">
        <v>443</v>
      </c>
      <c r="B12" s="79">
        <f>B13+B14</f>
        <v>0</v>
      </c>
      <c r="C12" s="79">
        <f t="shared" ref="C12:G12" si="1">C13+C14</f>
        <v>0</v>
      </c>
      <c r="D12" s="79">
        <f t="shared" si="1"/>
        <v>0</v>
      </c>
      <c r="E12" s="79">
        <f t="shared" si="1"/>
        <v>0</v>
      </c>
      <c r="F12" s="79">
        <f t="shared" si="1"/>
        <v>0</v>
      </c>
      <c r="G12" s="79">
        <f t="shared" si="1"/>
        <v>0</v>
      </c>
    </row>
    <row r="13" spans="1:7" x14ac:dyDescent="0.25">
      <c r="A13" s="80" t="s">
        <v>444</v>
      </c>
      <c r="B13" s="79">
        <v>0</v>
      </c>
      <c r="C13" s="79">
        <v>0</v>
      </c>
      <c r="D13" s="79">
        <v>0</v>
      </c>
      <c r="E13" s="79">
        <v>0</v>
      </c>
      <c r="F13" s="79">
        <v>0</v>
      </c>
      <c r="G13" s="78">
        <f t="shared" si="0"/>
        <v>0</v>
      </c>
    </row>
    <row r="14" spans="1:7" x14ac:dyDescent="0.25">
      <c r="A14" s="80" t="s">
        <v>445</v>
      </c>
      <c r="B14" s="79">
        <v>0</v>
      </c>
      <c r="C14" s="79">
        <v>0</v>
      </c>
      <c r="D14" s="79">
        <v>0</v>
      </c>
      <c r="E14" s="79">
        <v>0</v>
      </c>
      <c r="F14" s="79">
        <v>0</v>
      </c>
      <c r="G14" s="78">
        <f t="shared" si="0"/>
        <v>0</v>
      </c>
    </row>
    <row r="15" spans="1:7" x14ac:dyDescent="0.25">
      <c r="A15" s="60" t="s">
        <v>446</v>
      </c>
      <c r="B15" s="79">
        <v>0</v>
      </c>
      <c r="C15" s="79">
        <v>0</v>
      </c>
      <c r="D15" s="79">
        <v>0</v>
      </c>
      <c r="E15" s="79">
        <v>0</v>
      </c>
      <c r="F15" s="79">
        <v>0</v>
      </c>
      <c r="G15" s="78">
        <f t="shared" si="0"/>
        <v>0</v>
      </c>
    </row>
    <row r="16" spans="1:7" ht="30" x14ac:dyDescent="0.25">
      <c r="A16" s="61" t="s">
        <v>447</v>
      </c>
      <c r="B16" s="79">
        <f>B17+B18</f>
        <v>0</v>
      </c>
      <c r="C16" s="79">
        <f t="shared" ref="C16:G16" si="2">C17+C18</f>
        <v>0</v>
      </c>
      <c r="D16" s="79">
        <f t="shared" si="2"/>
        <v>0</v>
      </c>
      <c r="E16" s="79">
        <f t="shared" si="2"/>
        <v>0</v>
      </c>
      <c r="F16" s="79">
        <f t="shared" si="2"/>
        <v>0</v>
      </c>
      <c r="G16" s="79">
        <f t="shared" si="2"/>
        <v>0</v>
      </c>
    </row>
    <row r="17" spans="1:7" x14ac:dyDescent="0.25">
      <c r="A17" s="80" t="s">
        <v>448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8">
        <f t="shared" si="0"/>
        <v>0</v>
      </c>
    </row>
    <row r="18" spans="1:7" x14ac:dyDescent="0.25">
      <c r="A18" s="80" t="s">
        <v>449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8">
        <f t="shared" si="0"/>
        <v>0</v>
      </c>
    </row>
    <row r="19" spans="1:7" x14ac:dyDescent="0.25">
      <c r="A19" s="60" t="s">
        <v>450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8">
        <f t="shared" si="0"/>
        <v>0</v>
      </c>
    </row>
    <row r="20" spans="1:7" x14ac:dyDescent="0.25">
      <c r="A20" s="47"/>
      <c r="B20" s="81"/>
      <c r="C20" s="81"/>
      <c r="D20" s="81"/>
      <c r="E20" s="81"/>
      <c r="F20" s="81"/>
      <c r="G20" s="81"/>
    </row>
    <row r="21" spans="1:7" x14ac:dyDescent="0.25">
      <c r="A21" s="35" t="s">
        <v>451</v>
      </c>
      <c r="B21" s="37">
        <f>SUM(B22,B23,B24,B27,B28,B31)</f>
        <v>0</v>
      </c>
      <c r="C21" s="37">
        <f t="shared" ref="C21:F21" si="3">SUM(C22,C23,C24,C27,C28,C31)</f>
        <v>0</v>
      </c>
      <c r="D21" s="37">
        <f t="shared" si="3"/>
        <v>0</v>
      </c>
      <c r="E21" s="37">
        <f t="shared" si="3"/>
        <v>0</v>
      </c>
      <c r="F21" s="37">
        <f t="shared" si="3"/>
        <v>0</v>
      </c>
      <c r="G21" s="37">
        <f>SUM(G22,G23,G24,G27,G28,G31)</f>
        <v>0</v>
      </c>
    </row>
    <row r="22" spans="1:7" x14ac:dyDescent="0.25">
      <c r="A22" s="60" t="s">
        <v>441</v>
      </c>
      <c r="B22" s="77">
        <v>0</v>
      </c>
      <c r="C22" s="77">
        <v>0</v>
      </c>
      <c r="D22" s="77">
        <v>0</v>
      </c>
      <c r="E22" s="77">
        <v>0</v>
      </c>
      <c r="F22" s="77">
        <v>0</v>
      </c>
      <c r="G22" s="78">
        <f t="shared" ref="G22:G31" si="4">D22-E22</f>
        <v>0</v>
      </c>
    </row>
    <row r="23" spans="1:7" x14ac:dyDescent="0.25">
      <c r="A23" s="60" t="s">
        <v>442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8">
        <f t="shared" si="4"/>
        <v>0</v>
      </c>
    </row>
    <row r="24" spans="1:7" x14ac:dyDescent="0.25">
      <c r="A24" s="60" t="s">
        <v>443</v>
      </c>
      <c r="B24" s="79">
        <f t="shared" ref="B24:G24" si="5">B25+B26</f>
        <v>0</v>
      </c>
      <c r="C24" s="79">
        <f t="shared" si="5"/>
        <v>0</v>
      </c>
      <c r="D24" s="79">
        <f t="shared" si="5"/>
        <v>0</v>
      </c>
      <c r="E24" s="79">
        <f t="shared" si="5"/>
        <v>0</v>
      </c>
      <c r="F24" s="79">
        <f t="shared" si="5"/>
        <v>0</v>
      </c>
      <c r="G24" s="78">
        <f t="shared" si="5"/>
        <v>0</v>
      </c>
    </row>
    <row r="25" spans="1:7" x14ac:dyDescent="0.25">
      <c r="A25" s="80" t="s">
        <v>444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8">
        <f t="shared" si="4"/>
        <v>0</v>
      </c>
    </row>
    <row r="26" spans="1:7" x14ac:dyDescent="0.25">
      <c r="A26" s="80" t="s">
        <v>445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8">
        <f t="shared" si="4"/>
        <v>0</v>
      </c>
    </row>
    <row r="27" spans="1:7" x14ac:dyDescent="0.25">
      <c r="A27" s="60" t="s">
        <v>446</v>
      </c>
      <c r="B27" s="79">
        <v>0</v>
      </c>
      <c r="C27" s="79">
        <v>0</v>
      </c>
      <c r="D27" s="79">
        <v>0</v>
      </c>
      <c r="E27" s="79">
        <v>0</v>
      </c>
      <c r="F27" s="79">
        <v>0</v>
      </c>
      <c r="G27" s="78">
        <f t="shared" si="4"/>
        <v>0</v>
      </c>
    </row>
    <row r="28" spans="1:7" ht="30" x14ac:dyDescent="0.25">
      <c r="A28" s="61" t="s">
        <v>447</v>
      </c>
      <c r="B28" s="79">
        <f t="shared" ref="B28:G28" si="6">B29+B30</f>
        <v>0</v>
      </c>
      <c r="C28" s="79">
        <f t="shared" si="6"/>
        <v>0</v>
      </c>
      <c r="D28" s="79">
        <f t="shared" si="6"/>
        <v>0</v>
      </c>
      <c r="E28" s="79">
        <f t="shared" si="6"/>
        <v>0</v>
      </c>
      <c r="F28" s="79">
        <f t="shared" si="6"/>
        <v>0</v>
      </c>
      <c r="G28" s="78">
        <f t="shared" si="6"/>
        <v>0</v>
      </c>
    </row>
    <row r="29" spans="1:7" x14ac:dyDescent="0.25">
      <c r="A29" s="80" t="s">
        <v>448</v>
      </c>
      <c r="B29" s="79">
        <v>0</v>
      </c>
      <c r="C29" s="79">
        <v>0</v>
      </c>
      <c r="D29" s="79">
        <v>0</v>
      </c>
      <c r="E29" s="79">
        <v>0</v>
      </c>
      <c r="F29" s="79">
        <v>0</v>
      </c>
      <c r="G29" s="78">
        <f t="shared" si="4"/>
        <v>0</v>
      </c>
    </row>
    <row r="30" spans="1:7" x14ac:dyDescent="0.25">
      <c r="A30" s="80" t="s">
        <v>449</v>
      </c>
      <c r="B30" s="79">
        <v>0</v>
      </c>
      <c r="C30" s="79">
        <v>0</v>
      </c>
      <c r="D30" s="79">
        <v>0</v>
      </c>
      <c r="E30" s="79">
        <v>0</v>
      </c>
      <c r="F30" s="79">
        <v>0</v>
      </c>
      <c r="G30" s="78">
        <f t="shared" si="4"/>
        <v>0</v>
      </c>
    </row>
    <row r="31" spans="1:7" x14ac:dyDescent="0.25">
      <c r="A31" s="60" t="s">
        <v>450</v>
      </c>
      <c r="B31" s="79">
        <v>0</v>
      </c>
      <c r="C31" s="79">
        <v>0</v>
      </c>
      <c r="D31" s="79">
        <v>0</v>
      </c>
      <c r="E31" s="79">
        <v>0</v>
      </c>
      <c r="F31" s="79">
        <v>0</v>
      </c>
      <c r="G31" s="78">
        <f t="shared" si="4"/>
        <v>0</v>
      </c>
    </row>
    <row r="32" spans="1:7" x14ac:dyDescent="0.25">
      <c r="A32" s="47"/>
      <c r="B32" s="81"/>
      <c r="C32" s="81"/>
      <c r="D32" s="81"/>
      <c r="E32" s="81"/>
      <c r="F32" s="81"/>
      <c r="G32" s="81"/>
    </row>
    <row r="33" spans="1:7" ht="14.45" customHeight="1" x14ac:dyDescent="0.25">
      <c r="A33" s="3" t="s">
        <v>452</v>
      </c>
      <c r="B33" s="37">
        <f>B21+B9</f>
        <v>48524175.140000001</v>
      </c>
      <c r="C33" s="37">
        <f t="shared" ref="C33:G33" si="7">C21+C9</f>
        <v>-2122157.75</v>
      </c>
      <c r="D33" s="37">
        <f t="shared" si="7"/>
        <v>46402017.390000001</v>
      </c>
      <c r="E33" s="37">
        <f t="shared" si="7"/>
        <v>23952747.379999999</v>
      </c>
      <c r="F33" s="37">
        <f t="shared" si="7"/>
        <v>23942747.379999999</v>
      </c>
      <c r="G33" s="37">
        <f t="shared" si="7"/>
        <v>22449270.010000002</v>
      </c>
    </row>
    <row r="34" spans="1:7" ht="14.45" customHeight="1" x14ac:dyDescent="0.25">
      <c r="A34" s="57"/>
      <c r="B34" s="82"/>
      <c r="C34" s="82"/>
      <c r="D34" s="82"/>
      <c r="E34" s="82"/>
      <c r="F34" s="82"/>
      <c r="G34" s="82"/>
    </row>
  </sheetData>
  <mergeCells count="4">
    <mergeCell ref="A7:A8"/>
    <mergeCell ref="B7:F7"/>
    <mergeCell ref="G7:G8"/>
    <mergeCell ref="A1:G1"/>
  </mergeCells>
  <dataValidations count="1">
    <dataValidation type="decimal" allowBlank="1" showInputMessage="1" showErrorMessage="1" sqref="B23:F33 B11:F21 B9:G9 G11:G33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34:G34 B12:F33 B11:G11" unlockedFormula="1"/>
    <ignoredError sqref="G12:G33" formula="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Formato 1</vt:lpstr>
      <vt:lpstr>Formato 2</vt:lpstr>
      <vt:lpstr>Formato 3</vt:lpstr>
      <vt:lpstr>Formato 4</vt:lpstr>
      <vt:lpstr>Formato 5</vt:lpstr>
      <vt:lpstr>Formato 6a</vt:lpstr>
      <vt:lpstr>Formato 6b</vt:lpstr>
      <vt:lpstr>Formato 6c</vt:lpstr>
      <vt:lpstr>Formato 6d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Administracion</cp:lastModifiedBy>
  <cp:revision/>
  <dcterms:created xsi:type="dcterms:W3CDTF">2023-03-16T22:14:51Z</dcterms:created>
  <dcterms:modified xsi:type="dcterms:W3CDTF">2023-07-21T21:26:58Z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