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cion\Desktop\CONTABILIDAD\ZOO-AÑOS\2023\CUENTA PUBLICA\TERCER TRIMESTRE\SIRET\"/>
    </mc:Choice>
  </mc:AlternateContent>
  <xr:revisionPtr revIDLastSave="0" documentId="13_ncr:1_{1F063052-44E9-49AB-A8A4-41A84A9DBE7B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Formato 1" sheetId="2" r:id="rId1"/>
    <sheet name="Formato 2" sheetId="3" r:id="rId2"/>
    <sheet name="Formato 3" sheetId="4" r:id="rId3"/>
    <sheet name="Formato 4" sheetId="5" r:id="rId4"/>
    <sheet name="Formato 5" sheetId="6" r:id="rId5"/>
    <sheet name="Formato 6a" sheetId="7" r:id="rId6"/>
    <sheet name="Formato 6b" sheetId="8" r:id="rId7"/>
    <sheet name="Formato 6c" sheetId="9" r:id="rId8"/>
    <sheet name="Formato 6d" sheetId="10" r:id="rId9"/>
    <sheet name="7a" sheetId="11" state="hidden" r:id="rId10"/>
    <sheet name="7b" sheetId="12" state="hidden" r:id="rId11"/>
    <sheet name="7c" sheetId="13" state="hidden" r:id="rId12"/>
    <sheet name="7d" sheetId="14" state="hidden" r:id="rId13"/>
    <sheet name="F8_IEA" sheetId="15" state="hidden" r:id="rId14"/>
  </sheets>
  <externalReferences>
    <externalReference r:id="rId15"/>
  </externalReferences>
  <definedNames>
    <definedName name="ENTE_PUBLICO">'[1]Info General'!$C$6</definedName>
    <definedName name="_xlnm.Print_Titles" localSheetId="5">'Formato 6a'!$2:$8</definedName>
    <definedName name="_xlnm.Print_Titles" localSheetId="6">'Formato 6b'!$2:$8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8" l="1"/>
  <c r="B60" i="2" l="1"/>
  <c r="B31" i="2"/>
  <c r="B9" i="2"/>
  <c r="B10" i="9"/>
  <c r="C14" i="8"/>
  <c r="D14" i="8"/>
  <c r="E14" i="8"/>
  <c r="F14" i="8"/>
  <c r="G14" i="8"/>
  <c r="B14" i="8"/>
  <c r="B18" i="7"/>
  <c r="C18" i="7"/>
  <c r="D18" i="7"/>
  <c r="E18" i="7"/>
  <c r="F18" i="7"/>
  <c r="C33" i="6" l="1"/>
  <c r="C32" i="6"/>
  <c r="C31" i="6"/>
  <c r="C30" i="6"/>
  <c r="C29" i="6"/>
  <c r="C27" i="6"/>
  <c r="C24" i="6"/>
  <c r="C23" i="6"/>
  <c r="C21" i="6"/>
  <c r="C20" i="6"/>
  <c r="C14" i="6"/>
  <c r="C12" i="6"/>
  <c r="C11" i="6"/>
  <c r="C10" i="6"/>
  <c r="C9" i="6"/>
  <c r="G75" i="9" l="1"/>
  <c r="G74" i="9"/>
  <c r="G73" i="9"/>
  <c r="G72" i="9"/>
  <c r="G70" i="9"/>
  <c r="G69" i="9"/>
  <c r="G68" i="9"/>
  <c r="G67" i="9"/>
  <c r="G66" i="9"/>
  <c r="G65" i="9"/>
  <c r="G64" i="9"/>
  <c r="G63" i="9"/>
  <c r="G62" i="9"/>
  <c r="G60" i="9"/>
  <c r="G59" i="9"/>
  <c r="G58" i="9"/>
  <c r="G57" i="9"/>
  <c r="G56" i="9"/>
  <c r="G55" i="9"/>
  <c r="G54" i="9"/>
  <c r="G52" i="9"/>
  <c r="G51" i="9"/>
  <c r="G50" i="9"/>
  <c r="G49" i="9"/>
  <c r="G48" i="9"/>
  <c r="G47" i="9"/>
  <c r="G46" i="9"/>
  <c r="G45" i="9"/>
  <c r="G41" i="9"/>
  <c r="G40" i="9"/>
  <c r="G39" i="9"/>
  <c r="G38" i="9"/>
  <c r="G36" i="9"/>
  <c r="G35" i="9"/>
  <c r="G34" i="9"/>
  <c r="G33" i="9"/>
  <c r="G32" i="9"/>
  <c r="G31" i="9"/>
  <c r="G30" i="9"/>
  <c r="G29" i="9"/>
  <c r="G28" i="9"/>
  <c r="G26" i="9"/>
  <c r="G25" i="9"/>
  <c r="G24" i="9"/>
  <c r="G23" i="9"/>
  <c r="G22" i="9"/>
  <c r="G21" i="9"/>
  <c r="G20" i="9"/>
  <c r="G18" i="9"/>
  <c r="G17" i="9"/>
  <c r="G16" i="9"/>
  <c r="G15" i="9"/>
  <c r="G14" i="9"/>
  <c r="G13" i="9"/>
  <c r="G12" i="9"/>
  <c r="G11" i="9"/>
  <c r="G12" i="8"/>
  <c r="G11" i="8"/>
  <c r="D103" i="7"/>
  <c r="C53" i="5" l="1"/>
  <c r="B53" i="5"/>
  <c r="D55" i="5"/>
  <c r="C55" i="5"/>
  <c r="D66" i="5"/>
  <c r="C66" i="5"/>
  <c r="B66" i="5"/>
  <c r="D65" i="5"/>
  <c r="C65" i="5"/>
  <c r="B65" i="5"/>
  <c r="D51" i="5"/>
  <c r="C51" i="5"/>
  <c r="B51" i="5"/>
  <c r="D50" i="5"/>
  <c r="C50" i="5"/>
  <c r="B50" i="5"/>
  <c r="A5" i="10" l="1"/>
  <c r="A5" i="9"/>
  <c r="A5" i="8"/>
  <c r="A5" i="7"/>
  <c r="A4" i="6"/>
  <c r="A4" i="5"/>
  <c r="A4" i="3"/>
  <c r="A2" i="15"/>
  <c r="A2" i="14" l="1"/>
  <c r="A2" i="13"/>
  <c r="A2" i="12"/>
  <c r="A2" i="11"/>
  <c r="A2" i="10"/>
  <c r="A2" i="9"/>
  <c r="A2" i="8"/>
  <c r="A2" i="7"/>
  <c r="A2" i="6"/>
  <c r="A2" i="5"/>
  <c r="A2" i="4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F28" i="10"/>
  <c r="F24" i="10"/>
  <c r="E28" i="10"/>
  <c r="E24" i="10"/>
  <c r="D28" i="10"/>
  <c r="D24" i="10"/>
  <c r="C28" i="10"/>
  <c r="C24" i="10"/>
  <c r="B28" i="10"/>
  <c r="B24" i="10"/>
  <c r="C16" i="10"/>
  <c r="D16" i="10"/>
  <c r="E16" i="10"/>
  <c r="F16" i="10"/>
  <c r="B16" i="10"/>
  <c r="C12" i="10"/>
  <c r="E9" i="10"/>
  <c r="C9" i="10" l="1"/>
  <c r="D9" i="10"/>
  <c r="F9" i="10"/>
  <c r="B9" i="10" l="1"/>
  <c r="C71" i="9"/>
  <c r="D71" i="9"/>
  <c r="E71" i="9"/>
  <c r="F71" i="9"/>
  <c r="G71" i="9"/>
  <c r="C61" i="9"/>
  <c r="D61" i="9"/>
  <c r="E61" i="9"/>
  <c r="F61" i="9"/>
  <c r="G61" i="9"/>
  <c r="C53" i="9"/>
  <c r="D53" i="9"/>
  <c r="E53" i="9"/>
  <c r="F53" i="9"/>
  <c r="G53" i="9"/>
  <c r="C44" i="9"/>
  <c r="D44" i="9"/>
  <c r="E44" i="9"/>
  <c r="F44" i="9"/>
  <c r="G44" i="9"/>
  <c r="C37" i="9"/>
  <c r="D37" i="9"/>
  <c r="E37" i="9"/>
  <c r="F37" i="9"/>
  <c r="C27" i="9"/>
  <c r="D27" i="9"/>
  <c r="E27" i="9"/>
  <c r="F27" i="9"/>
  <c r="G27" i="9"/>
  <c r="C19" i="9"/>
  <c r="D19" i="9"/>
  <c r="E19" i="9"/>
  <c r="F19" i="9"/>
  <c r="G19" i="9"/>
  <c r="C10" i="9"/>
  <c r="D10" i="9"/>
  <c r="E10" i="9"/>
  <c r="G10" i="9" s="1"/>
  <c r="F10" i="9"/>
  <c r="B71" i="9"/>
  <c r="B61" i="9"/>
  <c r="B53" i="9"/>
  <c r="B44" i="9"/>
  <c r="B37" i="9"/>
  <c r="B27" i="9"/>
  <c r="B19" i="9"/>
  <c r="H14" i="4"/>
  <c r="I14" i="4"/>
  <c r="J14" i="4"/>
  <c r="K14" i="4"/>
  <c r="G14" i="4"/>
  <c r="H8" i="4"/>
  <c r="I8" i="4"/>
  <c r="J8" i="4"/>
  <c r="K8" i="4"/>
  <c r="G8" i="4"/>
  <c r="E14" i="4"/>
  <c r="E8" i="4"/>
  <c r="C41" i="3"/>
  <c r="D41" i="3"/>
  <c r="E41" i="3"/>
  <c r="F41" i="3"/>
  <c r="B41" i="3"/>
  <c r="H13" i="3"/>
  <c r="H9" i="3"/>
  <c r="G13" i="3"/>
  <c r="G9" i="3"/>
  <c r="F13" i="3"/>
  <c r="F9" i="3"/>
  <c r="E13" i="3"/>
  <c r="E9" i="3"/>
  <c r="D13" i="3"/>
  <c r="D9" i="3"/>
  <c r="C13" i="3"/>
  <c r="B22" i="3"/>
  <c r="G9" i="8"/>
  <c r="C9" i="8"/>
  <c r="C16" i="8" s="1"/>
  <c r="D9" i="8"/>
  <c r="E9" i="8"/>
  <c r="F9" i="8"/>
  <c r="B9" i="8"/>
  <c r="G152" i="7"/>
  <c r="G153" i="7"/>
  <c r="G154" i="7"/>
  <c r="G155" i="7"/>
  <c r="G156" i="7"/>
  <c r="G157" i="7"/>
  <c r="G151" i="7"/>
  <c r="G148" i="7"/>
  <c r="G149" i="7"/>
  <c r="G147" i="7"/>
  <c r="G139" i="7"/>
  <c r="G140" i="7"/>
  <c r="G141" i="7"/>
  <c r="G142" i="7"/>
  <c r="G143" i="7"/>
  <c r="G144" i="7"/>
  <c r="G145" i="7"/>
  <c r="G138" i="7"/>
  <c r="G135" i="7"/>
  <c r="G136" i="7"/>
  <c r="G134" i="7"/>
  <c r="G125" i="7"/>
  <c r="G126" i="7"/>
  <c r="G127" i="7"/>
  <c r="G128" i="7"/>
  <c r="G129" i="7"/>
  <c r="G130" i="7"/>
  <c r="G131" i="7"/>
  <c r="G132" i="7"/>
  <c r="G124" i="7"/>
  <c r="G115" i="7"/>
  <c r="G116" i="7"/>
  <c r="G117" i="7"/>
  <c r="G118" i="7"/>
  <c r="G119" i="7"/>
  <c r="G120" i="7"/>
  <c r="G121" i="7"/>
  <c r="G122" i="7"/>
  <c r="G114" i="7"/>
  <c r="G105" i="7"/>
  <c r="G106" i="7"/>
  <c r="G107" i="7"/>
  <c r="G108" i="7"/>
  <c r="G109" i="7"/>
  <c r="G110" i="7"/>
  <c r="G111" i="7"/>
  <c r="G112" i="7"/>
  <c r="G104" i="7"/>
  <c r="G95" i="7"/>
  <c r="G96" i="7"/>
  <c r="G97" i="7"/>
  <c r="G98" i="7"/>
  <c r="G99" i="7"/>
  <c r="G100" i="7"/>
  <c r="G101" i="7"/>
  <c r="G102" i="7"/>
  <c r="G94" i="7"/>
  <c r="G87" i="7"/>
  <c r="G88" i="7"/>
  <c r="G89" i="7"/>
  <c r="G90" i="7"/>
  <c r="G91" i="7"/>
  <c r="G92" i="7"/>
  <c r="G86" i="7"/>
  <c r="G77" i="7"/>
  <c r="G78" i="7"/>
  <c r="G79" i="7"/>
  <c r="G80" i="7"/>
  <c r="G81" i="7"/>
  <c r="G82" i="7"/>
  <c r="G76" i="7"/>
  <c r="G73" i="7"/>
  <c r="G74" i="7"/>
  <c r="G72" i="7"/>
  <c r="G64" i="7"/>
  <c r="G65" i="7"/>
  <c r="G66" i="7"/>
  <c r="G67" i="7"/>
  <c r="G68" i="7"/>
  <c r="G69" i="7"/>
  <c r="G70" i="7"/>
  <c r="G63" i="7"/>
  <c r="G60" i="7"/>
  <c r="G61" i="7"/>
  <c r="G59" i="7"/>
  <c r="G50" i="7"/>
  <c r="G51" i="7"/>
  <c r="G52" i="7"/>
  <c r="G53" i="7"/>
  <c r="G54" i="7"/>
  <c r="G55" i="7"/>
  <c r="G56" i="7"/>
  <c r="G57" i="7"/>
  <c r="G49" i="7"/>
  <c r="G40" i="7"/>
  <c r="G41" i="7"/>
  <c r="G42" i="7"/>
  <c r="G43" i="7"/>
  <c r="G44" i="7"/>
  <c r="G45" i="7"/>
  <c r="G46" i="7"/>
  <c r="G47" i="7"/>
  <c r="G39" i="7"/>
  <c r="G30" i="7"/>
  <c r="G31" i="7"/>
  <c r="G32" i="7"/>
  <c r="G33" i="7"/>
  <c r="G34" i="7"/>
  <c r="G35" i="7"/>
  <c r="G36" i="7"/>
  <c r="G37" i="7"/>
  <c r="G29" i="7"/>
  <c r="G20" i="7"/>
  <c r="G21" i="7"/>
  <c r="G22" i="7"/>
  <c r="G23" i="7"/>
  <c r="G24" i="7"/>
  <c r="G25" i="7"/>
  <c r="G26" i="7"/>
  <c r="G27" i="7"/>
  <c r="G19" i="7"/>
  <c r="G12" i="7"/>
  <c r="G13" i="7"/>
  <c r="G14" i="7"/>
  <c r="G15" i="7"/>
  <c r="G16" i="7"/>
  <c r="G17" i="7"/>
  <c r="G11" i="7"/>
  <c r="F150" i="7"/>
  <c r="F146" i="7"/>
  <c r="F137" i="7"/>
  <c r="F133" i="7"/>
  <c r="F123" i="7"/>
  <c r="F113" i="7"/>
  <c r="F103" i="7"/>
  <c r="F93" i="7"/>
  <c r="F85" i="7"/>
  <c r="F75" i="7"/>
  <c r="F71" i="7"/>
  <c r="F62" i="7"/>
  <c r="F58" i="7"/>
  <c r="F48" i="7"/>
  <c r="F38" i="7"/>
  <c r="F28" i="7"/>
  <c r="F10" i="7"/>
  <c r="E150" i="7"/>
  <c r="E146" i="7"/>
  <c r="E137" i="7"/>
  <c r="E133" i="7"/>
  <c r="E123" i="7"/>
  <c r="E113" i="7"/>
  <c r="E103" i="7"/>
  <c r="E93" i="7"/>
  <c r="E85" i="7"/>
  <c r="E75" i="7"/>
  <c r="E71" i="7"/>
  <c r="E62" i="7"/>
  <c r="E58" i="7"/>
  <c r="E48" i="7"/>
  <c r="E38" i="7"/>
  <c r="E28" i="7"/>
  <c r="E10" i="7"/>
  <c r="D150" i="7"/>
  <c r="D146" i="7"/>
  <c r="D137" i="7"/>
  <c r="D133" i="7"/>
  <c r="D123" i="7"/>
  <c r="D113" i="7"/>
  <c r="D93" i="7"/>
  <c r="D85" i="7"/>
  <c r="D75" i="7"/>
  <c r="D71" i="7"/>
  <c r="D62" i="7"/>
  <c r="D58" i="7"/>
  <c r="D48" i="7"/>
  <c r="D38" i="7"/>
  <c r="D28" i="7"/>
  <c r="D10" i="7"/>
  <c r="C150" i="7"/>
  <c r="C146" i="7"/>
  <c r="C137" i="7"/>
  <c r="C133" i="7"/>
  <c r="C123" i="7"/>
  <c r="C113" i="7"/>
  <c r="C103" i="7"/>
  <c r="C93" i="7"/>
  <c r="C85" i="7"/>
  <c r="C75" i="7"/>
  <c r="C71" i="7"/>
  <c r="C62" i="7"/>
  <c r="C58" i="7"/>
  <c r="C48" i="7"/>
  <c r="C38" i="7"/>
  <c r="C28" i="7"/>
  <c r="C10" i="7"/>
  <c r="B150" i="7"/>
  <c r="B146" i="7"/>
  <c r="B137" i="7"/>
  <c r="B133" i="7"/>
  <c r="B123" i="7"/>
  <c r="B113" i="7"/>
  <c r="B103" i="7"/>
  <c r="B93" i="7"/>
  <c r="B85" i="7"/>
  <c r="B75" i="7"/>
  <c r="B71" i="7"/>
  <c r="B62" i="7"/>
  <c r="B58" i="7"/>
  <c r="B48" i="7"/>
  <c r="B38" i="7"/>
  <c r="B28" i="7"/>
  <c r="B10" i="7"/>
  <c r="G74" i="6"/>
  <c r="G73" i="6"/>
  <c r="G68" i="6"/>
  <c r="G67" i="6" s="1"/>
  <c r="G61" i="6"/>
  <c r="G62" i="6"/>
  <c r="G63" i="6"/>
  <c r="G60" i="6"/>
  <c r="G59" i="6"/>
  <c r="G56" i="6"/>
  <c r="G57" i="6"/>
  <c r="G58" i="6"/>
  <c r="G55" i="6"/>
  <c r="G53" i="6"/>
  <c r="G47" i="6"/>
  <c r="G48" i="6"/>
  <c r="G49" i="6"/>
  <c r="G50" i="6"/>
  <c r="G51" i="6"/>
  <c r="G52" i="6"/>
  <c r="G46" i="6"/>
  <c r="G39" i="6"/>
  <c r="G38" i="6"/>
  <c r="G36" i="6"/>
  <c r="G35" i="6" s="1"/>
  <c r="G34" i="6"/>
  <c r="G30" i="6"/>
  <c r="G31" i="6"/>
  <c r="G32" i="6"/>
  <c r="G33" i="6"/>
  <c r="G29" i="6"/>
  <c r="G18" i="6"/>
  <c r="G19" i="6"/>
  <c r="G20" i="6"/>
  <c r="G21" i="6"/>
  <c r="G22" i="6"/>
  <c r="G23" i="6"/>
  <c r="G24" i="6"/>
  <c r="G25" i="6"/>
  <c r="G26" i="6"/>
  <c r="G27" i="6"/>
  <c r="G17" i="6"/>
  <c r="G15" i="6"/>
  <c r="G11" i="6"/>
  <c r="G12" i="6"/>
  <c r="G13" i="6"/>
  <c r="G14" i="6"/>
  <c r="G10" i="6"/>
  <c r="G9" i="6"/>
  <c r="F75" i="6"/>
  <c r="F67" i="6"/>
  <c r="F59" i="6"/>
  <c r="F54" i="6"/>
  <c r="F45" i="6"/>
  <c r="F37" i="6"/>
  <c r="F35" i="6"/>
  <c r="F28" i="6"/>
  <c r="E75" i="6"/>
  <c r="E67" i="6"/>
  <c r="E59" i="6"/>
  <c r="E54" i="6"/>
  <c r="E45" i="6"/>
  <c r="E37" i="6"/>
  <c r="E35" i="6"/>
  <c r="E28" i="6"/>
  <c r="D75" i="6"/>
  <c r="D67" i="6"/>
  <c r="D59" i="6"/>
  <c r="D54" i="6"/>
  <c r="D45" i="6"/>
  <c r="D37" i="6"/>
  <c r="D35" i="6"/>
  <c r="D28" i="6"/>
  <c r="C27" i="3"/>
  <c r="D27" i="3"/>
  <c r="E27" i="3"/>
  <c r="F27" i="3"/>
  <c r="G27" i="3"/>
  <c r="H27" i="3"/>
  <c r="C22" i="3"/>
  <c r="D22" i="3"/>
  <c r="E22" i="3"/>
  <c r="F22" i="3"/>
  <c r="G22" i="3"/>
  <c r="H22" i="3"/>
  <c r="B27" i="3"/>
  <c r="D16" i="6"/>
  <c r="C75" i="6"/>
  <c r="C67" i="6"/>
  <c r="C59" i="6"/>
  <c r="C54" i="6"/>
  <c r="C45" i="6"/>
  <c r="C37" i="6"/>
  <c r="C35" i="6"/>
  <c r="C28" i="6"/>
  <c r="C16" i="6"/>
  <c r="B75" i="6"/>
  <c r="B67" i="6"/>
  <c r="B59" i="6"/>
  <c r="B54" i="6"/>
  <c r="B45" i="6"/>
  <c r="B37" i="6"/>
  <c r="B35" i="6"/>
  <c r="B28" i="6"/>
  <c r="B16" i="6"/>
  <c r="D70" i="5"/>
  <c r="D64" i="5"/>
  <c r="D63" i="5"/>
  <c r="C70" i="5"/>
  <c r="C68" i="5"/>
  <c r="C64" i="5"/>
  <c r="C63" i="5"/>
  <c r="B68" i="5"/>
  <c r="B64" i="5"/>
  <c r="B63" i="5"/>
  <c r="D49" i="5"/>
  <c r="D48" i="5"/>
  <c r="C49" i="5"/>
  <c r="C48" i="5"/>
  <c r="B49" i="5"/>
  <c r="B48" i="5"/>
  <c r="B57" i="5" s="1"/>
  <c r="D40" i="5"/>
  <c r="D37" i="5"/>
  <c r="C40" i="5"/>
  <c r="C37" i="5"/>
  <c r="B40" i="5"/>
  <c r="B37" i="5"/>
  <c r="D29" i="5"/>
  <c r="C29" i="5"/>
  <c r="B29" i="5"/>
  <c r="D17" i="5"/>
  <c r="C17" i="5"/>
  <c r="C13" i="5"/>
  <c r="B13" i="5"/>
  <c r="B13" i="3"/>
  <c r="C9" i="3"/>
  <c r="B9" i="3"/>
  <c r="F75" i="2"/>
  <c r="E75" i="2"/>
  <c r="F68" i="2"/>
  <c r="E68" i="2"/>
  <c r="F63" i="2"/>
  <c r="E63" i="2"/>
  <c r="F57" i="2"/>
  <c r="E57" i="2"/>
  <c r="F42" i="2"/>
  <c r="E42" i="2"/>
  <c r="F38" i="2"/>
  <c r="E38" i="2"/>
  <c r="F31" i="2"/>
  <c r="E31" i="2"/>
  <c r="F27" i="2"/>
  <c r="E27" i="2"/>
  <c r="F23" i="2"/>
  <c r="E23" i="2"/>
  <c r="F19" i="2"/>
  <c r="E19" i="2"/>
  <c r="F9" i="2"/>
  <c r="E9" i="2"/>
  <c r="C60" i="2"/>
  <c r="C41" i="2"/>
  <c r="B41" i="2"/>
  <c r="C38" i="2"/>
  <c r="D8" i="3" l="1"/>
  <c r="D20" i="3" s="1"/>
  <c r="F8" i="3"/>
  <c r="F20" i="3" s="1"/>
  <c r="H8" i="3"/>
  <c r="H20" i="3" s="1"/>
  <c r="E47" i="2"/>
  <c r="E59" i="2" s="1"/>
  <c r="F47" i="2"/>
  <c r="F59" i="2" s="1"/>
  <c r="F79" i="2"/>
  <c r="C8" i="3"/>
  <c r="C20" i="3" s="1"/>
  <c r="G75" i="6"/>
  <c r="E79" i="2"/>
  <c r="G71" i="7"/>
  <c r="G146" i="7"/>
  <c r="G37" i="9"/>
  <c r="B72" i="5"/>
  <c r="B74" i="5" s="1"/>
  <c r="D16" i="8"/>
  <c r="B16" i="8"/>
  <c r="F16" i="8"/>
  <c r="E16" i="8"/>
  <c r="G62" i="7"/>
  <c r="G28" i="6"/>
  <c r="F41" i="6"/>
  <c r="F65" i="6"/>
  <c r="C65" i="6"/>
  <c r="E65" i="6"/>
  <c r="C41" i="6"/>
  <c r="C9" i="9"/>
  <c r="G28" i="7"/>
  <c r="E84" i="7"/>
  <c r="C9" i="7"/>
  <c r="D41" i="6"/>
  <c r="K20" i="4"/>
  <c r="E20" i="4"/>
  <c r="I20" i="4"/>
  <c r="C43" i="9"/>
  <c r="B43" i="9"/>
  <c r="D9" i="9"/>
  <c r="E9" i="9"/>
  <c r="G9" i="9"/>
  <c r="B9" i="9"/>
  <c r="D43" i="9"/>
  <c r="E43" i="9"/>
  <c r="G43" i="9"/>
  <c r="G16" i="8"/>
  <c r="G123" i="7"/>
  <c r="B84" i="7"/>
  <c r="C84" i="7"/>
  <c r="G18" i="7"/>
  <c r="G38" i="7"/>
  <c r="G75" i="7"/>
  <c r="G93" i="7"/>
  <c r="G133" i="7"/>
  <c r="G150" i="7"/>
  <c r="B9" i="7"/>
  <c r="D84" i="7"/>
  <c r="E9" i="7"/>
  <c r="F84" i="7"/>
  <c r="G58" i="7"/>
  <c r="G113" i="7"/>
  <c r="G137" i="7"/>
  <c r="B41" i="6"/>
  <c r="B65" i="6"/>
  <c r="G54" i="6"/>
  <c r="D65" i="6"/>
  <c r="E41" i="6"/>
  <c r="E70" i="6" s="1"/>
  <c r="B44" i="5"/>
  <c r="D44" i="5"/>
  <c r="C57" i="5"/>
  <c r="C59" i="5" s="1"/>
  <c r="C44" i="5"/>
  <c r="B59" i="5"/>
  <c r="C72" i="5"/>
  <c r="C74" i="5" s="1"/>
  <c r="J20" i="4"/>
  <c r="G20" i="4"/>
  <c r="H20" i="4"/>
  <c r="G8" i="3"/>
  <c r="G20" i="3" s="1"/>
  <c r="F43" i="9"/>
  <c r="F9" i="9"/>
  <c r="E8" i="3"/>
  <c r="E20" i="3" s="1"/>
  <c r="B8" i="3"/>
  <c r="B20" i="3" s="1"/>
  <c r="G103" i="7"/>
  <c r="G85" i="7"/>
  <c r="G48" i="7"/>
  <c r="G10" i="7"/>
  <c r="F9" i="7"/>
  <c r="D9" i="7"/>
  <c r="G45" i="6"/>
  <c r="G16" i="6"/>
  <c r="G37" i="6"/>
  <c r="E81" i="2" l="1"/>
  <c r="F81" i="2"/>
  <c r="D11" i="5"/>
  <c r="D8" i="5" s="1"/>
  <c r="C11" i="5"/>
  <c r="C8" i="5" s="1"/>
  <c r="C21" i="5" s="1"/>
  <c r="C23" i="5" s="1"/>
  <c r="C25" i="5" s="1"/>
  <c r="C33" i="5" s="1"/>
  <c r="B11" i="5"/>
  <c r="B8" i="5" s="1"/>
  <c r="B21" i="5" s="1"/>
  <c r="B23" i="5" s="1"/>
  <c r="B25" i="5" s="1"/>
  <c r="B33" i="5" s="1"/>
  <c r="G41" i="6"/>
  <c r="G42" i="6" s="1"/>
  <c r="G65" i="6"/>
  <c r="C77" i="9"/>
  <c r="E77" i="9"/>
  <c r="D77" i="9"/>
  <c r="F70" i="6"/>
  <c r="C70" i="6"/>
  <c r="D70" i="6"/>
  <c r="G77" i="9"/>
  <c r="E159" i="7"/>
  <c r="B159" i="7"/>
  <c r="F159" i="7"/>
  <c r="C159" i="7"/>
  <c r="G9" i="7"/>
  <c r="B70" i="6"/>
  <c r="B77" i="9"/>
  <c r="F77" i="9"/>
  <c r="D159" i="7"/>
  <c r="G84" i="7"/>
  <c r="G70" i="6" l="1"/>
  <c r="G159" i="7"/>
  <c r="B38" i="2"/>
  <c r="C31" i="2"/>
  <c r="C25" i="2"/>
  <c r="B25" i="2"/>
  <c r="C17" i="2"/>
  <c r="B17" i="2"/>
  <c r="C9" i="2"/>
  <c r="C47" i="2" l="1"/>
  <c r="C62" i="2" s="1"/>
  <c r="B47" i="2"/>
  <c r="B62" i="2" s="1"/>
  <c r="A2" i="3"/>
  <c r="G7" i="14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1" i="10"/>
  <c r="G30" i="10"/>
  <c r="G29" i="10"/>
  <c r="G28" i="10" s="1"/>
  <c r="G27" i="10"/>
  <c r="G26" i="10"/>
  <c r="G25" i="10"/>
  <c r="G23" i="10"/>
  <c r="G22" i="10"/>
  <c r="G11" i="10"/>
  <c r="G13" i="10"/>
  <c r="G14" i="10"/>
  <c r="G15" i="10"/>
  <c r="G17" i="10"/>
  <c r="G16" i="10" s="1"/>
  <c r="G18" i="10"/>
  <c r="G19" i="10"/>
  <c r="F21" i="10"/>
  <c r="F33" i="10" s="1"/>
  <c r="E21" i="10"/>
  <c r="E33" i="10" s="1"/>
  <c r="D21" i="10"/>
  <c r="D33" i="10" s="1"/>
  <c r="C21" i="10"/>
  <c r="C33" i="10" s="1"/>
  <c r="B21" i="10"/>
  <c r="B33" i="10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G12" i="10" l="1"/>
  <c r="G9" i="10" s="1"/>
  <c r="G24" i="10"/>
  <c r="G21" i="10" s="1"/>
  <c r="C32" i="11"/>
  <c r="G32" i="11"/>
  <c r="B32" i="11"/>
  <c r="F32" i="11"/>
  <c r="D32" i="11"/>
  <c r="E32" i="11"/>
  <c r="C8" i="12"/>
  <c r="C30" i="12" s="1"/>
  <c r="G33" i="10" l="1"/>
  <c r="E8" i="12"/>
  <c r="E30" i="12" s="1"/>
  <c r="D8" i="12"/>
  <c r="D30" i="12" s="1"/>
  <c r="G8" i="12" l="1"/>
  <c r="G30" i="12" s="1"/>
  <c r="F8" i="12"/>
  <c r="F30" i="12" s="1"/>
  <c r="D68" i="5" l="1"/>
  <c r="D72" i="5" s="1"/>
  <c r="D74" i="5" s="1"/>
  <c r="D13" i="5"/>
  <c r="D53" i="5"/>
  <c r="D57" i="5" s="1"/>
  <c r="D59" i="5" s="1"/>
  <c r="D21" i="5" l="1"/>
  <c r="D23" i="5" s="1"/>
  <c r="D25" i="5" s="1"/>
  <c r="D33" i="5" s="1"/>
</calcChain>
</file>

<file path=xl/sharedStrings.xml><?xml version="1.0" encoding="utf-8"?>
<sst xmlns="http://schemas.openxmlformats.org/spreadsheetml/2006/main" count="861" uniqueCount="568">
  <si>
    <t>Formato 1 Estado de Situación Financiera Detallado - LDF</t>
  </si>
  <si>
    <t>Estado de Situación Financiera Detallado - LDF</t>
  </si>
  <si>
    <t>(PESOS)</t>
  </si>
  <si>
    <t xml:space="preserve">   Concepto (c)</t>
  </si>
  <si>
    <t>2023 (d)</t>
  </si>
  <si>
    <t>31 de diciembre de 2022 (e)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</si>
  <si>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</si>
  <si>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</si>
  <si>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</si>
  <si>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</si>
  <si>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</si>
  <si>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</si>
  <si>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</si>
  <si>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</si>
  <si>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</si>
  <si>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</si>
  <si>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</si>
  <si>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</si>
  <si>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</si>
  <si>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</si>
  <si>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</si>
  <si>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</si>
  <si>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</si>
  <si>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</si>
  <si>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</si>
  <si>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</si>
  <si>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</si>
  <si>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</si>
  <si>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</si>
  <si>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</si>
  <si>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</si>
  <si>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</si>
  <si>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</si>
  <si>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</si>
  <si>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</si>
  <si>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</si>
  <si>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</si>
  <si>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</si>
  <si>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</si>
  <si>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</si>
  <si>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</si>
  <si>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</si>
  <si>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</si>
  <si>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</si>
  <si>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</si>
  <si>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</si>
  <si>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</si>
  <si>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</si>
  <si>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</si>
  <si>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</si>
  <si>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</si>
  <si>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</si>
  <si>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</si>
  <si>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</si>
  <si>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</si>
  <si>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</si>
  <si>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</si>
  <si>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</si>
  <si>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</si>
  <si>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</si>
  <si>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</si>
  <si>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</si>
  <si>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</si>
  <si>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</si>
  <si>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</si>
  <si>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</si>
  <si>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</si>
  <si>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</si>
  <si>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</si>
  <si>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</si>
  <si>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</si>
  <si>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</si>
  <si>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</si>
  <si>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</si>
  <si>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</si>
  <si>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</si>
  <si>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</si>
  <si>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</si>
  <si>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</si>
  <si>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</si>
  <si>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</si>
  <si>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</si>
  <si>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</si>
  <si>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</si>
  <si>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</si>
  <si>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</si>
  <si>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</si>
  <si>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</si>
  <si>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</si>
  <si>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</si>
  <si>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</si>
  <si>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</si>
  <si>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</si>
  <si>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</si>
  <si>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</si>
  <si>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</si>
  <si>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</si>
  <si>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</si>
  <si>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</si>
  <si>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</si>
  <si>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</si>
  <si>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</si>
  <si>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</si>
  <si>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</si>
  <si>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</si>
  <si>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</si>
  <si>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</si>
  <si>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</si>
  <si>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</si>
  <si>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</si>
  <si>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</si>
  <si>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</si>
  <si>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</si>
  <si>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</si>
  <si>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</si>
  <si>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</si>
  <si>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</si>
  <si>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</si>
  <si>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</si>
  <si>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</si>
  <si>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</si>
  <si>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</si>
  <si>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</si>
  <si>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</si>
  <si>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Formato 2 Informe Analítico de la Deuda Pública y Otros Pasivos - LDF</t>
  </si>
  <si>
    <t>Informe Analítico de la Deuda Pública y Otros Pasivos - LDF</t>
  </si>
  <si>
    <t>Denominación de la Deuda Pública y Otros Pasivos (c)</t>
  </si>
  <si>
    <t>Saldo al 31 de diciembre de 2022 (d)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</si>
  <si>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</si>
  <si>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</si>
  <si>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</si>
  <si>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</si>
  <si>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</si>
  <si>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</si>
  <si>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</si>
  <si>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</si>
  <si>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</si>
  <si>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</si>
  <si>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</si>
  <si>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</si>
  <si>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</si>
  <si>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</si>
  <si>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</si>
  <si>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</si>
  <si>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</si>
  <si>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</si>
  <si>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t>A. Deuda Contingente 1</t>
  </si>
  <si>
    <t>B. Deuda Contingente 2</t>
  </si>
  <si>
    <t>C. Deuda Contingente XX</t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</si>
  <si>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</si>
  <si>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>A. Instrumento Bono Cupón Cero 1</t>
  </si>
  <si>
    <t>B. Instrumento Bono Cupón Cero 2</t>
  </si>
  <si>
    <t>C. Instrumento Bono Cupón Cero XX</t>
  </si>
  <si>
    <t>*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</si>
  <si>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Se refiere al valor del Bono Cupón Cero que respalda el pago de los créditos asociados al mismo (Activo).</t>
    </r>
  </si>
  <si>
    <t>Obligaciones a Corto Plazo (k)</t>
  </si>
  <si>
    <t>Monto Contratado (l)</t>
  </si>
  <si>
    <t>Plazo Pactado (m)</t>
  </si>
  <si>
    <t>Tasa de Interés (n)</t>
  </si>
  <si>
    <t>Comisiones y Costos Relacionados (o)</t>
  </si>
  <si>
    <t>Tasa Efectiva (p)</t>
  </si>
  <si>
    <t>6. Obligaciones a Corto Plazo (Informativo)</t>
  </si>
  <si>
    <t>A. Crédito 1</t>
  </si>
  <si>
    <t>B. Crédito 2</t>
  </si>
  <si>
    <t>C. Crédito XX</t>
  </si>
  <si>
    <t>Formato 3 Informe Analítico de Obligaciones Diferentes de Financiamientos - LDF</t>
  </si>
  <si>
    <t>Informe Analítico de Obligaciones Diferentes de Financiamientos – LDF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</si>
  <si>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</si>
  <si>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</si>
  <si>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</si>
  <si>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</si>
  <si>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</si>
  <si>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</si>
  <si>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</si>
  <si>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</si>
  <si>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Monto pagado de la inversión al 31 de Marzo de 2022 (k)</t>
  </si>
  <si>
    <t>Monto pagado de la inversión actualizado al 31 de Marzo de 2022 (l)</t>
  </si>
  <si>
    <t>Saldo pendiente por pagar de la inversión al 31 de Marzo de 2022 (m = g – l)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</si>
  <si>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</si>
  <si>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</si>
  <si>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</si>
  <si>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</si>
  <si>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</si>
  <si>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</si>
  <si>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</si>
  <si>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</si>
  <si>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</si>
  <si>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</si>
  <si>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</si>
  <si>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Formato 4 Balance Presupuestario - LDF</t>
  </si>
  <si>
    <t>Balance Presupuestario - LDF</t>
  </si>
  <si>
    <t>Estimado/
Aprobado (d)</t>
  </si>
  <si>
    <t>Devengado</t>
  </si>
  <si>
    <t>Recaudado/
Pagado</t>
  </si>
  <si>
    <t>A. Ingresos Totales (A = A1+A2+A3)</t>
  </si>
  <si>
    <t>A1. Ingresos de Libre Disposición</t>
  </si>
  <si>
    <t>A2. Transferencias Federales Etiquetadas</t>
  </si>
  <si>
    <t>A3. Financiamiento Neto</t>
  </si>
  <si>
    <t>B. Egresos Presupuestarios1 (B = B1+B2)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</si>
  <si>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</si>
  <si>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</si>
  <si>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</si>
  <si>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</si>
  <si>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</si>
  <si>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</si>
  <si>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</si>
  <si>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</si>
  <si>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</si>
  <si>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</si>
  <si>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</si>
  <si>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</si>
  <si>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</si>
  <si>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</si>
  <si>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</si>
  <si>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</si>
  <si>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</si>
  <si>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</si>
  <si>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</si>
  <si>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</si>
  <si>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</si>
  <si>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</si>
  <si>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</si>
  <si>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</si>
  <si>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</si>
  <si>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</si>
  <si>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</si>
  <si>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</si>
  <si>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</si>
  <si>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</si>
  <si>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</si>
  <si>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Formato 5 Estado Analítico de Ingresos Detallado - LDF</t>
  </si>
  <si>
    <t>Estado Analítico de Ingresos Detallado - LDF</t>
  </si>
  <si>
    <t xml:space="preserve">Concepto (c) </t>
  </si>
  <si>
    <t>Ingreso</t>
  </si>
  <si>
    <t>Diferencia (e)</t>
  </si>
  <si>
    <t>Estimado (d)</t>
  </si>
  <si>
    <t>Ampliaciones/ (Reducciones)</t>
  </si>
  <si>
    <t>Modificado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</si>
  <si>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</si>
  <si>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</si>
  <si>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</si>
  <si>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</si>
  <si>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</si>
  <si>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</si>
  <si>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</si>
  <si>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</si>
  <si>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 de Bienes y Prestación de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</si>
  <si>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</si>
  <si>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</si>
  <si>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</si>
  <si>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</si>
  <si>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</si>
  <si>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</si>
  <si>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</si>
  <si>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</si>
  <si>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</si>
  <si>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</si>
  <si>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</si>
  <si>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</si>
  <si>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</si>
  <si>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</si>
  <si>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</si>
  <si>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</si>
  <si>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</si>
  <si>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</si>
  <si>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 y Asignaciones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</si>
  <si>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</si>
  <si>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</si>
  <si>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</si>
  <si>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</si>
  <si>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</si>
  <si>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</si>
  <si>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</si>
  <si>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</si>
  <si>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</si>
  <si>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</si>
  <si>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</si>
  <si>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</si>
  <si>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</si>
  <si>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</si>
  <si>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</si>
  <si>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</si>
  <si>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</si>
  <si>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</si>
  <si>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</si>
  <si>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</si>
  <si>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</si>
  <si>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</si>
  <si>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</si>
  <si>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</si>
  <si>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</si>
  <si>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Asignaciones,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</si>
  <si>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</si>
  <si>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</si>
  <si>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</si>
  <si>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</si>
  <si>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</si>
  <si>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</si>
  <si>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</si>
  <si>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</si>
  <si>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</si>
  <si>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Formato 6 a) Estado Analítico del Ejercicio del Presupuesto de Egresos Detallado - LDF 
                       (Clasificación por Objeto del Gasto)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</si>
  <si>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</si>
  <si>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</si>
  <si>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</si>
  <si>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</si>
  <si>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</si>
  <si>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</si>
  <si>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</si>
  <si>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</si>
  <si>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</si>
  <si>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</si>
  <si>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</si>
  <si>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</si>
  <si>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</si>
  <si>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</si>
  <si>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</si>
  <si>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</si>
  <si>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</si>
  <si>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</si>
  <si>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</si>
  <si>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</si>
  <si>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</si>
  <si>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</si>
  <si>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</si>
  <si>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</si>
  <si>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</si>
  <si>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</si>
  <si>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</si>
  <si>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</si>
  <si>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</si>
  <si>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</si>
  <si>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</si>
  <si>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</si>
  <si>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</si>
  <si>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</si>
  <si>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</si>
  <si>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</si>
  <si>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</si>
  <si>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</si>
  <si>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</si>
  <si>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</si>
  <si>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</si>
  <si>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</si>
  <si>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</si>
  <si>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</si>
  <si>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</si>
  <si>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</si>
  <si>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</si>
  <si>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</si>
  <si>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</si>
  <si>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</si>
  <si>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</si>
  <si>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</si>
  <si>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</si>
  <si>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</si>
  <si>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</si>
  <si>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</si>
  <si>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</si>
  <si>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</si>
  <si>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</si>
  <si>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</si>
  <si>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</si>
  <si>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</si>
  <si>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</si>
  <si>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</si>
  <si>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</si>
  <si>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</si>
  <si>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</si>
  <si>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 xml:space="preserve">          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</si>
  <si>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</si>
  <si>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</si>
  <si>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</si>
  <si>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</si>
  <si>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</si>
  <si>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</si>
  <si>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</si>
  <si>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</si>
  <si>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</si>
  <si>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</si>
  <si>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</si>
  <si>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</si>
  <si>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</si>
  <si>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</si>
  <si>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</si>
  <si>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</si>
  <si>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Formato 6 b) Estado Analítico del Ejercicio del Presupuesto de Egresos Detallado - LDF 
                        (Clasificación Administrativa)</t>
  </si>
  <si>
    <t>Clasificación Administrativa</t>
  </si>
  <si>
    <t>I. Gasto No Etiquetado (I=A+B+C+D+E+F+G+H)</t>
  </si>
  <si>
    <t>II. Gasto Etiquetado (II=A+B+C+D+E+F+G+H)</t>
  </si>
  <si>
    <t>Formato 6 c) Estado Analítico del Ejercicio del Presupuesto de Egresos Detallado -LDF 
                       (Clasificación Funcional)</t>
  </si>
  <si>
    <t>Estado Analítico del Ejercicio del Presupueso de Egresos Detallado - LDF</t>
  </si>
  <si>
    <t>Clasificación Funcional (Finalidad y Función)</t>
  </si>
  <si>
    <t>Subejercicio  (e)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</si>
  <si>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</si>
  <si>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</si>
  <si>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</si>
  <si>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</si>
  <si>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</si>
  <si>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</si>
  <si>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</si>
  <si>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</si>
  <si>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</si>
  <si>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</si>
  <si>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</si>
  <si>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</si>
  <si>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</si>
  <si>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</si>
  <si>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</si>
  <si>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</si>
  <si>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</si>
  <si>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</si>
  <si>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</si>
  <si>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</si>
  <si>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</si>
  <si>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</si>
  <si>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</si>
  <si>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</si>
  <si>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</si>
  <si>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</si>
  <si>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</si>
  <si>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</si>
  <si>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</si>
  <si>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</si>
  <si>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</si>
  <si>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</si>
  <si>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</si>
  <si>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</si>
  <si>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II. Gasto Etiquetado (II=A+B+C+D)</t>
  </si>
  <si>
    <t>Formato 6 d) Estado Analítico del Ejercicio del Presupuesto de Egresos Detallado  - LDF
                        (Clasificación de Servicios Personales por Categoría)</t>
  </si>
  <si>
    <t>Clasificación de Servicios Personales por Categoría</t>
  </si>
  <si>
    <t>Concepto ( c )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</si>
  <si>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</si>
  <si>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</si>
  <si>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</si>
  <si>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</si>
  <si>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</si>
  <si>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</si>
  <si>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</si>
  <si>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</si>
  <si>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</si>
  <si>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</si>
  <si>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</si>
  <si>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</si>
  <si>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</si>
  <si>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</si>
  <si>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</si>
  <si>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</si>
  <si>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</si>
  <si>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</si>
  <si>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</si>
  <si>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</si>
  <si>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</si>
  <si>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</si>
  <si>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</si>
  <si>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</si>
  <si>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</si>
  <si>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</si>
  <si>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</si>
  <si>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</si>
  <si>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</si>
  <si>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</si>
  <si>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</si>
  <si>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</si>
  <si>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</si>
  <si>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</si>
  <si>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</si>
  <si>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</si>
  <si>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</si>
  <si>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</si>
  <si>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</si>
  <si>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</si>
  <si>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</si>
  <si>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</si>
  <si>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</si>
  <si>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</si>
  <si>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</si>
  <si>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</si>
  <si>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</si>
  <si>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</si>
  <si>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</si>
  <si>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</si>
  <si>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</si>
  <si>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</si>
  <si>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</si>
  <si>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</si>
  <si>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</si>
  <si>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</si>
  <si>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</si>
  <si>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</si>
  <si>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</si>
  <si>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</si>
  <si>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</si>
  <si>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</si>
  <si>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</si>
  <si>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</si>
  <si>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</si>
  <si>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</si>
  <si>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</si>
  <si>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</si>
  <si>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</si>
  <si>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</si>
  <si>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</si>
  <si>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</si>
  <si>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</si>
  <si>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</si>
  <si>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</si>
  <si>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</si>
  <si>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</si>
  <si>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</si>
  <si>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</si>
  <si>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</si>
  <si>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</si>
  <si>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</si>
  <si>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</si>
  <si>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</si>
  <si>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</si>
  <si>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</si>
  <si>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</si>
  <si>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</si>
  <si>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</si>
  <si>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</si>
  <si>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</si>
  <si>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</si>
  <si>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</si>
  <si>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</si>
  <si>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</si>
  <si>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</si>
  <si>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</si>
  <si>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</si>
  <si>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</si>
  <si>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</si>
  <si>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</si>
  <si>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</si>
  <si>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</si>
  <si>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</si>
  <si>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</si>
  <si>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</si>
  <si>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</si>
  <si>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</si>
  <si>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</si>
  <si>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</si>
  <si>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</si>
  <si>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</si>
  <si>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</si>
  <si>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</si>
  <si>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</si>
  <si>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</si>
  <si>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</si>
  <si>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</si>
  <si>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</si>
  <si>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</si>
  <si>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</si>
  <si>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</si>
  <si>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</si>
  <si>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</si>
  <si>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Al 31 de Diciembre de 2022 y al 30 de Septiembre de 2023 (b)</t>
  </si>
  <si>
    <t>Del 1 de Enero al 30 de Septiembre de 2023 (b)</t>
  </si>
  <si>
    <t>1100 Dirección General</t>
  </si>
  <si>
    <t>1200 Dirección Administrativa</t>
  </si>
  <si>
    <t>1300 Dirección Operativa</t>
  </si>
  <si>
    <t>Patronato del Parque Zoológico de León (a)</t>
  </si>
  <si>
    <t>C.P. Sandra Maria Gómez Luna</t>
  </si>
  <si>
    <t>C.P. Ma. del Carmen Gómez Mendez</t>
  </si>
  <si>
    <t>Prof. José Rigoberto Montes Palomares</t>
  </si>
  <si>
    <t>GERENCIA DE CONTABILIDAD Y PRESUPUESTO</t>
  </si>
  <si>
    <t>DIRECTORA ADMINISTRATIVA</t>
  </si>
  <si>
    <t>FIRMA LA LIC. MÓNICA CONSUELO ALMANZA VALENCIA, ENCARGADA DE DESPACHO S/ OFICIO No. ZOOLEON-DG-0554/2023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</si>
</sst>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yy;@"/>
    <numFmt numFmtId="165" formatCode="_-* #,##0_-;\-* #,##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vertAlign val="superscript"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14" fillId="0" borderId="0"/>
    <xf numFmtId="43" fontId="1" fillId="0" borderId="0" applyFont="0" applyFill="0" applyBorder="0" applyAlignment="0" applyProtection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24" fillId="0" borderId="18" applyNumberFormat="0" applyFill="0" applyAlignment="0" applyProtection="0"/>
    <xf numFmtId="0" fontId="25" fillId="0" borderId="19" applyNumberFormat="0" applyFill="0" applyAlignment="0" applyProtection="0"/>
    <xf numFmtId="0" fontId="26" fillId="0" borderId="20" applyNumberFormat="0" applyFill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8" fillId="5" borderId="0" applyNumberFormat="0" applyBorder="0" applyAlignment="0" applyProtection="0"/>
    <xf numFmtId="0" fontId="38" fillId="6" borderId="0" applyNumberFormat="0" applyBorder="0" applyAlignment="0" applyProtection="0"/>
    <xf numFmtId="0" fontId="29" fillId="7" borderId="21" applyNumberFormat="0" applyAlignment="0" applyProtection="0"/>
    <xf numFmtId="0" fontId="30" fillId="8" borderId="22" applyNumberFormat="0" applyAlignment="0" applyProtection="0"/>
    <xf numFmtId="0" fontId="31" fillId="8" borderId="21" applyNumberFormat="0" applyAlignment="0" applyProtection="0"/>
    <xf numFmtId="0" fontId="32" fillId="0" borderId="23" applyNumberFormat="0" applyFill="0" applyAlignment="0" applyProtection="0"/>
    <xf numFmtId="0" fontId="33" fillId="9" borderId="24" applyNumberFormat="0" applyAlignment="0" applyProtection="0"/>
    <xf numFmtId="0" fontId="34" fillId="0" borderId="0" applyNumberFormat="0" applyFill="0" applyBorder="0" applyAlignment="0" applyProtection="0"/>
    <xf numFmtId="0" fontId="1" fillId="10" borderId="25" applyNumberFormat="0" applyFont="0" applyAlignment="0" applyProtection="0"/>
    <xf numFmtId="0" fontId="35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3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" fillId="34" borderId="0" applyNumberFormat="0" applyBorder="0" applyAlignment="0" applyProtection="0"/>
    <xf numFmtId="0" fontId="6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>
      <alignment horizontal="left" vertical="center" indent="2"/>
    </xf>
    <xf numFmtId="0" fontId="2" fillId="0" borderId="14" xfId="0" applyFont="1" applyBorder="1" applyAlignment="1">
      <alignment horizontal="left" vertical="center" indent="3"/>
    </xf>
    <xf numFmtId="4" fontId="2" fillId="0" borderId="14" xfId="0" applyNumberFormat="1" applyFont="1" applyBorder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indent="3"/>
    </xf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5" xfId="0" applyFont="1" applyBorder="1"/>
    <xf numFmtId="0" fontId="2" fillId="0" borderId="14" xfId="0" applyFont="1" applyBorder="1" applyAlignment="1" applyProtection="1">
      <alignment vertical="center"/>
      <protection locked="0"/>
    </xf>
    <xf numFmtId="0" fontId="3" fillId="0" borderId="14" xfId="0" applyFont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 wrapText="1" indent="3"/>
    </xf>
    <xf numFmtId="4" fontId="7" fillId="2" borderId="16" xfId="0" applyNumberFormat="1" applyFont="1" applyFill="1" applyBorder="1"/>
    <xf numFmtId="4" fontId="8" fillId="2" borderId="16" xfId="0" applyNumberFormat="1" applyFont="1" applyFill="1" applyBorder="1"/>
    <xf numFmtId="0" fontId="2" fillId="0" borderId="14" xfId="0" applyFont="1" applyBorder="1" applyAlignment="1">
      <alignment horizontal="left" vertical="center" wrapText="1" indent="3"/>
    </xf>
    <xf numFmtId="0" fontId="2" fillId="0" borderId="15" xfId="0" applyFont="1" applyBorder="1" applyAlignment="1">
      <alignment horizontal="left" vertical="center" wrapText="1" indent="3"/>
    </xf>
    <xf numFmtId="0" fontId="2" fillId="0" borderId="15" xfId="0" applyFont="1" applyBorder="1" applyAlignment="1">
      <alignment horizontal="left" vertical="center" indent="3"/>
    </xf>
    <xf numFmtId="0" fontId="2" fillId="0" borderId="14" xfId="0" applyFont="1" applyBorder="1" applyAlignment="1">
      <alignment horizontal="left" vertical="center" wrapText="1" indent="9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horizontal="left" vertical="center" indent="3"/>
    </xf>
    <xf numFmtId="0" fontId="2" fillId="3" borderId="13" xfId="0" applyFont="1" applyFill="1" applyBorder="1" applyAlignment="1">
      <alignment horizontal="left" vertical="center" indent="3"/>
    </xf>
    <xf numFmtId="0" fontId="2" fillId="3" borderId="14" xfId="0" applyFont="1" applyFill="1" applyBorder="1" applyAlignment="1">
      <alignment horizontal="left" vertical="center" indent="3"/>
    </xf>
    <xf numFmtId="0" fontId="2" fillId="3" borderId="14" xfId="0" applyFont="1" applyFill="1" applyBorder="1" applyAlignment="1">
      <alignment horizontal="left" indent="3"/>
    </xf>
    <xf numFmtId="0" fontId="3" fillId="0" borderId="14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left" vertical="center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>
      <alignment horizontal="left" vertical="center" indent="2"/>
    </xf>
    <xf numFmtId="0" fontId="2" fillId="0" borderId="13" xfId="0" applyFont="1" applyBorder="1" applyAlignment="1">
      <alignment horizontal="left" vertical="center" indent="2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left" vertical="center" indent="3"/>
    </xf>
    <xf numFmtId="4" fontId="0" fillId="0" borderId="14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indent="5"/>
    </xf>
    <xf numFmtId="4" fontId="0" fillId="0" borderId="14" xfId="0" applyNumberFormat="1" applyBorder="1" applyAlignment="1">
      <alignment vertical="center"/>
    </xf>
    <xf numFmtId="0" fontId="0" fillId="0" borderId="14" xfId="0" applyBorder="1" applyAlignment="1">
      <alignment horizontal="left" indent="3"/>
    </xf>
    <xf numFmtId="0" fontId="2" fillId="0" borderId="14" xfId="0" applyFont="1" applyBorder="1" applyAlignment="1">
      <alignment horizontal="left" indent="2"/>
    </xf>
    <xf numFmtId="0" fontId="0" fillId="0" borderId="14" xfId="0" applyBorder="1" applyAlignment="1">
      <alignment horizontal="left" vertical="center" indent="2"/>
    </xf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vertical="center"/>
    </xf>
    <xf numFmtId="4" fontId="0" fillId="0" borderId="15" xfId="0" applyNumberFormat="1" applyBorder="1" applyAlignment="1">
      <alignment vertical="center"/>
    </xf>
    <xf numFmtId="0" fontId="15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4" fontId="0" fillId="0" borderId="14" xfId="0" applyNumberFormat="1" applyBorder="1" applyAlignment="1" applyProtection="1">
      <alignment horizontal="right" vertical="top"/>
      <protection locked="0"/>
    </xf>
    <xf numFmtId="0" fontId="0" fillId="0" borderId="14" xfId="0" applyBorder="1" applyAlignment="1">
      <alignment horizontal="left" vertical="center" indent="9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left" vertical="center" wrapText="1" indent="9"/>
    </xf>
    <xf numFmtId="0" fontId="0" fillId="0" borderId="14" xfId="0" applyBorder="1" applyAlignment="1">
      <alignment horizontal="left" wrapText="1" indent="9"/>
    </xf>
    <xf numFmtId="4" fontId="0" fillId="0" borderId="15" xfId="0" applyNumberFormat="1" applyBorder="1"/>
    <xf numFmtId="0" fontId="0" fillId="3" borderId="14" xfId="0" applyFill="1" applyBorder="1" applyAlignment="1">
      <alignment horizontal="left" vertical="center" indent="6"/>
    </xf>
    <xf numFmtId="0" fontId="0" fillId="3" borderId="14" xfId="0" applyFill="1" applyBorder="1" applyAlignment="1">
      <alignment horizontal="left" vertical="center" indent="9"/>
    </xf>
    <xf numFmtId="0" fontId="0" fillId="3" borderId="14" xfId="0" applyFill="1" applyBorder="1" applyAlignment="1">
      <alignment horizontal="left" vertical="center" indent="3"/>
    </xf>
    <xf numFmtId="0" fontId="0" fillId="3" borderId="14" xfId="0" applyFill="1" applyBorder="1" applyAlignment="1">
      <alignment horizontal="left" indent="9"/>
    </xf>
    <xf numFmtId="0" fontId="0" fillId="3" borderId="14" xfId="0" applyFill="1" applyBorder="1" applyAlignment="1">
      <alignment horizontal="left" indent="3"/>
    </xf>
    <xf numFmtId="4" fontId="0" fillId="0" borderId="14" xfId="0" applyNumberFormat="1" applyBorder="1"/>
    <xf numFmtId="0" fontId="0" fillId="0" borderId="14" xfId="0" applyBorder="1" applyAlignment="1">
      <alignment horizontal="left" indent="6"/>
    </xf>
    <xf numFmtId="4" fontId="0" fillId="2" borderId="16" xfId="0" applyNumberFormat="1" applyFill="1" applyBorder="1" applyAlignment="1">
      <alignment vertical="center"/>
    </xf>
    <xf numFmtId="0" fontId="0" fillId="0" borderId="13" xfId="0" applyBorder="1" applyAlignment="1">
      <alignment horizontal="left" vertical="center" indent="6"/>
    </xf>
    <xf numFmtId="0" fontId="0" fillId="0" borderId="14" xfId="0" applyBorder="1" applyAlignment="1">
      <alignment horizontal="left" vertical="center" indent="12"/>
    </xf>
    <xf numFmtId="0" fontId="0" fillId="2" borderId="16" xfId="0" applyFill="1" applyBorder="1" applyAlignment="1">
      <alignment vertical="center"/>
    </xf>
    <xf numFmtId="0" fontId="0" fillId="0" borderId="14" xfId="0" applyBorder="1" applyAlignment="1" applyProtection="1">
      <alignment horizontal="left" vertical="center" indent="4"/>
      <protection locked="0"/>
    </xf>
    <xf numFmtId="164" fontId="0" fillId="0" borderId="14" xfId="0" applyNumberFormat="1" applyBorder="1" applyAlignment="1" applyProtection="1">
      <alignment vertical="center"/>
      <protection locked="0"/>
    </xf>
    <xf numFmtId="16" fontId="0" fillId="0" borderId="14" xfId="0" applyNumberFormat="1" applyBorder="1" applyAlignment="1">
      <alignment vertical="center"/>
    </xf>
    <xf numFmtId="0" fontId="0" fillId="0" borderId="7" xfId="0" applyBorder="1"/>
    <xf numFmtId="4" fontId="0" fillId="0" borderId="13" xfId="0" applyNumberFormat="1" applyBorder="1"/>
    <xf numFmtId="0" fontId="0" fillId="0" borderId="7" xfId="0" applyBorder="1" applyAlignment="1">
      <alignment horizontal="left" vertical="center" indent="5"/>
    </xf>
    <xf numFmtId="0" fontId="0" fillId="0" borderId="7" xfId="0" applyBorder="1" applyAlignment="1">
      <alignment horizontal="left" vertical="center" indent="7"/>
    </xf>
    <xf numFmtId="4" fontId="0" fillId="0" borderId="14" xfId="0" applyNumberFormat="1" applyBorder="1" applyAlignment="1">
      <alignment vertical="center" wrapText="1"/>
    </xf>
    <xf numFmtId="0" fontId="0" fillId="0" borderId="7" xfId="0" applyBorder="1" applyAlignment="1">
      <alignment vertical="center"/>
    </xf>
    <xf numFmtId="4" fontId="0" fillId="2" borderId="16" xfId="0" applyNumberFormat="1" applyFill="1" applyBorder="1"/>
    <xf numFmtId="0" fontId="0" fillId="0" borderId="7" xfId="0" applyBorder="1" applyAlignment="1" applyProtection="1">
      <alignment horizontal="left" vertical="center" indent="5"/>
      <protection locked="0"/>
    </xf>
    <xf numFmtId="0" fontId="2" fillId="2" borderId="4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13" xfId="0" applyFont="1" applyFill="1" applyBorder="1" applyAlignment="1">
      <alignment horizontal="centerContinuous" vertical="center"/>
    </xf>
    <xf numFmtId="0" fontId="2" fillId="2" borderId="14" xfId="0" applyFont="1" applyFill="1" applyBorder="1" applyAlignment="1">
      <alignment horizontal="centerContinuous" vertical="center"/>
    </xf>
    <xf numFmtId="0" fontId="2" fillId="2" borderId="15" xfId="0" applyFont="1" applyFill="1" applyBorder="1" applyAlignment="1">
      <alignment horizontal="centerContinuous" vertical="center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4" fillId="2" borderId="5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0" fontId="18" fillId="2" borderId="9" xfId="3" applyFont="1" applyFill="1" applyBorder="1" applyAlignment="1">
      <alignment horizontal="centerContinuous" vertical="center"/>
    </xf>
    <xf numFmtId="0" fontId="17" fillId="2" borderId="10" xfId="3" applyFont="1" applyFill="1" applyBorder="1" applyAlignment="1">
      <alignment horizontal="centerContinuous" vertical="center"/>
    </xf>
    <xf numFmtId="0" fontId="17" fillId="2" borderId="11" xfId="3" applyFont="1" applyFill="1" applyBorder="1" applyAlignment="1">
      <alignment horizontal="centerContinuous" vertical="center"/>
    </xf>
    <xf numFmtId="4" fontId="0" fillId="0" borderId="0" xfId="0" applyNumberFormat="1"/>
    <xf numFmtId="43" fontId="0" fillId="0" borderId="0" xfId="1" applyFont="1"/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3" fontId="2" fillId="0" borderId="13" xfId="0" applyNumberFormat="1" applyFont="1" applyBorder="1" applyAlignment="1" applyProtection="1">
      <alignment vertical="center"/>
      <protection locked="0"/>
    </xf>
    <xf numFmtId="3" fontId="2" fillId="0" borderId="14" xfId="0" applyNumberFormat="1" applyFont="1" applyBorder="1" applyAlignment="1" applyProtection="1">
      <alignment vertical="center"/>
      <protection locked="0"/>
    </xf>
    <xf numFmtId="3" fontId="0" fillId="0" borderId="14" xfId="0" applyNumberFormat="1" applyBorder="1" applyAlignment="1">
      <alignment vertical="center"/>
    </xf>
    <xf numFmtId="3" fontId="0" fillId="0" borderId="14" xfId="0" applyNumberFormat="1" applyBorder="1" applyAlignment="1" applyProtection="1">
      <alignment horizontal="right" vertical="top"/>
      <protection locked="0"/>
    </xf>
    <xf numFmtId="3" fontId="2" fillId="0" borderId="14" xfId="0" applyNumberFormat="1" applyFont="1" applyBorder="1" applyAlignment="1" applyProtection="1">
      <alignment horizontal="right" vertical="top"/>
      <protection locked="0"/>
    </xf>
    <xf numFmtId="3" fontId="0" fillId="0" borderId="8" xfId="0" applyNumberFormat="1" applyBorder="1" applyAlignment="1">
      <alignment horizontal="center" vertical="center"/>
    </xf>
    <xf numFmtId="3" fontId="2" fillId="0" borderId="8" xfId="0" applyNumberFormat="1" applyFont="1" applyBorder="1" applyAlignment="1">
      <alignment horizontal="right" vertical="center"/>
    </xf>
    <xf numFmtId="3" fontId="2" fillId="0" borderId="14" xfId="0" applyNumberFormat="1" applyFont="1" applyBorder="1" applyProtection="1">
      <protection locked="0"/>
    </xf>
    <xf numFmtId="3" fontId="0" fillId="0" borderId="14" xfId="0" applyNumberFormat="1" applyBorder="1" applyProtection="1">
      <protection locked="0"/>
    </xf>
    <xf numFmtId="3" fontId="0" fillId="0" borderId="14" xfId="0" applyNumberFormat="1" applyBorder="1"/>
    <xf numFmtId="3" fontId="2" fillId="0" borderId="14" xfId="0" applyNumberFormat="1" applyFont="1" applyBorder="1"/>
    <xf numFmtId="3" fontId="0" fillId="0" borderId="13" xfId="0" applyNumberFormat="1" applyBorder="1" applyAlignment="1" applyProtection="1">
      <alignment vertical="center"/>
      <protection locked="0"/>
    </xf>
    <xf numFmtId="3" fontId="8" fillId="2" borderId="16" xfId="0" applyNumberFormat="1" applyFont="1" applyFill="1" applyBorder="1" applyAlignment="1">
      <alignment vertical="center"/>
    </xf>
    <xf numFmtId="3" fontId="2" fillId="0" borderId="14" xfId="0" applyNumberFormat="1" applyFont="1" applyBorder="1" applyAlignment="1">
      <alignment vertical="center"/>
    </xf>
    <xf numFmtId="3" fontId="0" fillId="0" borderId="13" xfId="0" applyNumberFormat="1" applyBorder="1" applyProtection="1">
      <protection locked="0"/>
    </xf>
    <xf numFmtId="3" fontId="8" fillId="2" borderId="16" xfId="0" applyNumberFormat="1" applyFont="1" applyFill="1" applyBorder="1"/>
    <xf numFmtId="0" fontId="19" fillId="0" borderId="0" xfId="0" applyFont="1"/>
    <xf numFmtId="0" fontId="20" fillId="0" borderId="0" xfId="0" applyFont="1"/>
    <xf numFmtId="3" fontId="20" fillId="0" borderId="0" xfId="0" applyNumberFormat="1" applyFont="1"/>
    <xf numFmtId="0" fontId="21" fillId="0" borderId="0" xfId="0" applyFont="1"/>
    <xf numFmtId="43" fontId="0" fillId="0" borderId="0" xfId="1" applyFont="1" applyBorder="1"/>
    <xf numFmtId="165" fontId="0" fillId="0" borderId="0" xfId="1" applyNumberFormat="1" applyFont="1"/>
    <xf numFmtId="3" fontId="2" fillId="0" borderId="8" xfId="1" applyNumberFormat="1" applyFont="1" applyBorder="1" applyAlignment="1" applyProtection="1">
      <alignment horizontal="right" vertical="center"/>
      <protection locked="0"/>
    </xf>
    <xf numFmtId="3" fontId="0" fillId="0" borderId="14" xfId="1" applyNumberFormat="1" applyFont="1" applyBorder="1" applyAlignment="1" applyProtection="1">
      <alignment horizontal="right" vertical="top"/>
      <protection locked="0"/>
    </xf>
    <xf numFmtId="3" fontId="0" fillId="0" borderId="8" xfId="1" applyNumberFormat="1" applyFont="1" applyBorder="1" applyAlignment="1" applyProtection="1">
      <alignment horizontal="right" vertical="center"/>
      <protection locked="0"/>
    </xf>
    <xf numFmtId="3" fontId="0" fillId="0" borderId="8" xfId="1" applyNumberFormat="1" applyFont="1" applyBorder="1" applyAlignment="1">
      <alignment horizontal="right" vertical="center"/>
    </xf>
    <xf numFmtId="0" fontId="0" fillId="0" borderId="8" xfId="0" applyBorder="1"/>
    <xf numFmtId="3" fontId="0" fillId="0" borderId="0" xfId="0" applyNumberFormat="1"/>
    <xf numFmtId="0" fontId="0" fillId="0" borderId="7" xfId="0" applyBorder="1" applyAlignment="1" applyProtection="1">
      <alignment horizontal="left" indent="5"/>
      <protection locked="0"/>
    </xf>
    <xf numFmtId="3" fontId="23" fillId="0" borderId="14" xfId="0" applyNumberFormat="1" applyFont="1" applyBorder="1" applyProtection="1">
      <protection locked="0"/>
    </xf>
    <xf numFmtId="0" fontId="1" fillId="3" borderId="0" xfId="49" applyFill="1"/>
    <xf numFmtId="0" fontId="0" fillId="3" borderId="0" xfId="0" applyFill="1"/>
    <xf numFmtId="0" fontId="39" fillId="3" borderId="0" xfId="49" applyFont="1" applyFill="1" applyAlignment="1">
      <alignment wrapText="1"/>
    </xf>
    <xf numFmtId="0" fontId="40" fillId="3" borderId="0" xfId="49" applyFont="1" applyFill="1" applyAlignment="1">
      <alignment horizontal="center"/>
    </xf>
    <xf numFmtId="0" fontId="41" fillId="3" borderId="0" xfId="2" applyFont="1" applyFill="1" applyAlignment="1" applyProtection="1">
      <alignment horizontal="center" vertical="top" wrapText="1"/>
      <protection locked="0"/>
    </xf>
    <xf numFmtId="0" fontId="43" fillId="3" borderId="0" xfId="49" applyFont="1" applyFill="1" applyAlignment="1">
      <alignment horizontal="center"/>
    </xf>
    <xf numFmtId="0" fontId="43" fillId="3" borderId="0" xfId="49" applyFont="1" applyFill="1"/>
    <xf numFmtId="0" fontId="43" fillId="3" borderId="0" xfId="0" applyFont="1" applyFill="1"/>
    <xf numFmtId="0" fontId="20" fillId="3" borderId="0" xfId="49" applyFont="1" applyFill="1" applyAlignment="1">
      <alignment horizontal="center"/>
    </xf>
    <xf numFmtId="0" fontId="20" fillId="3" borderId="0" xfId="49" applyFont="1" applyFill="1"/>
    <xf numFmtId="0" fontId="20" fillId="3" borderId="0" xfId="0" applyFont="1" applyFill="1"/>
    <xf numFmtId="0" fontId="22" fillId="3" borderId="0" xfId="2" applyFont="1" applyFill="1" applyAlignment="1" applyProtection="1">
      <alignment horizontal="center" vertical="top" wrapText="1"/>
      <protection locked="0"/>
    </xf>
    <xf numFmtId="0" fontId="40" fillId="0" borderId="0" xfId="0" applyFont="1"/>
    <xf numFmtId="0" fontId="41" fillId="3" borderId="0" xfId="2" applyFont="1" applyFill="1" applyAlignment="1" applyProtection="1">
      <alignment horizontal="center" vertical="top" wrapText="1"/>
      <protection locked="0"/>
    </xf>
    <xf numFmtId="0" fontId="43" fillId="3" borderId="0" xfId="49" applyFont="1" applyFill="1" applyAlignment="1">
      <alignment horizontal="center"/>
    </xf>
    <xf numFmtId="0" fontId="42" fillId="3" borderId="0" xfId="49" applyFont="1" applyFill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20" fillId="3" borderId="0" xfId="49" applyFont="1" applyFill="1" applyAlignment="1">
      <alignment horizontal="center"/>
    </xf>
    <xf numFmtId="0" fontId="22" fillId="3" borderId="0" xfId="2" applyFont="1" applyFill="1" applyAlignment="1" applyProtection="1">
      <alignment horizontal="center" vertical="top" wrapText="1"/>
      <protection locked="0"/>
    </xf>
    <xf numFmtId="0" fontId="44" fillId="3" borderId="0" xfId="49" applyFont="1" applyFill="1" applyAlignment="1">
      <alignment horizont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0" fillId="3" borderId="0" xfId="49" applyFont="1" applyFill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51">
    <cellStyle name="20% - Énfasis1 2" xfId="25" xr:uid="{8ED311DB-7ED3-4976-9D44-8A6BC6923C80}"/>
    <cellStyle name="20% - Énfasis2 2" xfId="29" xr:uid="{2B34F318-05E0-4F84-A009-3301B190F970}"/>
    <cellStyle name="20% - Énfasis3 2" xfId="33" xr:uid="{B608C11E-F0CF-485E-A4C1-9E1F60378BEA}"/>
    <cellStyle name="20% - Énfasis4 2" xfId="37" xr:uid="{B9275CB6-4F1C-47B5-90E8-8D69B9CD78FB}"/>
    <cellStyle name="20% - Énfasis5 2" xfId="41" xr:uid="{35FD00B0-D7D8-4421-9821-DE30B48871C0}"/>
    <cellStyle name="20% - Énfasis6 2" xfId="45" xr:uid="{6AA5DED3-DC57-45AA-A647-FCD81CA072EB}"/>
    <cellStyle name="40% - Énfasis1 2" xfId="26" xr:uid="{A6E42EB3-BBB1-47C4-B40F-D7A972E40C53}"/>
    <cellStyle name="40% - Énfasis2 2" xfId="30" xr:uid="{87C11168-EB09-4705-8328-0B565755EB12}"/>
    <cellStyle name="40% - Énfasis3 2" xfId="34" xr:uid="{F049BDEE-9BCB-4499-8D17-CE5989F3DFF8}"/>
    <cellStyle name="40% - Énfasis4 2" xfId="38" xr:uid="{F6185712-2D44-4008-B78F-305761F5DC1F}"/>
    <cellStyle name="40% - Énfasis5 2" xfId="42" xr:uid="{DD6E56CD-2AC0-4F55-B359-B036B6EB7478}"/>
    <cellStyle name="40% - Énfasis6 2" xfId="46" xr:uid="{8A0A28DD-F786-4227-B01B-7BD709D93D02}"/>
    <cellStyle name="60% - Énfasis1 2" xfId="27" xr:uid="{5CD53595-248E-45DD-B18E-4D929EF0393A}"/>
    <cellStyle name="60% - Énfasis2 2" xfId="31" xr:uid="{BAD9A4F9-8A15-4361-A1BF-A86489F1A29F}"/>
    <cellStyle name="60% - Énfasis3 2" xfId="35" xr:uid="{7FC9CB06-B658-4578-AFEB-4BB05D73DD55}"/>
    <cellStyle name="60% - Énfasis4 2" xfId="39" xr:uid="{C3207189-E552-4FA7-B7F8-8FC707FF0E59}"/>
    <cellStyle name="60% - Énfasis5 2" xfId="43" xr:uid="{204B1866-3945-44F4-AF9F-698243DDD4D6}"/>
    <cellStyle name="60% - Énfasis6 2" xfId="47" xr:uid="{EF22755F-B8F8-4217-881C-D4ED8677C600}"/>
    <cellStyle name="Buena 2" xfId="12" xr:uid="{EA481B95-FC25-47B3-AE32-6D09B0AB449F}"/>
    <cellStyle name="Cálculo 2" xfId="17" xr:uid="{6B3C2A57-BFF2-421C-B5BB-9A49B73087E4}"/>
    <cellStyle name="Celda de comprobación 2" xfId="19" xr:uid="{FF7849AD-D172-4828-AB22-A420276CFC28}"/>
    <cellStyle name="Celda vinculada 2" xfId="18" xr:uid="{0BBAF053-6EF4-41E0-A1D5-B2563D5287EA}"/>
    <cellStyle name="Encabezado 1 2" xfId="8" xr:uid="{07F0ED2C-F549-4B87-B49B-230533B6F010}"/>
    <cellStyle name="Encabezado 4 2" xfId="11" xr:uid="{5ADD93D7-31CD-430A-ABD9-09D1C4E70754}"/>
    <cellStyle name="Énfasis1 2" xfId="24" xr:uid="{A38C82C5-F3E5-4751-AE87-98DF9ED541B9}"/>
    <cellStyle name="Énfasis2 2" xfId="28" xr:uid="{532FC7AF-394F-4728-A214-2CFD1071E397}"/>
    <cellStyle name="Énfasis3 2" xfId="32" xr:uid="{02244FC1-7394-41B4-84E4-6540FC39497B}"/>
    <cellStyle name="Énfasis4 2" xfId="36" xr:uid="{5586A565-030E-4CB9-88F6-9FF6EA9675CA}"/>
    <cellStyle name="Énfasis5 2" xfId="40" xr:uid="{349A7C43-0012-4646-A7AC-E9503AAAD106}"/>
    <cellStyle name="Énfasis6 2" xfId="44" xr:uid="{FB5DE04C-028D-44BE-A432-2A74D71D2F7F}"/>
    <cellStyle name="Entrada 2" xfId="15" xr:uid="{F1045CD3-19AB-4DED-973B-2BDD073259CC}"/>
    <cellStyle name="Incorrecto 2" xfId="13" xr:uid="{78F8E985-CD7B-4B0A-A352-8DD3CCDAC087}"/>
    <cellStyle name="Millares" xfId="1" builtinId="3"/>
    <cellStyle name="Millares 2" xfId="4" xr:uid="{00000000-0005-0000-0000-000001000000}"/>
    <cellStyle name="Millares 2 2" xfId="50" xr:uid="{8B062224-9886-485F-8534-94B41471D14A}"/>
    <cellStyle name="Neutral 2" xfId="14" xr:uid="{41A4A64F-444E-48D8-99D5-04039888EAC7}"/>
    <cellStyle name="Normal" xfId="0" builtinId="0"/>
    <cellStyle name="Normal 2" xfId="3" xr:uid="{00000000-0005-0000-0000-000003000000}"/>
    <cellStyle name="Normal 2 2" xfId="2" xr:uid="{00000000-0005-0000-0000-000004000000}"/>
    <cellStyle name="Normal 2 3" xfId="6" xr:uid="{84EBE11F-5C22-4CEB-AC11-F9C04A7A2E80}"/>
    <cellStyle name="Normal 3" xfId="48" xr:uid="{FF61C3BB-2EA9-41E1-9D6C-7B53A2109FB0}"/>
    <cellStyle name="Normal 4" xfId="49" xr:uid="{436C2ECF-D868-4CF5-9C52-1F28CCF2820A}"/>
    <cellStyle name="Normal 5" xfId="5" xr:uid="{540D6AD1-B17B-4BF2-85D0-E7353616CBC2}"/>
    <cellStyle name="Notas 2" xfId="21" xr:uid="{E5EBD6D3-D3C2-4155-BDE4-B92C7CC7A991}"/>
    <cellStyle name="Salida 2" xfId="16" xr:uid="{69637B50-0C69-4673-B759-1F996A66B42F}"/>
    <cellStyle name="Texto de advertencia 2" xfId="20" xr:uid="{76727681-1292-44A5-B0C5-50171CF80C15}"/>
    <cellStyle name="Texto explicativo 2" xfId="22" xr:uid="{E722F007-DC30-4525-804E-6E20A210277C}"/>
    <cellStyle name="Título 2 2" xfId="9" xr:uid="{40B18F81-0CF5-4427-B5D8-37E0D0E292F2}"/>
    <cellStyle name="Título 3 2" xfId="10" xr:uid="{4770EC58-5A4E-4EFE-AEB5-1B41B5D5DF71}"/>
    <cellStyle name="Título 4" xfId="7" xr:uid="{D1AE7D59-7930-4CFB-AD50-DE0E9CD5798C}"/>
    <cellStyle name="Total 2" xfId="23" xr:uid="{D938B281-A803-433C-ADA8-968E9A7508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97"/>
  <sheetViews>
    <sheetView showGridLines="0" topLeftCell="A58" zoomScale="70" zoomScaleNormal="70" workbookViewId="0">
      <selection activeCell="D98" sqref="D98"/>
    </sheetView>
  </sheetViews>
  <sheetFormatPr baseColWidth="10" defaultColWidth="11" defaultRowHeight="15" x14ac:dyDescent="0.25"/>
  <cols>
    <col min="1" max="1" width="96.42578125" customWidth="1"/>
    <col min="2" max="2" width="25.140625" customWidth="1"/>
    <col min="3" max="3" width="27.140625" customWidth="1"/>
    <col min="4" max="4" width="98.7109375" bestFit="1" customWidth="1"/>
    <col min="5" max="5" width="18.5703125" bestFit="1" customWidth="1"/>
    <col min="6" max="6" width="19.28515625" bestFit="1" customWidth="1"/>
  </cols>
  <sheetData>
    <row r="1" spans="1:6" ht="40.9" customHeight="1" x14ac:dyDescent="0.25">
      <c r="A1" s="175" t="s">
        <v>0</v>
      </c>
      <c r="B1" s="176"/>
      <c r="C1" s="176"/>
      <c r="D1" s="176"/>
      <c r="E1" s="176"/>
      <c r="F1" s="177"/>
    </row>
    <row r="2" spans="1:6" ht="15" customHeight="1" x14ac:dyDescent="0.25">
      <c r="A2" s="97" t="s">
        <v>561</v>
      </c>
      <c r="B2" s="98"/>
      <c r="C2" s="98"/>
      <c r="D2" s="98"/>
      <c r="E2" s="98"/>
      <c r="F2" s="99"/>
    </row>
    <row r="3" spans="1:6" ht="15" customHeight="1" x14ac:dyDescent="0.25">
      <c r="A3" s="100" t="s">
        <v>1</v>
      </c>
      <c r="B3" s="101"/>
      <c r="C3" s="101"/>
      <c r="D3" s="101"/>
      <c r="E3" s="101"/>
      <c r="F3" s="102"/>
    </row>
    <row r="4" spans="1:6" ht="12.95" customHeight="1" x14ac:dyDescent="0.25">
      <c r="A4" s="100" t="s">
        <v>556</v>
      </c>
      <c r="B4" s="101"/>
      <c r="C4" s="101"/>
      <c r="D4" s="101"/>
      <c r="E4" s="101"/>
      <c r="F4" s="102"/>
    </row>
    <row r="5" spans="1:6" ht="12.95" customHeight="1" x14ac:dyDescent="0.25">
      <c r="A5" s="103" t="s">
        <v>2</v>
      </c>
      <c r="B5" s="104"/>
      <c r="C5" s="104"/>
      <c r="D5" s="104"/>
      <c r="E5" s="104"/>
      <c r="F5" s="105"/>
    </row>
    <row r="6" spans="1:6" ht="41.45" customHeight="1" x14ac:dyDescent="0.25">
      <c r="A6" s="34" t="s">
        <v>3</v>
      </c>
      <c r="B6" s="35" t="s">
        <v>4</v>
      </c>
      <c r="C6" s="1" t="s">
        <v>5</v>
      </c>
      <c r="D6" s="36" t="s">
        <v>6</v>
      </c>
      <c r="E6" s="35" t="s">
        <v>4</v>
      </c>
      <c r="F6" s="1" t="s">
        <v>5</v>
      </c>
    </row>
    <row r="7" spans="1:6" ht="12.95" customHeight="1" x14ac:dyDescent="0.25">
      <c r="A7" s="37" t="s">
        <v>7</v>
      </c>
      <c r="B7" s="38"/>
      <c r="C7" s="38"/>
      <c r="D7" s="37" t="s">
        <v>8</v>
      </c>
      <c r="E7" s="38"/>
      <c r="F7" s="38"/>
    </row>
    <row r="8" spans="1:6" x14ac:dyDescent="0.25">
      <c r="A8" s="2" t="s">
        <v>9</v>
      </c>
      <c r="B8" s="39"/>
      <c r="C8" s="39"/>
      <c r="D8" s="2" t="s">
        <v>10</v>
      </c>
      <c r="E8" s="39"/>
      <c r="F8" s="39"/>
    </row>
    <row r="9" spans="1:6" x14ac:dyDescent="0.25">
      <c r="A9" s="40" t="s">
        <v>11</v>
      </c>
      <c r="B9" s="41">
        <f>SUM(B10:B16)</f>
        <v>7950688.71</v>
      </c>
      <c r="C9" s="41">
        <f>SUM(C10:C16)</f>
        <v>3282891.69</v>
      </c>
      <c r="D9" s="40" t="s">
        <v>12</v>
      </c>
      <c r="E9" s="41">
        <f>SUM(E10:E18)</f>
        <v>2805727.24</v>
      </c>
      <c r="F9" s="41">
        <f>SUM(F10:F18)</f>
        <v>4963937.54</v>
      </c>
    </row>
    <row r="10" spans="1:6" x14ac:dyDescent="0.25">
      <c r="A10" s="42" t="s">
        <v>13</v>
      </c>
      <c r="B10" s="41">
        <v>198000</v>
      </c>
      <c r="C10" s="41">
        <v>143000</v>
      </c>
      <c r="D10" s="42" t="s">
        <v>14</v>
      </c>
      <c r="E10" s="41">
        <v>0</v>
      </c>
      <c r="F10" s="41">
        <v>0</v>
      </c>
    </row>
    <row r="11" spans="1:6" x14ac:dyDescent="0.25">
      <c r="A11" s="42" t="s">
        <v>15</v>
      </c>
      <c r="B11" s="41">
        <v>7752688.71</v>
      </c>
      <c r="C11" s="41">
        <v>3139891.69</v>
      </c>
      <c r="D11" s="42" t="s">
        <v>16</v>
      </c>
      <c r="E11" s="41">
        <v>2073364.11</v>
      </c>
      <c r="F11" s="125">
        <v>3274386.26</v>
      </c>
    </row>
    <row r="12" spans="1:6" x14ac:dyDescent="0.25">
      <c r="A12" s="42" t="s">
        <v>17</v>
      </c>
      <c r="B12" s="41">
        <v>0</v>
      </c>
      <c r="C12" s="41">
        <v>0</v>
      </c>
      <c r="D12" s="42" t="s">
        <v>18</v>
      </c>
      <c r="E12" s="41">
        <v>0</v>
      </c>
      <c r="F12" s="41">
        <v>0</v>
      </c>
    </row>
    <row r="13" spans="1:6" x14ac:dyDescent="0.25">
      <c r="A13" s="42" t="s">
        <v>19</v>
      </c>
      <c r="B13" s="41">
        <v>0</v>
      </c>
      <c r="C13" s="41">
        <v>0</v>
      </c>
      <c r="D13" s="42" t="s">
        <v>20</v>
      </c>
      <c r="E13" s="41">
        <v>0</v>
      </c>
      <c r="F13" s="41">
        <v>0</v>
      </c>
    </row>
    <row r="14" spans="1:6" x14ac:dyDescent="0.25">
      <c r="A14" s="42" t="s">
        <v>21</v>
      </c>
      <c r="B14" s="41">
        <v>0</v>
      </c>
      <c r="C14" s="41">
        <v>0</v>
      </c>
      <c r="D14" s="42" t="s">
        <v>22</v>
      </c>
      <c r="E14" s="41">
        <v>0</v>
      </c>
      <c r="F14" s="41">
        <v>0</v>
      </c>
    </row>
    <row r="15" spans="1:6" x14ac:dyDescent="0.25">
      <c r="A15" s="42" t="s">
        <v>23</v>
      </c>
      <c r="B15" s="41">
        <v>0</v>
      </c>
      <c r="C15" s="41">
        <v>0</v>
      </c>
      <c r="D15" s="42" t="s">
        <v>24</v>
      </c>
      <c r="E15" s="41">
        <v>0</v>
      </c>
      <c r="F15" s="41">
        <v>0</v>
      </c>
    </row>
    <row r="16" spans="1:6" x14ac:dyDescent="0.25">
      <c r="A16" s="42" t="s">
        <v>25</v>
      </c>
      <c r="B16" s="41">
        <v>0</v>
      </c>
      <c r="C16" s="41">
        <v>0</v>
      </c>
      <c r="D16" s="42" t="s">
        <v>26</v>
      </c>
      <c r="E16" s="41">
        <v>732363.13</v>
      </c>
      <c r="F16" s="41">
        <v>1689551.28</v>
      </c>
    </row>
    <row r="17" spans="1:6" x14ac:dyDescent="0.25">
      <c r="A17" s="40" t="s">
        <v>27</v>
      </c>
      <c r="B17" s="41">
        <f>SUM(B18:B24)</f>
        <v>1823906.54</v>
      </c>
      <c r="C17" s="41">
        <f>SUM(C18:C24)</f>
        <v>175379.99</v>
      </c>
      <c r="D17" s="42" t="s">
        <v>28</v>
      </c>
      <c r="E17" s="41">
        <v>0</v>
      </c>
      <c r="F17" s="41">
        <v>0</v>
      </c>
    </row>
    <row r="18" spans="1:6" x14ac:dyDescent="0.25">
      <c r="A18" s="42" t="s">
        <v>29</v>
      </c>
      <c r="B18" s="41">
        <v>0</v>
      </c>
      <c r="C18" s="41">
        <v>0</v>
      </c>
      <c r="D18" s="42" t="s">
        <v>30</v>
      </c>
      <c r="E18" s="41">
        <v>0</v>
      </c>
      <c r="F18" s="41">
        <v>0</v>
      </c>
    </row>
    <row r="19" spans="1:6" x14ac:dyDescent="0.25">
      <c r="A19" s="42" t="s">
        <v>31</v>
      </c>
      <c r="B19" s="41">
        <v>0</v>
      </c>
      <c r="C19" s="41">
        <v>0</v>
      </c>
      <c r="D19" s="40" t="s">
        <v>32</v>
      </c>
      <c r="E19" s="41">
        <f>SUM(E20:E22)</f>
        <v>0</v>
      </c>
      <c r="F19" s="41">
        <f>SUM(F20:F22)</f>
        <v>0</v>
      </c>
    </row>
    <row r="20" spans="1:6" x14ac:dyDescent="0.25">
      <c r="A20" s="42" t="s">
        <v>33</v>
      </c>
      <c r="B20" s="41">
        <v>1823906.54</v>
      </c>
      <c r="C20" s="41">
        <v>175379.99</v>
      </c>
      <c r="D20" s="42" t="s">
        <v>34</v>
      </c>
      <c r="E20" s="41">
        <v>0</v>
      </c>
      <c r="F20" s="41">
        <v>0</v>
      </c>
    </row>
    <row r="21" spans="1:6" x14ac:dyDescent="0.25">
      <c r="A21" s="42" t="s">
        <v>35</v>
      </c>
      <c r="B21" s="41">
        <v>0</v>
      </c>
      <c r="C21" s="41">
        <v>0</v>
      </c>
      <c r="D21" s="42" t="s">
        <v>36</v>
      </c>
      <c r="E21" s="41">
        <v>0</v>
      </c>
      <c r="F21" s="41">
        <v>0</v>
      </c>
    </row>
    <row r="22" spans="1:6" x14ac:dyDescent="0.25">
      <c r="A22" s="42" t="s">
        <v>37</v>
      </c>
      <c r="B22" s="41">
        <v>0</v>
      </c>
      <c r="C22" s="41">
        <v>0</v>
      </c>
      <c r="D22" s="42" t="s">
        <v>38</v>
      </c>
      <c r="E22" s="41">
        <v>0</v>
      </c>
      <c r="F22" s="41">
        <v>0</v>
      </c>
    </row>
    <row r="23" spans="1:6" x14ac:dyDescent="0.25">
      <c r="A23" s="42" t="s">
        <v>39</v>
      </c>
      <c r="B23" s="41">
        <v>0</v>
      </c>
      <c r="C23" s="41">
        <v>0</v>
      </c>
      <c r="D23" s="40" t="s">
        <v>40</v>
      </c>
      <c r="E23" s="41">
        <f>E24+E25</f>
        <v>0</v>
      </c>
      <c r="F23" s="41">
        <f>F24+F25</f>
        <v>0</v>
      </c>
    </row>
    <row r="24" spans="1:6" x14ac:dyDescent="0.25">
      <c r="A24" s="42" t="s">
        <v>41</v>
      </c>
      <c r="B24" s="41">
        <v>0</v>
      </c>
      <c r="C24" s="41">
        <v>0</v>
      </c>
      <c r="D24" s="42" t="s">
        <v>42</v>
      </c>
      <c r="E24" s="41">
        <v>0</v>
      </c>
      <c r="F24" s="41">
        <v>0</v>
      </c>
    </row>
    <row r="25" spans="1:6" x14ac:dyDescent="0.25">
      <c r="A25" s="40" t="s">
        <v>43</v>
      </c>
      <c r="B25" s="41">
        <f>SUM(B26:B30)</f>
        <v>0</v>
      </c>
      <c r="C25" s="41">
        <f>SUM(C26:C30)</f>
        <v>0</v>
      </c>
      <c r="D25" s="42" t="s">
        <v>44</v>
      </c>
      <c r="E25" s="41">
        <v>0</v>
      </c>
      <c r="F25" s="41">
        <v>0</v>
      </c>
    </row>
    <row r="26" spans="1:6" x14ac:dyDescent="0.25">
      <c r="A26" s="42" t="s">
        <v>45</v>
      </c>
      <c r="B26" s="41">
        <v>0</v>
      </c>
      <c r="C26" s="41">
        <v>0</v>
      </c>
      <c r="D26" s="40" t="s">
        <v>46</v>
      </c>
      <c r="E26" s="41">
        <v>0</v>
      </c>
      <c r="F26" s="41">
        <v>0</v>
      </c>
    </row>
    <row r="27" spans="1:6" x14ac:dyDescent="0.25">
      <c r="A27" s="42" t="s">
        <v>47</v>
      </c>
      <c r="B27" s="41">
        <v>0</v>
      </c>
      <c r="C27" s="41">
        <v>0</v>
      </c>
      <c r="D27" s="40" t="s">
        <v>48</v>
      </c>
      <c r="E27" s="41">
        <f>SUM(E28:E30)</f>
        <v>0</v>
      </c>
      <c r="F27" s="41">
        <f>SUM(F28:F30)</f>
        <v>-13643.65</v>
      </c>
    </row>
    <row r="28" spans="1:6" x14ac:dyDescent="0.25">
      <c r="A28" s="42" t="s">
        <v>49</v>
      </c>
      <c r="B28" s="41">
        <v>0</v>
      </c>
      <c r="C28" s="41">
        <v>0</v>
      </c>
      <c r="D28" s="42" t="s">
        <v>50</v>
      </c>
      <c r="E28" s="41">
        <v>0</v>
      </c>
      <c r="F28" s="125">
        <v>-13643.65</v>
      </c>
    </row>
    <row r="29" spans="1:6" x14ac:dyDescent="0.25">
      <c r="A29" s="42" t="s">
        <v>51</v>
      </c>
      <c r="B29" s="41">
        <v>0</v>
      </c>
      <c r="C29" s="41">
        <v>0</v>
      </c>
      <c r="D29" s="42" t="s">
        <v>52</v>
      </c>
      <c r="E29" s="41">
        <v>0</v>
      </c>
      <c r="F29" s="41">
        <v>0</v>
      </c>
    </row>
    <row r="30" spans="1:6" x14ac:dyDescent="0.25">
      <c r="A30" s="42" t="s">
        <v>53</v>
      </c>
      <c r="B30" s="41">
        <v>0</v>
      </c>
      <c r="C30" s="41">
        <v>0</v>
      </c>
      <c r="D30" s="42" t="s">
        <v>54</v>
      </c>
      <c r="E30" s="41">
        <v>0</v>
      </c>
      <c r="F30" s="41">
        <v>0</v>
      </c>
    </row>
    <row r="31" spans="1:6" x14ac:dyDescent="0.25">
      <c r="A31" s="40" t="s">
        <v>55</v>
      </c>
      <c r="B31" s="41">
        <f>SUM(B32:B36)</f>
        <v>1029260.98</v>
      </c>
      <c r="C31" s="41">
        <f>SUM(C32:C36)</f>
        <v>813272.93</v>
      </c>
      <c r="D31" s="40" t="s">
        <v>56</v>
      </c>
      <c r="E31" s="41">
        <f>SUM(E32:E37)</f>
        <v>0</v>
      </c>
      <c r="F31" s="41">
        <f>SUM(F32:F37)</f>
        <v>0</v>
      </c>
    </row>
    <row r="32" spans="1:6" x14ac:dyDescent="0.25">
      <c r="A32" s="42" t="s">
        <v>57</v>
      </c>
      <c r="B32" s="41">
        <v>0</v>
      </c>
      <c r="C32" s="41">
        <v>0</v>
      </c>
      <c r="D32" s="42" t="s">
        <v>58</v>
      </c>
      <c r="E32" s="41">
        <v>0</v>
      </c>
      <c r="F32" s="41">
        <v>0</v>
      </c>
    </row>
    <row r="33" spans="1:6" ht="14.45" customHeight="1" x14ac:dyDescent="0.25">
      <c r="A33" s="42" t="s">
        <v>59</v>
      </c>
      <c r="B33" s="41">
        <v>1029260.98</v>
      </c>
      <c r="C33" s="41">
        <v>813272.93</v>
      </c>
      <c r="D33" s="42" t="s">
        <v>60</v>
      </c>
      <c r="E33" s="41">
        <v>0</v>
      </c>
      <c r="F33" s="41">
        <v>0</v>
      </c>
    </row>
    <row r="34" spans="1:6" ht="14.45" customHeight="1" x14ac:dyDescent="0.25">
      <c r="A34" s="42" t="s">
        <v>61</v>
      </c>
      <c r="B34" s="41">
        <v>0</v>
      </c>
      <c r="C34" s="41">
        <v>0</v>
      </c>
      <c r="D34" s="42" t="s">
        <v>62</v>
      </c>
      <c r="E34" s="41">
        <v>0</v>
      </c>
      <c r="F34" s="41">
        <v>0</v>
      </c>
    </row>
    <row r="35" spans="1:6" ht="14.45" customHeight="1" x14ac:dyDescent="0.25">
      <c r="A35" s="42" t="s">
        <v>63</v>
      </c>
      <c r="B35" s="41">
        <v>0</v>
      </c>
      <c r="C35" s="41">
        <v>0</v>
      </c>
      <c r="D35" s="42" t="s">
        <v>64</v>
      </c>
      <c r="E35" s="41">
        <v>0</v>
      </c>
      <c r="F35" s="41">
        <v>0</v>
      </c>
    </row>
    <row r="36" spans="1:6" ht="14.45" customHeight="1" x14ac:dyDescent="0.25">
      <c r="A36" s="42" t="s">
        <v>65</v>
      </c>
      <c r="B36" s="41">
        <v>0</v>
      </c>
      <c r="C36" s="41">
        <v>0</v>
      </c>
      <c r="D36" s="42" t="s">
        <v>66</v>
      </c>
      <c r="E36" s="41">
        <v>0</v>
      </c>
      <c r="F36" s="41">
        <v>0</v>
      </c>
    </row>
    <row r="37" spans="1:6" ht="14.45" customHeight="1" x14ac:dyDescent="0.25">
      <c r="A37" s="40" t="s">
        <v>67</v>
      </c>
      <c r="B37" s="41">
        <v>1135438.1100000001</v>
      </c>
      <c r="C37" s="41">
        <v>1726804.33</v>
      </c>
      <c r="D37" s="42" t="s">
        <v>68</v>
      </c>
      <c r="E37" s="41">
        <v>0</v>
      </c>
      <c r="F37" s="41">
        <v>0</v>
      </c>
    </row>
    <row r="38" spans="1:6" x14ac:dyDescent="0.25">
      <c r="A38" s="40" t="s">
        <v>69</v>
      </c>
      <c r="B38" s="41">
        <f>SUM(B39:B40)</f>
        <v>0</v>
      </c>
      <c r="C38" s="41">
        <f>SUM(C39:C40)</f>
        <v>0</v>
      </c>
      <c r="D38" s="40" t="s">
        <v>70</v>
      </c>
      <c r="E38" s="41">
        <f>SUM(E39:E41)</f>
        <v>2097705.52</v>
      </c>
      <c r="F38" s="41">
        <f>SUM(F39:F41)</f>
        <v>362195.98</v>
      </c>
    </row>
    <row r="39" spans="1:6" x14ac:dyDescent="0.25">
      <c r="A39" s="42" t="s">
        <v>71</v>
      </c>
      <c r="B39" s="41">
        <v>0</v>
      </c>
      <c r="C39" s="41">
        <v>0</v>
      </c>
      <c r="D39" s="42" t="s">
        <v>72</v>
      </c>
      <c r="E39" s="41">
        <v>0</v>
      </c>
      <c r="F39" s="41">
        <v>0</v>
      </c>
    </row>
    <row r="40" spans="1:6" x14ac:dyDescent="0.25">
      <c r="A40" s="42" t="s">
        <v>73</v>
      </c>
      <c r="B40" s="41">
        <v>0</v>
      </c>
      <c r="C40" s="41">
        <v>0</v>
      </c>
      <c r="D40" s="42" t="s">
        <v>74</v>
      </c>
      <c r="E40" s="41">
        <v>2097705.52</v>
      </c>
      <c r="F40" s="41">
        <v>362195.98</v>
      </c>
    </row>
    <row r="41" spans="1:6" x14ac:dyDescent="0.25">
      <c r="A41" s="40" t="s">
        <v>75</v>
      </c>
      <c r="B41" s="41">
        <f>SUM(B42:B45)</f>
        <v>0</v>
      </c>
      <c r="C41" s="41">
        <f>SUM(C42:C45)</f>
        <v>0</v>
      </c>
      <c r="D41" s="42" t="s">
        <v>76</v>
      </c>
      <c r="E41" s="41">
        <v>0</v>
      </c>
      <c r="F41" s="41">
        <v>0</v>
      </c>
    </row>
    <row r="42" spans="1:6" x14ac:dyDescent="0.25">
      <c r="A42" s="42" t="s">
        <v>77</v>
      </c>
      <c r="B42" s="41">
        <v>0</v>
      </c>
      <c r="C42" s="41">
        <v>0</v>
      </c>
      <c r="D42" s="40" t="s">
        <v>78</v>
      </c>
      <c r="E42" s="41">
        <f>SUM(E43:E45)</f>
        <v>0</v>
      </c>
      <c r="F42" s="41">
        <f>SUM(F43:F45)</f>
        <v>0</v>
      </c>
    </row>
    <row r="43" spans="1:6" x14ac:dyDescent="0.25">
      <c r="A43" s="42" t="s">
        <v>79</v>
      </c>
      <c r="B43" s="41">
        <v>0</v>
      </c>
      <c r="C43" s="41">
        <v>0</v>
      </c>
      <c r="D43" s="42" t="s">
        <v>80</v>
      </c>
      <c r="E43" s="41">
        <v>0</v>
      </c>
      <c r="F43" s="41">
        <v>0</v>
      </c>
    </row>
    <row r="44" spans="1:6" x14ac:dyDescent="0.25">
      <c r="A44" s="42" t="s">
        <v>81</v>
      </c>
      <c r="B44" s="41">
        <v>0</v>
      </c>
      <c r="C44" s="41">
        <v>0</v>
      </c>
      <c r="D44" s="42" t="s">
        <v>82</v>
      </c>
      <c r="E44" s="41">
        <v>0</v>
      </c>
      <c r="F44" s="41">
        <v>0</v>
      </c>
    </row>
    <row r="45" spans="1:6" x14ac:dyDescent="0.25">
      <c r="A45" s="42" t="s">
        <v>83</v>
      </c>
      <c r="B45" s="41">
        <v>0</v>
      </c>
      <c r="C45" s="41">
        <v>0</v>
      </c>
      <c r="D45" s="42" t="s">
        <v>84</v>
      </c>
      <c r="E45" s="41">
        <v>0</v>
      </c>
      <c r="F45" s="41">
        <v>0</v>
      </c>
    </row>
    <row r="46" spans="1:6" x14ac:dyDescent="0.25">
      <c r="A46" s="39"/>
      <c r="B46" s="43"/>
      <c r="C46" s="43"/>
      <c r="D46" s="39"/>
      <c r="E46" s="43"/>
      <c r="F46" s="43"/>
    </row>
    <row r="47" spans="1:6" x14ac:dyDescent="0.25">
      <c r="A47" s="3" t="s">
        <v>85</v>
      </c>
      <c r="B47" s="4">
        <f>B9+B17+B25+B31+B37+B41</f>
        <v>11939294.34</v>
      </c>
      <c r="C47" s="4">
        <f>C9+C17+C25+C31+C37+C41</f>
        <v>5998348.9399999995</v>
      </c>
      <c r="D47" s="2" t="s">
        <v>86</v>
      </c>
      <c r="E47" s="4">
        <f>E9+E19+E23+E26+E27+E31+E38+E42</f>
        <v>4903432.76</v>
      </c>
      <c r="F47" s="4">
        <f>F9+F19+F23+F26+F27+F31+F38+F42</f>
        <v>5312489.8699999992</v>
      </c>
    </row>
    <row r="48" spans="1:6" x14ac:dyDescent="0.25">
      <c r="A48" s="39"/>
      <c r="B48" s="43"/>
      <c r="C48" s="43"/>
      <c r="D48" s="39"/>
      <c r="E48" s="43"/>
      <c r="F48" s="43"/>
    </row>
    <row r="49" spans="1:6" x14ac:dyDescent="0.25">
      <c r="A49" s="2" t="s">
        <v>87</v>
      </c>
      <c r="B49" s="43"/>
      <c r="C49" s="43"/>
      <c r="D49" s="2" t="s">
        <v>88</v>
      </c>
      <c r="E49" s="43"/>
      <c r="F49" s="43"/>
    </row>
    <row r="50" spans="1:6" x14ac:dyDescent="0.25">
      <c r="A50" s="40" t="s">
        <v>89</v>
      </c>
      <c r="B50" s="41">
        <v>0</v>
      </c>
      <c r="C50" s="41">
        <v>0</v>
      </c>
      <c r="D50" s="40" t="s">
        <v>90</v>
      </c>
      <c r="E50" s="41">
        <v>0</v>
      </c>
      <c r="F50" s="41">
        <v>0</v>
      </c>
    </row>
    <row r="51" spans="1:6" x14ac:dyDescent="0.25">
      <c r="A51" s="40" t="s">
        <v>91</v>
      </c>
      <c r="B51" s="41">
        <v>0</v>
      </c>
      <c r="C51" s="41">
        <v>0</v>
      </c>
      <c r="D51" s="40" t="s">
        <v>92</v>
      </c>
      <c r="E51" s="41">
        <v>0</v>
      </c>
      <c r="F51" s="41">
        <v>0</v>
      </c>
    </row>
    <row r="52" spans="1:6" x14ac:dyDescent="0.25">
      <c r="A52" s="40" t="s">
        <v>93</v>
      </c>
      <c r="B52" s="41">
        <v>84172044.359999999</v>
      </c>
      <c r="C52" s="41">
        <v>84172044.359999999</v>
      </c>
      <c r="D52" s="40" t="s">
        <v>94</v>
      </c>
      <c r="E52" s="41">
        <v>0</v>
      </c>
      <c r="F52" s="41">
        <v>0</v>
      </c>
    </row>
    <row r="53" spans="1:6" x14ac:dyDescent="0.25">
      <c r="A53" s="40" t="s">
        <v>95</v>
      </c>
      <c r="B53" s="41">
        <v>36600260.840000004</v>
      </c>
      <c r="C53" s="41">
        <v>34887302.060000002</v>
      </c>
      <c r="D53" s="40" t="s">
        <v>96</v>
      </c>
      <c r="E53" s="41">
        <v>0</v>
      </c>
      <c r="F53" s="41">
        <v>0</v>
      </c>
    </row>
    <row r="54" spans="1:6" x14ac:dyDescent="0.25">
      <c r="A54" s="40" t="s">
        <v>97</v>
      </c>
      <c r="B54" s="41">
        <v>52952.72</v>
      </c>
      <c r="C54" s="41">
        <v>52952.72</v>
      </c>
      <c r="D54" s="40" t="s">
        <v>98</v>
      </c>
      <c r="E54" s="41">
        <v>0</v>
      </c>
      <c r="F54" s="41">
        <v>0</v>
      </c>
    </row>
    <row r="55" spans="1:6" x14ac:dyDescent="0.25">
      <c r="A55" s="40" t="s">
        <v>99</v>
      </c>
      <c r="B55" s="41">
        <v>-14381761.619999999</v>
      </c>
      <c r="C55" s="41">
        <v>-12932629.140000001</v>
      </c>
      <c r="D55" s="44" t="s">
        <v>100</v>
      </c>
      <c r="E55" s="41">
        <v>0</v>
      </c>
      <c r="F55" s="41">
        <v>0</v>
      </c>
    </row>
    <row r="56" spans="1:6" x14ac:dyDescent="0.25">
      <c r="A56" s="40" t="s">
        <v>101</v>
      </c>
      <c r="B56" s="41">
        <v>0</v>
      </c>
      <c r="C56" s="41">
        <v>0</v>
      </c>
      <c r="D56" s="39"/>
      <c r="E56" s="43"/>
      <c r="F56" s="43"/>
    </row>
    <row r="57" spans="1:6" x14ac:dyDescent="0.25">
      <c r="A57" s="40" t="s">
        <v>102</v>
      </c>
      <c r="B57" s="41">
        <v>0</v>
      </c>
      <c r="C57" s="41">
        <v>0</v>
      </c>
      <c r="D57" s="2" t="s">
        <v>103</v>
      </c>
      <c r="E57" s="4">
        <f>SUM(E50:E55)</f>
        <v>0</v>
      </c>
      <c r="F57" s="4">
        <f>SUM(F50:F55)</f>
        <v>0</v>
      </c>
    </row>
    <row r="58" spans="1:6" x14ac:dyDescent="0.25">
      <c r="A58" s="40" t="s">
        <v>104</v>
      </c>
      <c r="B58" s="41">
        <v>0</v>
      </c>
      <c r="C58" s="41">
        <v>0</v>
      </c>
      <c r="D58" s="39"/>
      <c r="E58" s="43"/>
      <c r="F58" s="43"/>
    </row>
    <row r="59" spans="1:6" x14ac:dyDescent="0.25">
      <c r="A59" s="39"/>
      <c r="B59" s="43"/>
      <c r="C59" s="43"/>
      <c r="D59" s="2" t="s">
        <v>105</v>
      </c>
      <c r="E59" s="4">
        <f>E47+E57</f>
        <v>4903432.76</v>
      </c>
      <c r="F59" s="4">
        <f>F47+F57</f>
        <v>5312489.8699999992</v>
      </c>
    </row>
    <row r="60" spans="1:6" x14ac:dyDescent="0.25">
      <c r="A60" s="3" t="s">
        <v>106</v>
      </c>
      <c r="B60" s="4">
        <f>SUM(B50:B58)</f>
        <v>106443496.3</v>
      </c>
      <c r="C60" s="4">
        <f>SUM(C50:C58)</f>
        <v>106179670</v>
      </c>
      <c r="D60" s="39"/>
      <c r="E60" s="43"/>
      <c r="F60" s="43"/>
    </row>
    <row r="61" spans="1:6" x14ac:dyDescent="0.25">
      <c r="A61" s="39"/>
      <c r="B61" s="43"/>
      <c r="C61" s="43"/>
      <c r="D61" s="45" t="s">
        <v>107</v>
      </c>
      <c r="E61" s="43"/>
      <c r="F61" s="43"/>
    </row>
    <row r="62" spans="1:6" x14ac:dyDescent="0.25">
      <c r="A62" s="3" t="s">
        <v>108</v>
      </c>
      <c r="B62" s="4">
        <f>SUM(B47+B60)</f>
        <v>118382790.64</v>
      </c>
      <c r="C62" s="4">
        <f>SUM(C47+C60)</f>
        <v>112178018.94</v>
      </c>
      <c r="D62" s="39"/>
      <c r="E62" s="43"/>
      <c r="F62" s="43"/>
    </row>
    <row r="63" spans="1:6" x14ac:dyDescent="0.25">
      <c r="A63" s="39"/>
      <c r="B63" s="39"/>
      <c r="C63" s="39"/>
      <c r="D63" s="46" t="s">
        <v>109</v>
      </c>
      <c r="E63" s="41">
        <f>SUM(E64:E66)</f>
        <v>36279862.780000001</v>
      </c>
      <c r="F63" s="41">
        <f>SUM(F64:F66)</f>
        <v>36123573.780000001</v>
      </c>
    </row>
    <row r="64" spans="1:6" x14ac:dyDescent="0.25">
      <c r="A64" s="39"/>
      <c r="B64" s="39"/>
      <c r="C64" s="39"/>
      <c r="D64" s="40" t="s">
        <v>110</v>
      </c>
      <c r="E64" s="41">
        <v>11429029.390000001</v>
      </c>
      <c r="F64" s="41">
        <v>11429029.390000001</v>
      </c>
    </row>
    <row r="65" spans="1:6" x14ac:dyDescent="0.25">
      <c r="A65" s="39"/>
      <c r="B65" s="39"/>
      <c r="C65" s="39"/>
      <c r="D65" s="44" t="s">
        <v>111</v>
      </c>
      <c r="E65" s="41">
        <v>0</v>
      </c>
      <c r="F65" s="41">
        <v>0</v>
      </c>
    </row>
    <row r="66" spans="1:6" x14ac:dyDescent="0.25">
      <c r="A66" s="39"/>
      <c r="B66" s="39"/>
      <c r="C66" s="39"/>
      <c r="D66" s="40" t="s">
        <v>112</v>
      </c>
      <c r="E66" s="41">
        <v>24850833.390000001</v>
      </c>
      <c r="F66" s="41">
        <v>24694544.390000001</v>
      </c>
    </row>
    <row r="67" spans="1:6" x14ac:dyDescent="0.25">
      <c r="A67" s="39"/>
      <c r="B67" s="39"/>
      <c r="C67" s="39"/>
      <c r="D67" s="39"/>
      <c r="E67" s="43"/>
      <c r="F67" s="43"/>
    </row>
    <row r="68" spans="1:6" x14ac:dyDescent="0.25">
      <c r="A68" s="39"/>
      <c r="B68" s="39"/>
      <c r="C68" s="39"/>
      <c r="D68" s="46" t="s">
        <v>113</v>
      </c>
      <c r="E68" s="41">
        <f>SUM(E69:E73)</f>
        <v>77199495.099999994</v>
      </c>
      <c r="F68" s="41">
        <f>SUM(F69:F73)</f>
        <v>70741955.290000007</v>
      </c>
    </row>
    <row r="69" spans="1:6" x14ac:dyDescent="0.25">
      <c r="A69" s="47"/>
      <c r="B69" s="39"/>
      <c r="C69" s="39"/>
      <c r="D69" s="40" t="s">
        <v>114</v>
      </c>
      <c r="E69" s="41">
        <v>6465683.8099999996</v>
      </c>
      <c r="F69" s="41">
        <v>-386971.32</v>
      </c>
    </row>
    <row r="70" spans="1:6" x14ac:dyDescent="0.25">
      <c r="A70" s="47"/>
      <c r="B70" s="39"/>
      <c r="C70" s="39"/>
      <c r="D70" s="40" t="s">
        <v>115</v>
      </c>
      <c r="E70" s="41">
        <v>69476839.689999998</v>
      </c>
      <c r="F70" s="41">
        <v>69871955.010000005</v>
      </c>
    </row>
    <row r="71" spans="1:6" x14ac:dyDescent="0.25">
      <c r="A71" s="47"/>
      <c r="B71" s="39"/>
      <c r="C71" s="39"/>
      <c r="D71" s="40" t="s">
        <v>116</v>
      </c>
      <c r="E71" s="41">
        <v>0</v>
      </c>
      <c r="F71" s="41">
        <v>0</v>
      </c>
    </row>
    <row r="72" spans="1:6" x14ac:dyDescent="0.25">
      <c r="A72" s="47"/>
      <c r="B72" s="39"/>
      <c r="C72" s="39"/>
      <c r="D72" s="40" t="s">
        <v>117</v>
      </c>
      <c r="E72" s="41">
        <v>0</v>
      </c>
      <c r="F72" s="41">
        <v>0</v>
      </c>
    </row>
    <row r="73" spans="1:6" x14ac:dyDescent="0.25">
      <c r="A73" s="47"/>
      <c r="B73" s="39"/>
      <c r="C73" s="39"/>
      <c r="D73" s="40" t="s">
        <v>118</v>
      </c>
      <c r="E73" s="41">
        <v>1256971.6000000001</v>
      </c>
      <c r="F73" s="41">
        <v>1256971.6000000001</v>
      </c>
    </row>
    <row r="74" spans="1:6" x14ac:dyDescent="0.25">
      <c r="A74" s="47"/>
      <c r="B74" s="39"/>
      <c r="C74" s="39"/>
      <c r="D74" s="39"/>
      <c r="E74" s="43"/>
      <c r="F74" s="43"/>
    </row>
    <row r="75" spans="1:6" x14ac:dyDescent="0.25">
      <c r="A75" s="47"/>
      <c r="B75" s="39"/>
      <c r="C75" s="39"/>
      <c r="D75" s="46" t="s">
        <v>119</v>
      </c>
      <c r="E75" s="41">
        <f>E76+E77</f>
        <v>0</v>
      </c>
      <c r="F75" s="41">
        <f>F76+F77</f>
        <v>0</v>
      </c>
    </row>
    <row r="76" spans="1:6" x14ac:dyDescent="0.25">
      <c r="A76" s="47"/>
      <c r="B76" s="39"/>
      <c r="C76" s="39"/>
      <c r="D76" s="40" t="s">
        <v>120</v>
      </c>
      <c r="E76" s="41">
        <v>0</v>
      </c>
      <c r="F76" s="41">
        <v>0</v>
      </c>
    </row>
    <row r="77" spans="1:6" x14ac:dyDescent="0.25">
      <c r="A77" s="47"/>
      <c r="B77" s="39"/>
      <c r="C77" s="39"/>
      <c r="D77" s="40" t="s">
        <v>121</v>
      </c>
      <c r="E77" s="41">
        <v>0</v>
      </c>
      <c r="F77" s="41">
        <v>0</v>
      </c>
    </row>
    <row r="78" spans="1:6" x14ac:dyDescent="0.25">
      <c r="A78" s="47"/>
      <c r="B78" s="39"/>
      <c r="C78" s="39"/>
      <c r="D78" s="39"/>
      <c r="E78" s="43"/>
      <c r="F78" s="43"/>
    </row>
    <row r="79" spans="1:6" x14ac:dyDescent="0.25">
      <c r="A79" s="47"/>
      <c r="B79" s="39"/>
      <c r="C79" s="39"/>
      <c r="D79" s="2" t="s">
        <v>122</v>
      </c>
      <c r="E79" s="4">
        <f>E63+E68+E75</f>
        <v>113479357.88</v>
      </c>
      <c r="F79" s="4">
        <f>F63+F68+F75</f>
        <v>106865529.07000001</v>
      </c>
    </row>
    <row r="80" spans="1:6" x14ac:dyDescent="0.25">
      <c r="A80" s="47"/>
      <c r="B80" s="39"/>
      <c r="C80" s="39"/>
      <c r="D80" s="39"/>
      <c r="E80" s="43"/>
      <c r="F80" s="43"/>
    </row>
    <row r="81" spans="1:7" x14ac:dyDescent="0.25">
      <c r="A81" s="47"/>
      <c r="B81" s="39"/>
      <c r="C81" s="39"/>
      <c r="D81" s="2" t="s">
        <v>123</v>
      </c>
      <c r="E81" s="4">
        <f>E59+E79</f>
        <v>118382790.64</v>
      </c>
      <c r="F81" s="4">
        <f>F59+F79</f>
        <v>112178018.94000001</v>
      </c>
    </row>
    <row r="82" spans="1:7" x14ac:dyDescent="0.25">
      <c r="A82" s="48"/>
      <c r="B82" s="49"/>
      <c r="C82" s="49"/>
      <c r="D82" s="49"/>
      <c r="E82" s="50"/>
      <c r="F82" s="50"/>
    </row>
    <row r="94" spans="1:7" s="160" customFormat="1" ht="36.75" customHeight="1" x14ac:dyDescent="0.35">
      <c r="A94" s="164" t="s">
        <v>562</v>
      </c>
      <c r="B94" s="165" t="s">
        <v>563</v>
      </c>
      <c r="C94" s="166"/>
      <c r="D94" s="173" t="s">
        <v>564</v>
      </c>
      <c r="E94" s="173"/>
      <c r="F94" s="173"/>
      <c r="G94" s="159"/>
    </row>
    <row r="95" spans="1:7" s="160" customFormat="1" ht="45" customHeight="1" x14ac:dyDescent="0.25">
      <c r="A95" s="163" t="s">
        <v>565</v>
      </c>
      <c r="B95" s="172" t="s">
        <v>566</v>
      </c>
      <c r="C95" s="172"/>
      <c r="D95" s="174" t="s">
        <v>567</v>
      </c>
      <c r="E95" s="174"/>
      <c r="F95" s="174"/>
      <c r="G95" s="161"/>
    </row>
    <row r="96" spans="1:7" s="160" customFormat="1" x14ac:dyDescent="0.25"/>
    <row r="97" s="160" customFormat="1" x14ac:dyDescent="0.25"/>
  </sheetData>
  <mergeCells count="4">
    <mergeCell ref="B95:C95"/>
    <mergeCell ref="D94:F94"/>
    <mergeCell ref="D95:F95"/>
    <mergeCell ref="A1:F1"/>
  </mergeCells>
  <dataValidations count="3">
    <dataValidation allowBlank="1" showInputMessage="1" showErrorMessage="1" prompt="31 de diciembre de 20XN-1 (e)" sqref="C6 F6" xr:uid="{00000000-0002-0000-0000-000000000000}"/>
    <dataValidation allowBlank="1" showInputMessage="1" showErrorMessage="1" prompt="20XN (d)" sqref="B6 E6" xr:uid="{00000000-0002-0000-0000-000001000000}"/>
    <dataValidation type="decimal" allowBlank="1" showInputMessage="1" showErrorMessage="1" sqref="E47:F47 F29:F45 B9:C62 E9:E45 F9:F10 F12:F27 E50:F81" xr:uid="{00000000-0002-0000-0000-000002000000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9:C9 E9:F10 B12:C19 B21:C30 B34:C36 B38:C46 B32:C32 B48:C50 B56:C59 B51 B60:C62 E12:F15 E17:F27 E29:F39 E28 E41:F63 E65:F65 E67:F68 E71:F72 E74:F81 B47:C47" unlockedFormula="1"/>
    <ignoredError sqref="B31:C31" formulaRange="1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63" customWidth="1"/>
    <col min="2" max="3" width="16.42578125" style="63" customWidth="1"/>
    <col min="4" max="4" width="16.28515625" style="63" customWidth="1"/>
    <col min="5" max="5" width="17" style="63" customWidth="1"/>
    <col min="6" max="6" width="14.7109375" style="63" customWidth="1"/>
    <col min="7" max="7" width="15.5703125" style="63" customWidth="1"/>
    <col min="8" max="163" width="11.5703125" style="63"/>
    <col min="164" max="164" width="47.7109375" style="63" customWidth="1"/>
    <col min="165" max="166" width="16.42578125" style="63" customWidth="1"/>
    <col min="167" max="167" width="16.28515625" style="63" customWidth="1"/>
    <col min="168" max="168" width="17" style="63" customWidth="1"/>
    <col min="169" max="169" width="14.7109375" style="63" customWidth="1"/>
    <col min="170" max="170" width="15.5703125" style="63" customWidth="1"/>
    <col min="171" max="419" width="11.5703125" style="63"/>
    <col min="420" max="420" width="47.7109375" style="63" customWidth="1"/>
    <col min="421" max="422" width="16.42578125" style="63" customWidth="1"/>
    <col min="423" max="423" width="16.28515625" style="63" customWidth="1"/>
    <col min="424" max="424" width="17" style="63" customWidth="1"/>
    <col min="425" max="425" width="14.7109375" style="63" customWidth="1"/>
    <col min="426" max="426" width="15.5703125" style="63" customWidth="1"/>
    <col min="427" max="675" width="11.5703125" style="63"/>
    <col min="676" max="676" width="47.7109375" style="63" customWidth="1"/>
    <col min="677" max="678" width="16.42578125" style="63" customWidth="1"/>
    <col min="679" max="679" width="16.28515625" style="63" customWidth="1"/>
    <col min="680" max="680" width="17" style="63" customWidth="1"/>
    <col min="681" max="681" width="14.7109375" style="63" customWidth="1"/>
    <col min="682" max="682" width="15.5703125" style="63" customWidth="1"/>
    <col min="683" max="931" width="11.5703125" style="63"/>
    <col min="932" max="932" width="47.7109375" style="63" customWidth="1"/>
    <col min="933" max="934" width="16.42578125" style="63" customWidth="1"/>
    <col min="935" max="935" width="16.28515625" style="63" customWidth="1"/>
    <col min="936" max="936" width="17" style="63" customWidth="1"/>
    <col min="937" max="937" width="14.7109375" style="63" customWidth="1"/>
    <col min="938" max="938" width="15.5703125" style="63" customWidth="1"/>
    <col min="939" max="1187" width="11.5703125" style="63"/>
    <col min="1188" max="1188" width="47.7109375" style="63" customWidth="1"/>
    <col min="1189" max="1190" width="16.42578125" style="63" customWidth="1"/>
    <col min="1191" max="1191" width="16.28515625" style="63" customWidth="1"/>
    <col min="1192" max="1192" width="17" style="63" customWidth="1"/>
    <col min="1193" max="1193" width="14.7109375" style="63" customWidth="1"/>
    <col min="1194" max="1194" width="15.5703125" style="63" customWidth="1"/>
    <col min="1195" max="1443" width="11.5703125" style="63"/>
    <col min="1444" max="1444" width="47.7109375" style="63" customWidth="1"/>
    <col min="1445" max="1446" width="16.42578125" style="63" customWidth="1"/>
    <col min="1447" max="1447" width="16.28515625" style="63" customWidth="1"/>
    <col min="1448" max="1448" width="17" style="63" customWidth="1"/>
    <col min="1449" max="1449" width="14.7109375" style="63" customWidth="1"/>
    <col min="1450" max="1450" width="15.5703125" style="63" customWidth="1"/>
    <col min="1451" max="1699" width="11.5703125" style="63"/>
    <col min="1700" max="1700" width="47.7109375" style="63" customWidth="1"/>
    <col min="1701" max="1702" width="16.42578125" style="63" customWidth="1"/>
    <col min="1703" max="1703" width="16.28515625" style="63" customWidth="1"/>
    <col min="1704" max="1704" width="17" style="63" customWidth="1"/>
    <col min="1705" max="1705" width="14.7109375" style="63" customWidth="1"/>
    <col min="1706" max="1706" width="15.5703125" style="63" customWidth="1"/>
    <col min="1707" max="1955" width="11.5703125" style="63"/>
    <col min="1956" max="1956" width="47.7109375" style="63" customWidth="1"/>
    <col min="1957" max="1958" width="16.42578125" style="63" customWidth="1"/>
    <col min="1959" max="1959" width="16.28515625" style="63" customWidth="1"/>
    <col min="1960" max="1960" width="17" style="63" customWidth="1"/>
    <col min="1961" max="1961" width="14.7109375" style="63" customWidth="1"/>
    <col min="1962" max="1962" width="15.5703125" style="63" customWidth="1"/>
    <col min="1963" max="2211" width="11.5703125" style="63"/>
    <col min="2212" max="2212" width="47.7109375" style="63" customWidth="1"/>
    <col min="2213" max="2214" width="16.42578125" style="63" customWidth="1"/>
    <col min="2215" max="2215" width="16.28515625" style="63" customWidth="1"/>
    <col min="2216" max="2216" width="17" style="63" customWidth="1"/>
    <col min="2217" max="2217" width="14.7109375" style="63" customWidth="1"/>
    <col min="2218" max="2218" width="15.5703125" style="63" customWidth="1"/>
    <col min="2219" max="2467" width="11.5703125" style="63"/>
    <col min="2468" max="2468" width="47.7109375" style="63" customWidth="1"/>
    <col min="2469" max="2470" width="16.42578125" style="63" customWidth="1"/>
    <col min="2471" max="2471" width="16.28515625" style="63" customWidth="1"/>
    <col min="2472" max="2472" width="17" style="63" customWidth="1"/>
    <col min="2473" max="2473" width="14.7109375" style="63" customWidth="1"/>
    <col min="2474" max="2474" width="15.5703125" style="63" customWidth="1"/>
    <col min="2475" max="2723" width="11.5703125" style="63"/>
    <col min="2724" max="2724" width="47.7109375" style="63" customWidth="1"/>
    <col min="2725" max="2726" width="16.42578125" style="63" customWidth="1"/>
    <col min="2727" max="2727" width="16.28515625" style="63" customWidth="1"/>
    <col min="2728" max="2728" width="17" style="63" customWidth="1"/>
    <col min="2729" max="2729" width="14.7109375" style="63" customWidth="1"/>
    <col min="2730" max="2730" width="15.5703125" style="63" customWidth="1"/>
    <col min="2731" max="2979" width="11.5703125" style="63"/>
    <col min="2980" max="2980" width="47.7109375" style="63" customWidth="1"/>
    <col min="2981" max="2982" width="16.42578125" style="63" customWidth="1"/>
    <col min="2983" max="2983" width="16.28515625" style="63" customWidth="1"/>
    <col min="2984" max="2984" width="17" style="63" customWidth="1"/>
    <col min="2985" max="2985" width="14.7109375" style="63" customWidth="1"/>
    <col min="2986" max="2986" width="15.5703125" style="63" customWidth="1"/>
    <col min="2987" max="3235" width="11.5703125" style="63"/>
    <col min="3236" max="3236" width="47.7109375" style="63" customWidth="1"/>
    <col min="3237" max="3238" width="16.42578125" style="63" customWidth="1"/>
    <col min="3239" max="3239" width="16.28515625" style="63" customWidth="1"/>
    <col min="3240" max="3240" width="17" style="63" customWidth="1"/>
    <col min="3241" max="3241" width="14.7109375" style="63" customWidth="1"/>
    <col min="3242" max="3242" width="15.5703125" style="63" customWidth="1"/>
    <col min="3243" max="3491" width="11.5703125" style="63"/>
    <col min="3492" max="3492" width="47.7109375" style="63" customWidth="1"/>
    <col min="3493" max="3494" width="16.42578125" style="63" customWidth="1"/>
    <col min="3495" max="3495" width="16.28515625" style="63" customWidth="1"/>
    <col min="3496" max="3496" width="17" style="63" customWidth="1"/>
    <col min="3497" max="3497" width="14.7109375" style="63" customWidth="1"/>
    <col min="3498" max="3498" width="15.5703125" style="63" customWidth="1"/>
    <col min="3499" max="3747" width="11.5703125" style="63"/>
    <col min="3748" max="3748" width="47.7109375" style="63" customWidth="1"/>
    <col min="3749" max="3750" width="16.42578125" style="63" customWidth="1"/>
    <col min="3751" max="3751" width="16.28515625" style="63" customWidth="1"/>
    <col min="3752" max="3752" width="17" style="63" customWidth="1"/>
    <col min="3753" max="3753" width="14.7109375" style="63" customWidth="1"/>
    <col min="3754" max="3754" width="15.5703125" style="63" customWidth="1"/>
    <col min="3755" max="4003" width="11.5703125" style="63"/>
    <col min="4004" max="4004" width="47.7109375" style="63" customWidth="1"/>
    <col min="4005" max="4006" width="16.42578125" style="63" customWidth="1"/>
    <col min="4007" max="4007" width="16.28515625" style="63" customWidth="1"/>
    <col min="4008" max="4008" width="17" style="63" customWidth="1"/>
    <col min="4009" max="4009" width="14.7109375" style="63" customWidth="1"/>
    <col min="4010" max="4010" width="15.5703125" style="63" customWidth="1"/>
    <col min="4011" max="4259" width="11.5703125" style="63"/>
    <col min="4260" max="4260" width="47.7109375" style="63" customWidth="1"/>
    <col min="4261" max="4262" width="16.42578125" style="63" customWidth="1"/>
    <col min="4263" max="4263" width="16.28515625" style="63" customWidth="1"/>
    <col min="4264" max="4264" width="17" style="63" customWidth="1"/>
    <col min="4265" max="4265" width="14.7109375" style="63" customWidth="1"/>
    <col min="4266" max="4266" width="15.5703125" style="63" customWidth="1"/>
    <col min="4267" max="4515" width="11.5703125" style="63"/>
    <col min="4516" max="4516" width="47.7109375" style="63" customWidth="1"/>
    <col min="4517" max="4518" width="16.42578125" style="63" customWidth="1"/>
    <col min="4519" max="4519" width="16.28515625" style="63" customWidth="1"/>
    <col min="4520" max="4520" width="17" style="63" customWidth="1"/>
    <col min="4521" max="4521" width="14.7109375" style="63" customWidth="1"/>
    <col min="4522" max="4522" width="15.5703125" style="63" customWidth="1"/>
    <col min="4523" max="4771" width="11.5703125" style="63"/>
    <col min="4772" max="4772" width="47.7109375" style="63" customWidth="1"/>
    <col min="4773" max="4774" width="16.42578125" style="63" customWidth="1"/>
    <col min="4775" max="4775" width="16.28515625" style="63" customWidth="1"/>
    <col min="4776" max="4776" width="17" style="63" customWidth="1"/>
    <col min="4777" max="4777" width="14.7109375" style="63" customWidth="1"/>
    <col min="4778" max="4778" width="15.5703125" style="63" customWidth="1"/>
    <col min="4779" max="5027" width="11.5703125" style="63"/>
    <col min="5028" max="5028" width="47.7109375" style="63" customWidth="1"/>
    <col min="5029" max="5030" width="16.42578125" style="63" customWidth="1"/>
    <col min="5031" max="5031" width="16.28515625" style="63" customWidth="1"/>
    <col min="5032" max="5032" width="17" style="63" customWidth="1"/>
    <col min="5033" max="5033" width="14.7109375" style="63" customWidth="1"/>
    <col min="5034" max="5034" width="15.5703125" style="63" customWidth="1"/>
    <col min="5035" max="5283" width="11.5703125" style="63"/>
    <col min="5284" max="5284" width="47.7109375" style="63" customWidth="1"/>
    <col min="5285" max="5286" width="16.42578125" style="63" customWidth="1"/>
    <col min="5287" max="5287" width="16.28515625" style="63" customWidth="1"/>
    <col min="5288" max="5288" width="17" style="63" customWidth="1"/>
    <col min="5289" max="5289" width="14.7109375" style="63" customWidth="1"/>
    <col min="5290" max="5290" width="15.5703125" style="63" customWidth="1"/>
    <col min="5291" max="5539" width="11.5703125" style="63"/>
    <col min="5540" max="5540" width="47.7109375" style="63" customWidth="1"/>
    <col min="5541" max="5542" width="16.42578125" style="63" customWidth="1"/>
    <col min="5543" max="5543" width="16.28515625" style="63" customWidth="1"/>
    <col min="5544" max="5544" width="17" style="63" customWidth="1"/>
    <col min="5545" max="5545" width="14.7109375" style="63" customWidth="1"/>
    <col min="5546" max="5546" width="15.5703125" style="63" customWidth="1"/>
    <col min="5547" max="5795" width="11.5703125" style="63"/>
    <col min="5796" max="5796" width="47.7109375" style="63" customWidth="1"/>
    <col min="5797" max="5798" width="16.42578125" style="63" customWidth="1"/>
    <col min="5799" max="5799" width="16.28515625" style="63" customWidth="1"/>
    <col min="5800" max="5800" width="17" style="63" customWidth="1"/>
    <col min="5801" max="5801" width="14.7109375" style="63" customWidth="1"/>
    <col min="5802" max="5802" width="15.5703125" style="63" customWidth="1"/>
    <col min="5803" max="6051" width="11.5703125" style="63"/>
    <col min="6052" max="6052" width="47.7109375" style="63" customWidth="1"/>
    <col min="6053" max="6054" width="16.42578125" style="63" customWidth="1"/>
    <col min="6055" max="6055" width="16.28515625" style="63" customWidth="1"/>
    <col min="6056" max="6056" width="17" style="63" customWidth="1"/>
    <col min="6057" max="6057" width="14.7109375" style="63" customWidth="1"/>
    <col min="6058" max="6058" width="15.5703125" style="63" customWidth="1"/>
    <col min="6059" max="6307" width="11.5703125" style="63"/>
    <col min="6308" max="6308" width="47.7109375" style="63" customWidth="1"/>
    <col min="6309" max="6310" width="16.42578125" style="63" customWidth="1"/>
    <col min="6311" max="6311" width="16.28515625" style="63" customWidth="1"/>
    <col min="6312" max="6312" width="17" style="63" customWidth="1"/>
    <col min="6313" max="6313" width="14.7109375" style="63" customWidth="1"/>
    <col min="6314" max="6314" width="15.5703125" style="63" customWidth="1"/>
    <col min="6315" max="6563" width="11.5703125" style="63"/>
    <col min="6564" max="6564" width="47.7109375" style="63" customWidth="1"/>
    <col min="6565" max="6566" width="16.42578125" style="63" customWidth="1"/>
    <col min="6567" max="6567" width="16.28515625" style="63" customWidth="1"/>
    <col min="6568" max="6568" width="17" style="63" customWidth="1"/>
    <col min="6569" max="6569" width="14.7109375" style="63" customWidth="1"/>
    <col min="6570" max="6570" width="15.5703125" style="63" customWidth="1"/>
    <col min="6571" max="6819" width="11.5703125" style="63"/>
    <col min="6820" max="6820" width="47.7109375" style="63" customWidth="1"/>
    <col min="6821" max="6822" width="16.42578125" style="63" customWidth="1"/>
    <col min="6823" max="6823" width="16.28515625" style="63" customWidth="1"/>
    <col min="6824" max="6824" width="17" style="63" customWidth="1"/>
    <col min="6825" max="6825" width="14.7109375" style="63" customWidth="1"/>
    <col min="6826" max="6826" width="15.5703125" style="63" customWidth="1"/>
    <col min="6827" max="7075" width="11.5703125" style="63"/>
    <col min="7076" max="7076" width="47.7109375" style="63" customWidth="1"/>
    <col min="7077" max="7078" width="16.42578125" style="63" customWidth="1"/>
    <col min="7079" max="7079" width="16.28515625" style="63" customWidth="1"/>
    <col min="7080" max="7080" width="17" style="63" customWidth="1"/>
    <col min="7081" max="7081" width="14.7109375" style="63" customWidth="1"/>
    <col min="7082" max="7082" width="15.5703125" style="63" customWidth="1"/>
    <col min="7083" max="7331" width="11.5703125" style="63"/>
    <col min="7332" max="7332" width="47.7109375" style="63" customWidth="1"/>
    <col min="7333" max="7334" width="16.42578125" style="63" customWidth="1"/>
    <col min="7335" max="7335" width="16.28515625" style="63" customWidth="1"/>
    <col min="7336" max="7336" width="17" style="63" customWidth="1"/>
    <col min="7337" max="7337" width="14.7109375" style="63" customWidth="1"/>
    <col min="7338" max="7338" width="15.5703125" style="63" customWidth="1"/>
    <col min="7339" max="7587" width="11.5703125" style="63"/>
    <col min="7588" max="7588" width="47.7109375" style="63" customWidth="1"/>
    <col min="7589" max="7590" width="16.42578125" style="63" customWidth="1"/>
    <col min="7591" max="7591" width="16.28515625" style="63" customWidth="1"/>
    <col min="7592" max="7592" width="17" style="63" customWidth="1"/>
    <col min="7593" max="7593" width="14.7109375" style="63" customWidth="1"/>
    <col min="7594" max="7594" width="15.5703125" style="63" customWidth="1"/>
    <col min="7595" max="7843" width="11.5703125" style="63"/>
    <col min="7844" max="7844" width="47.7109375" style="63" customWidth="1"/>
    <col min="7845" max="7846" width="16.42578125" style="63" customWidth="1"/>
    <col min="7847" max="7847" width="16.28515625" style="63" customWidth="1"/>
    <col min="7848" max="7848" width="17" style="63" customWidth="1"/>
    <col min="7849" max="7849" width="14.7109375" style="63" customWidth="1"/>
    <col min="7850" max="7850" width="15.5703125" style="63" customWidth="1"/>
    <col min="7851" max="8099" width="11.5703125" style="63"/>
    <col min="8100" max="8100" width="47.7109375" style="63" customWidth="1"/>
    <col min="8101" max="8102" width="16.42578125" style="63" customWidth="1"/>
    <col min="8103" max="8103" width="16.28515625" style="63" customWidth="1"/>
    <col min="8104" max="8104" width="17" style="63" customWidth="1"/>
    <col min="8105" max="8105" width="14.7109375" style="63" customWidth="1"/>
    <col min="8106" max="8106" width="15.5703125" style="63" customWidth="1"/>
    <col min="8107" max="8355" width="11.5703125" style="63"/>
    <col min="8356" max="8356" width="47.7109375" style="63" customWidth="1"/>
    <col min="8357" max="8358" width="16.42578125" style="63" customWidth="1"/>
    <col min="8359" max="8359" width="16.28515625" style="63" customWidth="1"/>
    <col min="8360" max="8360" width="17" style="63" customWidth="1"/>
    <col min="8361" max="8361" width="14.7109375" style="63" customWidth="1"/>
    <col min="8362" max="8362" width="15.5703125" style="63" customWidth="1"/>
    <col min="8363" max="8611" width="11.5703125" style="63"/>
    <col min="8612" max="8612" width="47.7109375" style="63" customWidth="1"/>
    <col min="8613" max="8614" width="16.42578125" style="63" customWidth="1"/>
    <col min="8615" max="8615" width="16.28515625" style="63" customWidth="1"/>
    <col min="8616" max="8616" width="17" style="63" customWidth="1"/>
    <col min="8617" max="8617" width="14.7109375" style="63" customWidth="1"/>
    <col min="8618" max="8618" width="15.5703125" style="63" customWidth="1"/>
    <col min="8619" max="8867" width="11.5703125" style="63"/>
    <col min="8868" max="8868" width="47.7109375" style="63" customWidth="1"/>
    <col min="8869" max="8870" width="16.42578125" style="63" customWidth="1"/>
    <col min="8871" max="8871" width="16.28515625" style="63" customWidth="1"/>
    <col min="8872" max="8872" width="17" style="63" customWidth="1"/>
    <col min="8873" max="8873" width="14.7109375" style="63" customWidth="1"/>
    <col min="8874" max="8874" width="15.5703125" style="63" customWidth="1"/>
    <col min="8875" max="9123" width="11.5703125" style="63"/>
    <col min="9124" max="9124" width="47.7109375" style="63" customWidth="1"/>
    <col min="9125" max="9126" width="16.42578125" style="63" customWidth="1"/>
    <col min="9127" max="9127" width="16.28515625" style="63" customWidth="1"/>
    <col min="9128" max="9128" width="17" style="63" customWidth="1"/>
    <col min="9129" max="9129" width="14.7109375" style="63" customWidth="1"/>
    <col min="9130" max="9130" width="15.5703125" style="63" customWidth="1"/>
    <col min="9131" max="9379" width="11.5703125" style="63"/>
    <col min="9380" max="9380" width="47.7109375" style="63" customWidth="1"/>
    <col min="9381" max="9382" width="16.42578125" style="63" customWidth="1"/>
    <col min="9383" max="9383" width="16.28515625" style="63" customWidth="1"/>
    <col min="9384" max="9384" width="17" style="63" customWidth="1"/>
    <col min="9385" max="9385" width="14.7109375" style="63" customWidth="1"/>
    <col min="9386" max="9386" width="15.5703125" style="63" customWidth="1"/>
    <col min="9387" max="9635" width="11.5703125" style="63"/>
    <col min="9636" max="9636" width="47.7109375" style="63" customWidth="1"/>
    <col min="9637" max="9638" width="16.42578125" style="63" customWidth="1"/>
    <col min="9639" max="9639" width="16.28515625" style="63" customWidth="1"/>
    <col min="9640" max="9640" width="17" style="63" customWidth="1"/>
    <col min="9641" max="9641" width="14.7109375" style="63" customWidth="1"/>
    <col min="9642" max="9642" width="15.5703125" style="63" customWidth="1"/>
    <col min="9643" max="9891" width="11.5703125" style="63"/>
    <col min="9892" max="9892" width="47.7109375" style="63" customWidth="1"/>
    <col min="9893" max="9894" width="16.42578125" style="63" customWidth="1"/>
    <col min="9895" max="9895" width="16.28515625" style="63" customWidth="1"/>
    <col min="9896" max="9896" width="17" style="63" customWidth="1"/>
    <col min="9897" max="9897" width="14.7109375" style="63" customWidth="1"/>
    <col min="9898" max="9898" width="15.5703125" style="63" customWidth="1"/>
    <col min="9899" max="10147" width="11.5703125" style="63"/>
    <col min="10148" max="10148" width="47.7109375" style="63" customWidth="1"/>
    <col min="10149" max="10150" width="16.42578125" style="63" customWidth="1"/>
    <col min="10151" max="10151" width="16.28515625" style="63" customWidth="1"/>
    <col min="10152" max="10152" width="17" style="63" customWidth="1"/>
    <col min="10153" max="10153" width="14.7109375" style="63" customWidth="1"/>
    <col min="10154" max="10154" width="15.5703125" style="63" customWidth="1"/>
    <col min="10155" max="10403" width="11.5703125" style="63"/>
    <col min="10404" max="10404" width="47.7109375" style="63" customWidth="1"/>
    <col min="10405" max="10406" width="16.42578125" style="63" customWidth="1"/>
    <col min="10407" max="10407" width="16.28515625" style="63" customWidth="1"/>
    <col min="10408" max="10408" width="17" style="63" customWidth="1"/>
    <col min="10409" max="10409" width="14.7109375" style="63" customWidth="1"/>
    <col min="10410" max="10410" width="15.5703125" style="63" customWidth="1"/>
    <col min="10411" max="10659" width="11.5703125" style="63"/>
    <col min="10660" max="10660" width="47.7109375" style="63" customWidth="1"/>
    <col min="10661" max="10662" width="16.42578125" style="63" customWidth="1"/>
    <col min="10663" max="10663" width="16.28515625" style="63" customWidth="1"/>
    <col min="10664" max="10664" width="17" style="63" customWidth="1"/>
    <col min="10665" max="10665" width="14.7109375" style="63" customWidth="1"/>
    <col min="10666" max="10666" width="15.5703125" style="63" customWidth="1"/>
    <col min="10667" max="10915" width="11.5703125" style="63"/>
    <col min="10916" max="10916" width="47.7109375" style="63" customWidth="1"/>
    <col min="10917" max="10918" width="16.42578125" style="63" customWidth="1"/>
    <col min="10919" max="10919" width="16.28515625" style="63" customWidth="1"/>
    <col min="10920" max="10920" width="17" style="63" customWidth="1"/>
    <col min="10921" max="10921" width="14.7109375" style="63" customWidth="1"/>
    <col min="10922" max="10922" width="15.5703125" style="63" customWidth="1"/>
    <col min="10923" max="11171" width="11.5703125" style="63"/>
    <col min="11172" max="11172" width="47.7109375" style="63" customWidth="1"/>
    <col min="11173" max="11174" width="16.42578125" style="63" customWidth="1"/>
    <col min="11175" max="11175" width="16.28515625" style="63" customWidth="1"/>
    <col min="11176" max="11176" width="17" style="63" customWidth="1"/>
    <col min="11177" max="11177" width="14.7109375" style="63" customWidth="1"/>
    <col min="11178" max="11178" width="15.5703125" style="63" customWidth="1"/>
    <col min="11179" max="11427" width="11.5703125" style="63"/>
    <col min="11428" max="11428" width="47.7109375" style="63" customWidth="1"/>
    <col min="11429" max="11430" width="16.42578125" style="63" customWidth="1"/>
    <col min="11431" max="11431" width="16.28515625" style="63" customWidth="1"/>
    <col min="11432" max="11432" width="17" style="63" customWidth="1"/>
    <col min="11433" max="11433" width="14.7109375" style="63" customWidth="1"/>
    <col min="11434" max="11434" width="15.5703125" style="63" customWidth="1"/>
    <col min="11435" max="11683" width="11.5703125" style="63"/>
    <col min="11684" max="11684" width="47.7109375" style="63" customWidth="1"/>
    <col min="11685" max="11686" width="16.42578125" style="63" customWidth="1"/>
    <col min="11687" max="11687" width="16.28515625" style="63" customWidth="1"/>
    <col min="11688" max="11688" width="17" style="63" customWidth="1"/>
    <col min="11689" max="11689" width="14.7109375" style="63" customWidth="1"/>
    <col min="11690" max="11690" width="15.5703125" style="63" customWidth="1"/>
    <col min="11691" max="11939" width="11.5703125" style="63"/>
    <col min="11940" max="11940" width="47.7109375" style="63" customWidth="1"/>
    <col min="11941" max="11942" width="16.42578125" style="63" customWidth="1"/>
    <col min="11943" max="11943" width="16.28515625" style="63" customWidth="1"/>
    <col min="11944" max="11944" width="17" style="63" customWidth="1"/>
    <col min="11945" max="11945" width="14.7109375" style="63" customWidth="1"/>
    <col min="11946" max="11946" width="15.5703125" style="63" customWidth="1"/>
    <col min="11947" max="12195" width="11.5703125" style="63"/>
    <col min="12196" max="12196" width="47.7109375" style="63" customWidth="1"/>
    <col min="12197" max="12198" width="16.42578125" style="63" customWidth="1"/>
    <col min="12199" max="12199" width="16.28515625" style="63" customWidth="1"/>
    <col min="12200" max="12200" width="17" style="63" customWidth="1"/>
    <col min="12201" max="12201" width="14.7109375" style="63" customWidth="1"/>
    <col min="12202" max="12202" width="15.5703125" style="63" customWidth="1"/>
    <col min="12203" max="12451" width="11.5703125" style="63"/>
    <col min="12452" max="12452" width="47.7109375" style="63" customWidth="1"/>
    <col min="12453" max="12454" width="16.42578125" style="63" customWidth="1"/>
    <col min="12455" max="12455" width="16.28515625" style="63" customWidth="1"/>
    <col min="12456" max="12456" width="17" style="63" customWidth="1"/>
    <col min="12457" max="12457" width="14.7109375" style="63" customWidth="1"/>
    <col min="12458" max="12458" width="15.5703125" style="63" customWidth="1"/>
    <col min="12459" max="12707" width="11.5703125" style="63"/>
    <col min="12708" max="12708" width="47.7109375" style="63" customWidth="1"/>
    <col min="12709" max="12710" width="16.42578125" style="63" customWidth="1"/>
    <col min="12711" max="12711" width="16.28515625" style="63" customWidth="1"/>
    <col min="12712" max="12712" width="17" style="63" customWidth="1"/>
    <col min="12713" max="12713" width="14.7109375" style="63" customWidth="1"/>
    <col min="12714" max="12714" width="15.5703125" style="63" customWidth="1"/>
    <col min="12715" max="12963" width="11.5703125" style="63"/>
    <col min="12964" max="12964" width="47.7109375" style="63" customWidth="1"/>
    <col min="12965" max="12966" width="16.42578125" style="63" customWidth="1"/>
    <col min="12967" max="12967" width="16.28515625" style="63" customWidth="1"/>
    <col min="12968" max="12968" width="17" style="63" customWidth="1"/>
    <col min="12969" max="12969" width="14.7109375" style="63" customWidth="1"/>
    <col min="12970" max="12970" width="15.5703125" style="63" customWidth="1"/>
    <col min="12971" max="13219" width="11.5703125" style="63"/>
    <col min="13220" max="13220" width="47.7109375" style="63" customWidth="1"/>
    <col min="13221" max="13222" width="16.42578125" style="63" customWidth="1"/>
    <col min="13223" max="13223" width="16.28515625" style="63" customWidth="1"/>
    <col min="13224" max="13224" width="17" style="63" customWidth="1"/>
    <col min="13225" max="13225" width="14.7109375" style="63" customWidth="1"/>
    <col min="13226" max="13226" width="15.5703125" style="63" customWidth="1"/>
    <col min="13227" max="13475" width="11.5703125" style="63"/>
    <col min="13476" max="13476" width="47.7109375" style="63" customWidth="1"/>
    <col min="13477" max="13478" width="16.42578125" style="63" customWidth="1"/>
    <col min="13479" max="13479" width="16.28515625" style="63" customWidth="1"/>
    <col min="13480" max="13480" width="17" style="63" customWidth="1"/>
    <col min="13481" max="13481" width="14.7109375" style="63" customWidth="1"/>
    <col min="13482" max="13482" width="15.5703125" style="63" customWidth="1"/>
    <col min="13483" max="13731" width="11.5703125" style="63"/>
    <col min="13732" max="13732" width="47.7109375" style="63" customWidth="1"/>
    <col min="13733" max="13734" width="16.42578125" style="63" customWidth="1"/>
    <col min="13735" max="13735" width="16.28515625" style="63" customWidth="1"/>
    <col min="13736" max="13736" width="17" style="63" customWidth="1"/>
    <col min="13737" max="13737" width="14.7109375" style="63" customWidth="1"/>
    <col min="13738" max="13738" width="15.5703125" style="63" customWidth="1"/>
    <col min="13739" max="13987" width="11.5703125" style="63"/>
    <col min="13988" max="13988" width="47.7109375" style="63" customWidth="1"/>
    <col min="13989" max="13990" width="16.42578125" style="63" customWidth="1"/>
    <col min="13991" max="13991" width="16.28515625" style="63" customWidth="1"/>
    <col min="13992" max="13992" width="17" style="63" customWidth="1"/>
    <col min="13993" max="13993" width="14.7109375" style="63" customWidth="1"/>
    <col min="13994" max="13994" width="15.5703125" style="63" customWidth="1"/>
    <col min="13995" max="14243" width="11.5703125" style="63"/>
    <col min="14244" max="14244" width="47.7109375" style="63" customWidth="1"/>
    <col min="14245" max="14246" width="16.42578125" style="63" customWidth="1"/>
    <col min="14247" max="14247" width="16.28515625" style="63" customWidth="1"/>
    <col min="14248" max="14248" width="17" style="63" customWidth="1"/>
    <col min="14249" max="14249" width="14.7109375" style="63" customWidth="1"/>
    <col min="14250" max="14250" width="15.5703125" style="63" customWidth="1"/>
    <col min="14251" max="14499" width="11.5703125" style="63"/>
    <col min="14500" max="14500" width="47.7109375" style="63" customWidth="1"/>
    <col min="14501" max="14502" width="16.42578125" style="63" customWidth="1"/>
    <col min="14503" max="14503" width="16.28515625" style="63" customWidth="1"/>
    <col min="14504" max="14504" width="17" style="63" customWidth="1"/>
    <col min="14505" max="14505" width="14.7109375" style="63" customWidth="1"/>
    <col min="14506" max="14506" width="15.5703125" style="63" customWidth="1"/>
    <col min="14507" max="14755" width="11.5703125" style="63"/>
    <col min="14756" max="14756" width="47.7109375" style="63" customWidth="1"/>
    <col min="14757" max="14758" width="16.42578125" style="63" customWidth="1"/>
    <col min="14759" max="14759" width="16.28515625" style="63" customWidth="1"/>
    <col min="14760" max="14760" width="17" style="63" customWidth="1"/>
    <col min="14761" max="14761" width="14.7109375" style="63" customWidth="1"/>
    <col min="14762" max="14762" width="15.5703125" style="63" customWidth="1"/>
    <col min="14763" max="15011" width="11.5703125" style="63"/>
    <col min="15012" max="15012" width="47.7109375" style="63" customWidth="1"/>
    <col min="15013" max="15014" width="16.42578125" style="63" customWidth="1"/>
    <col min="15015" max="15015" width="16.28515625" style="63" customWidth="1"/>
    <col min="15016" max="15016" width="17" style="63" customWidth="1"/>
    <col min="15017" max="15017" width="14.7109375" style="63" customWidth="1"/>
    <col min="15018" max="15018" width="15.5703125" style="63" customWidth="1"/>
    <col min="15019" max="15267" width="11.5703125" style="63"/>
    <col min="15268" max="15268" width="47.7109375" style="63" customWidth="1"/>
    <col min="15269" max="15270" width="16.42578125" style="63" customWidth="1"/>
    <col min="15271" max="15271" width="16.28515625" style="63" customWidth="1"/>
    <col min="15272" max="15272" width="17" style="63" customWidth="1"/>
    <col min="15273" max="15273" width="14.7109375" style="63" customWidth="1"/>
    <col min="15274" max="15274" width="15.5703125" style="63" customWidth="1"/>
    <col min="15275" max="15523" width="11.5703125" style="63"/>
    <col min="15524" max="15524" width="47.7109375" style="63" customWidth="1"/>
    <col min="15525" max="15526" width="16.42578125" style="63" customWidth="1"/>
    <col min="15527" max="15527" width="16.28515625" style="63" customWidth="1"/>
    <col min="15528" max="15528" width="17" style="63" customWidth="1"/>
    <col min="15529" max="15529" width="14.7109375" style="63" customWidth="1"/>
    <col min="15530" max="15530" width="15.5703125" style="63" customWidth="1"/>
    <col min="15531" max="15779" width="11.5703125" style="63"/>
    <col min="15780" max="15780" width="47.7109375" style="63" customWidth="1"/>
    <col min="15781" max="15782" width="16.42578125" style="63" customWidth="1"/>
    <col min="15783" max="15783" width="16.28515625" style="63" customWidth="1"/>
    <col min="15784" max="15784" width="17" style="63" customWidth="1"/>
    <col min="15785" max="15785" width="14.7109375" style="63" customWidth="1"/>
    <col min="15786" max="15786" width="15.5703125" style="63" customWidth="1"/>
    <col min="15787" max="16035" width="11.5703125" style="63"/>
    <col min="16036" max="16036" width="47.7109375" style="63" customWidth="1"/>
    <col min="16037" max="16038" width="16.42578125" style="63" customWidth="1"/>
    <col min="16039" max="16039" width="16.28515625" style="63" customWidth="1"/>
    <col min="16040" max="16040" width="17" style="63" customWidth="1"/>
    <col min="16041" max="16041" width="14.7109375" style="63" customWidth="1"/>
    <col min="16042" max="16042" width="15.5703125" style="63" customWidth="1"/>
    <col min="16043" max="16384" width="11.5703125" style="63"/>
  </cols>
  <sheetData>
    <row r="1" spans="1:7" x14ac:dyDescent="0.25">
      <c r="A1" s="205" t="s">
        <v>445</v>
      </c>
      <c r="B1" s="205"/>
      <c r="C1" s="205"/>
      <c r="D1" s="205"/>
      <c r="E1" s="205"/>
      <c r="F1" s="205"/>
      <c r="G1" s="205"/>
    </row>
    <row r="2" spans="1:7" x14ac:dyDescent="0.25">
      <c r="A2" s="114" t="str">
        <f>'Formato 1'!A2</f>
        <v>Patronato del Parque Zoológico de León (a)</v>
      </c>
      <c r="B2" s="115"/>
      <c r="C2" s="115"/>
      <c r="D2" s="115"/>
      <c r="E2" s="115"/>
      <c r="F2" s="115"/>
      <c r="G2" s="116"/>
    </row>
    <row r="3" spans="1:7" x14ac:dyDescent="0.25">
      <c r="A3" s="117" t="s">
        <v>446</v>
      </c>
      <c r="B3" s="118"/>
      <c r="C3" s="118"/>
      <c r="D3" s="118"/>
      <c r="E3" s="118"/>
      <c r="F3" s="118"/>
      <c r="G3" s="119"/>
    </row>
    <row r="4" spans="1:7" x14ac:dyDescent="0.25">
      <c r="A4" s="117" t="s">
        <v>2</v>
      </c>
      <c r="B4" s="118"/>
      <c r="C4" s="118"/>
      <c r="D4" s="118"/>
      <c r="E4" s="118"/>
      <c r="F4" s="118"/>
      <c r="G4" s="119"/>
    </row>
    <row r="5" spans="1:7" x14ac:dyDescent="0.25">
      <c r="A5" s="117" t="s">
        <v>447</v>
      </c>
      <c r="B5" s="118"/>
      <c r="C5" s="118"/>
      <c r="D5" s="118"/>
      <c r="E5" s="118"/>
      <c r="F5" s="118"/>
      <c r="G5" s="119"/>
    </row>
    <row r="6" spans="1:7" x14ac:dyDescent="0.25">
      <c r="A6" s="203" t="s">
        <v>448</v>
      </c>
      <c r="B6" s="30">
        <v>2022</v>
      </c>
      <c r="C6" s="203">
        <f>+B6+1</f>
        <v>2023</v>
      </c>
      <c r="D6" s="203">
        <f>+C6+1</f>
        <v>2024</v>
      </c>
      <c r="E6" s="203">
        <f>+D6+1</f>
        <v>2025</v>
      </c>
      <c r="F6" s="203">
        <f>+E6+1</f>
        <v>2026</v>
      </c>
      <c r="G6" s="203">
        <f>+F6+1</f>
        <v>2027</v>
      </c>
    </row>
    <row r="7" spans="1:7" ht="83.25" customHeight="1" x14ac:dyDescent="0.25">
      <c r="A7" s="204"/>
      <c r="B7" s="64" t="s">
        <v>449</v>
      </c>
      <c r="C7" s="204"/>
      <c r="D7" s="204"/>
      <c r="E7" s="204"/>
      <c r="F7" s="204"/>
      <c r="G7" s="204"/>
    </row>
    <row r="8" spans="1:7" ht="30" x14ac:dyDescent="0.25">
      <c r="A8" s="65" t="s">
        <v>450</v>
      </c>
      <c r="B8" s="29">
        <f>SUM(B9:B20)</f>
        <v>0</v>
      </c>
      <c r="C8" s="29">
        <f t="shared" ref="C8:G8" si="0">SUM(C9:C20)</f>
        <v>0</v>
      </c>
      <c r="D8" s="29">
        <f t="shared" si="0"/>
        <v>0</v>
      </c>
      <c r="E8" s="29">
        <f t="shared" si="0"/>
        <v>0</v>
      </c>
      <c r="F8" s="29">
        <f t="shared" si="0"/>
        <v>0</v>
      </c>
      <c r="G8" s="29">
        <f t="shared" si="0"/>
        <v>0</v>
      </c>
    </row>
    <row r="9" spans="1:7" x14ac:dyDescent="0.25">
      <c r="A9" s="57" t="s">
        <v>240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</row>
    <row r="10" spans="1:7" x14ac:dyDescent="0.25">
      <c r="A10" s="57" t="s">
        <v>241</v>
      </c>
      <c r="B10" s="54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</row>
    <row r="11" spans="1:7" x14ac:dyDescent="0.25">
      <c r="A11" s="57" t="s">
        <v>242</v>
      </c>
      <c r="B11" s="54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</row>
    <row r="12" spans="1:7" x14ac:dyDescent="0.25">
      <c r="A12" s="57" t="s">
        <v>451</v>
      </c>
      <c r="B12" s="54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</row>
    <row r="13" spans="1:7" x14ac:dyDescent="0.25">
      <c r="A13" s="57" t="s">
        <v>244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</row>
    <row r="14" spans="1:7" x14ac:dyDescent="0.25">
      <c r="A14" s="57" t="s">
        <v>245</v>
      </c>
      <c r="B14" s="54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</row>
    <row r="15" spans="1:7" ht="30" x14ac:dyDescent="0.25">
      <c r="A15" s="58" t="s">
        <v>452</v>
      </c>
      <c r="B15" s="54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</row>
    <row r="16" spans="1:7" x14ac:dyDescent="0.25">
      <c r="A16" s="58" t="s">
        <v>453</v>
      </c>
      <c r="B16" s="54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</row>
    <row r="17" spans="1:7" x14ac:dyDescent="0.25">
      <c r="A17" s="59" t="s">
        <v>454</v>
      </c>
      <c r="B17" s="54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</row>
    <row r="18" spans="1:7" x14ac:dyDescent="0.25">
      <c r="A18" s="57" t="s">
        <v>265</v>
      </c>
      <c r="B18" s="54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</row>
    <row r="19" spans="1:7" x14ac:dyDescent="0.25">
      <c r="A19" s="57" t="s">
        <v>266</v>
      </c>
      <c r="B19" s="54">
        <v>0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</row>
    <row r="20" spans="1:7" x14ac:dyDescent="0.25">
      <c r="A20" s="57" t="s">
        <v>455</v>
      </c>
      <c r="B20" s="54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</row>
    <row r="21" spans="1:7" x14ac:dyDescent="0.25">
      <c r="A21" s="54"/>
      <c r="B21" s="54"/>
      <c r="C21" s="54"/>
      <c r="D21" s="54"/>
      <c r="E21" s="54"/>
      <c r="F21" s="54"/>
      <c r="G21" s="54"/>
    </row>
    <row r="22" spans="1:7" x14ac:dyDescent="0.25">
      <c r="A22" s="60" t="s">
        <v>456</v>
      </c>
      <c r="B22" s="12">
        <f>SUM(B23:B27)</f>
        <v>0</v>
      </c>
      <c r="C22" s="12">
        <f t="shared" ref="C22:G22" si="1">SUM(C23:C27)</f>
        <v>0</v>
      </c>
      <c r="D22" s="12">
        <f t="shared" si="1"/>
        <v>0</v>
      </c>
      <c r="E22" s="12">
        <f t="shared" si="1"/>
        <v>0</v>
      </c>
      <c r="F22" s="12">
        <f t="shared" si="1"/>
        <v>0</v>
      </c>
      <c r="G22" s="12">
        <f t="shared" si="1"/>
        <v>0</v>
      </c>
    </row>
    <row r="23" spans="1:7" x14ac:dyDescent="0.25">
      <c r="A23" s="57" t="s">
        <v>457</v>
      </c>
      <c r="B23" s="54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</row>
    <row r="24" spans="1:7" x14ac:dyDescent="0.25">
      <c r="A24" s="57" t="s">
        <v>458</v>
      </c>
      <c r="B24" s="54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</row>
    <row r="25" spans="1:7" x14ac:dyDescent="0.25">
      <c r="A25" s="57" t="s">
        <v>459</v>
      </c>
      <c r="B25" s="54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</row>
    <row r="26" spans="1:7" ht="30" x14ac:dyDescent="0.25">
      <c r="A26" s="58" t="s">
        <v>291</v>
      </c>
      <c r="B26" s="54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</row>
    <row r="27" spans="1:7" x14ac:dyDescent="0.25">
      <c r="A27" s="57" t="s">
        <v>292</v>
      </c>
      <c r="B27" s="54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</row>
    <row r="28" spans="1:7" x14ac:dyDescent="0.25">
      <c r="A28" s="54"/>
      <c r="B28" s="54"/>
      <c r="C28" s="54"/>
      <c r="D28" s="54"/>
      <c r="E28" s="54"/>
      <c r="F28" s="54"/>
      <c r="G28" s="54"/>
    </row>
    <row r="29" spans="1:7" x14ac:dyDescent="0.25">
      <c r="A29" s="60" t="s">
        <v>460</v>
      </c>
      <c r="B29" s="12">
        <f>B30</f>
        <v>0</v>
      </c>
      <c r="C29" s="12">
        <f t="shared" ref="C29:G29" si="2">C30</f>
        <v>0</v>
      </c>
      <c r="D29" s="12">
        <f t="shared" si="2"/>
        <v>0</v>
      </c>
      <c r="E29" s="12">
        <f t="shared" si="2"/>
        <v>0</v>
      </c>
      <c r="F29" s="12">
        <f t="shared" si="2"/>
        <v>0</v>
      </c>
      <c r="G29" s="12">
        <f t="shared" si="2"/>
        <v>0</v>
      </c>
    </row>
    <row r="30" spans="1:7" x14ac:dyDescent="0.25">
      <c r="A30" s="57" t="s">
        <v>295</v>
      </c>
      <c r="B30" s="54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</row>
    <row r="31" spans="1:7" x14ac:dyDescent="0.25">
      <c r="A31" s="54"/>
      <c r="B31" s="54"/>
      <c r="C31" s="54"/>
      <c r="D31" s="54"/>
      <c r="E31" s="54"/>
      <c r="F31" s="54"/>
      <c r="G31" s="54"/>
    </row>
    <row r="32" spans="1:7" x14ac:dyDescent="0.25">
      <c r="A32" s="66" t="s">
        <v>461</v>
      </c>
      <c r="B32" s="12">
        <f>B29+B22+B8</f>
        <v>0</v>
      </c>
      <c r="C32" s="12">
        <f t="shared" ref="C32:F32" si="3">C29+C22+C8</f>
        <v>0</v>
      </c>
      <c r="D32" s="12">
        <f t="shared" si="3"/>
        <v>0</v>
      </c>
      <c r="E32" s="12">
        <f t="shared" si="3"/>
        <v>0</v>
      </c>
      <c r="F32" s="12">
        <f t="shared" si="3"/>
        <v>0</v>
      </c>
      <c r="G32" s="12">
        <f>G29+G22+G8</f>
        <v>0</v>
      </c>
    </row>
    <row r="33" spans="1:7" x14ac:dyDescent="0.25">
      <c r="A33" s="54"/>
      <c r="B33" s="54"/>
      <c r="C33" s="54"/>
      <c r="D33" s="54"/>
      <c r="E33" s="54"/>
      <c r="F33" s="54"/>
      <c r="G33" s="54"/>
    </row>
    <row r="34" spans="1:7" x14ac:dyDescent="0.25">
      <c r="A34" s="60" t="s">
        <v>297</v>
      </c>
      <c r="B34" s="12"/>
      <c r="C34" s="12"/>
      <c r="D34" s="12"/>
      <c r="E34" s="12"/>
      <c r="F34" s="12"/>
      <c r="G34" s="12"/>
    </row>
    <row r="35" spans="1:7" ht="45" customHeight="1" x14ac:dyDescent="0.25">
      <c r="A35" s="67" t="s">
        <v>462</v>
      </c>
      <c r="B35" s="54">
        <v>0</v>
      </c>
      <c r="C35" s="54">
        <v>0</v>
      </c>
      <c r="D35" s="54">
        <v>0</v>
      </c>
      <c r="E35" s="54">
        <v>0</v>
      </c>
      <c r="F35" s="54">
        <v>0</v>
      </c>
      <c r="G35" s="54">
        <v>0</v>
      </c>
    </row>
    <row r="36" spans="1:7" ht="45" customHeight="1" x14ac:dyDescent="0.25">
      <c r="A36" s="67" t="s">
        <v>299</v>
      </c>
      <c r="B36" s="54">
        <v>0</v>
      </c>
      <c r="C36" s="54">
        <v>0</v>
      </c>
      <c r="D36" s="54">
        <v>0</v>
      </c>
      <c r="E36" s="54">
        <v>0</v>
      </c>
      <c r="F36" s="54">
        <v>0</v>
      </c>
      <c r="G36" s="54">
        <v>0</v>
      </c>
    </row>
    <row r="37" spans="1:7" x14ac:dyDescent="0.25">
      <c r="A37" s="60" t="s">
        <v>463</v>
      </c>
      <c r="B37" s="12">
        <f>B36+B35</f>
        <v>0</v>
      </c>
      <c r="C37" s="12">
        <f t="shared" ref="C37:F37" si="4">C36+C35</f>
        <v>0</v>
      </c>
      <c r="D37" s="12">
        <f t="shared" si="4"/>
        <v>0</v>
      </c>
      <c r="E37" s="12">
        <f t="shared" si="4"/>
        <v>0</v>
      </c>
      <c r="F37" s="12">
        <f t="shared" si="4"/>
        <v>0</v>
      </c>
      <c r="G37" s="12">
        <f>G36+G35</f>
        <v>0</v>
      </c>
    </row>
    <row r="38" spans="1:7" x14ac:dyDescent="0.25">
      <c r="A38" s="68"/>
      <c r="B38" s="62"/>
      <c r="C38" s="62"/>
      <c r="D38" s="62"/>
      <c r="E38" s="62"/>
      <c r="F38" s="62"/>
      <c r="G38" s="6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00000000-0002-0000-0900-000000000000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00000000-0002-0000-0900-000001000000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206" t="s">
        <v>464</v>
      </c>
      <c r="B1" s="206"/>
      <c r="C1" s="206"/>
      <c r="D1" s="206"/>
      <c r="E1" s="206"/>
      <c r="F1" s="206"/>
      <c r="G1" s="206"/>
    </row>
    <row r="2" spans="1:7" x14ac:dyDescent="0.25">
      <c r="A2" s="114" t="str">
        <f>'Formato 1'!A2</f>
        <v>Patronato del Parque Zoológico de León (a)</v>
      </c>
      <c r="B2" s="115"/>
      <c r="C2" s="115"/>
      <c r="D2" s="115"/>
      <c r="E2" s="115"/>
      <c r="F2" s="115"/>
      <c r="G2" s="116"/>
    </row>
    <row r="3" spans="1:7" x14ac:dyDescent="0.25">
      <c r="A3" s="100" t="s">
        <v>465</v>
      </c>
      <c r="B3" s="101"/>
      <c r="C3" s="101"/>
      <c r="D3" s="101"/>
      <c r="E3" s="101"/>
      <c r="F3" s="101"/>
      <c r="G3" s="102"/>
    </row>
    <row r="4" spans="1:7" x14ac:dyDescent="0.25">
      <c r="A4" s="100" t="s">
        <v>2</v>
      </c>
      <c r="B4" s="101"/>
      <c r="C4" s="101"/>
      <c r="D4" s="101"/>
      <c r="E4" s="101"/>
      <c r="F4" s="101"/>
      <c r="G4" s="102"/>
    </row>
    <row r="5" spans="1:7" x14ac:dyDescent="0.25">
      <c r="A5" s="100" t="s">
        <v>447</v>
      </c>
      <c r="B5" s="101"/>
      <c r="C5" s="101"/>
      <c r="D5" s="101"/>
      <c r="E5" s="101"/>
      <c r="F5" s="101"/>
      <c r="G5" s="102"/>
    </row>
    <row r="6" spans="1:7" x14ac:dyDescent="0.25">
      <c r="A6" s="207" t="s">
        <v>466</v>
      </c>
      <c r="B6" s="30">
        <v>2022</v>
      </c>
      <c r="C6" s="203">
        <f>+B6+1</f>
        <v>2023</v>
      </c>
      <c r="D6" s="203">
        <f>+C6+1</f>
        <v>2024</v>
      </c>
      <c r="E6" s="203">
        <f>+D6+1</f>
        <v>2025</v>
      </c>
      <c r="F6" s="203">
        <f>+E6+1</f>
        <v>2026</v>
      </c>
      <c r="G6" s="203">
        <f>+F6+1</f>
        <v>2027</v>
      </c>
    </row>
    <row r="7" spans="1:7" ht="57.75" customHeight="1" x14ac:dyDescent="0.25">
      <c r="A7" s="208"/>
      <c r="B7" s="31" t="s">
        <v>449</v>
      </c>
      <c r="C7" s="204"/>
      <c r="D7" s="204"/>
      <c r="E7" s="204"/>
      <c r="F7" s="204"/>
      <c r="G7" s="204"/>
    </row>
    <row r="8" spans="1:7" x14ac:dyDescent="0.25">
      <c r="A8" s="22" t="s">
        <v>467</v>
      </c>
      <c r="B8" s="32">
        <f>SUM(B9:B17)</f>
        <v>0</v>
      </c>
      <c r="C8" s="32">
        <f t="shared" ref="C8:G8" si="0">SUM(C9:C17)</f>
        <v>0</v>
      </c>
      <c r="D8" s="32">
        <f t="shared" si="0"/>
        <v>0</v>
      </c>
      <c r="E8" s="32">
        <f t="shared" si="0"/>
        <v>0</v>
      </c>
      <c r="F8" s="32">
        <f t="shared" si="0"/>
        <v>0</v>
      </c>
      <c r="G8" s="32">
        <f t="shared" si="0"/>
        <v>0</v>
      </c>
    </row>
    <row r="9" spans="1:7" x14ac:dyDescent="0.25">
      <c r="A9" s="52" t="s">
        <v>468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</row>
    <row r="10" spans="1:7" x14ac:dyDescent="0.25">
      <c r="A10" s="52" t="s">
        <v>469</v>
      </c>
      <c r="B10" s="54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</row>
    <row r="11" spans="1:7" x14ac:dyDescent="0.25">
      <c r="A11" s="52" t="s">
        <v>470</v>
      </c>
      <c r="B11" s="54">
        <v>0</v>
      </c>
      <c r="C11" s="54"/>
      <c r="D11" s="54">
        <v>0</v>
      </c>
      <c r="E11" s="54">
        <v>0</v>
      </c>
      <c r="F11" s="54">
        <v>0</v>
      </c>
      <c r="G11" s="54">
        <v>0</v>
      </c>
    </row>
    <row r="12" spans="1:7" x14ac:dyDescent="0.25">
      <c r="A12" s="53" t="s">
        <v>471</v>
      </c>
      <c r="B12" s="54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</row>
    <row r="13" spans="1:7" x14ac:dyDescent="0.25">
      <c r="A13" s="53" t="s">
        <v>472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</row>
    <row r="14" spans="1:7" x14ac:dyDescent="0.25">
      <c r="A14" s="52" t="s">
        <v>473</v>
      </c>
      <c r="B14" s="54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</row>
    <row r="15" spans="1:7" x14ac:dyDescent="0.25">
      <c r="A15" s="53" t="s">
        <v>474</v>
      </c>
      <c r="B15" s="54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</row>
    <row r="16" spans="1:7" x14ac:dyDescent="0.25">
      <c r="A16" s="52" t="s">
        <v>475</v>
      </c>
      <c r="B16" s="54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</row>
    <row r="17" spans="1:7" x14ac:dyDescent="0.25">
      <c r="A17" s="52" t="s">
        <v>476</v>
      </c>
      <c r="B17" s="54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</row>
    <row r="18" spans="1:7" x14ac:dyDescent="0.25">
      <c r="A18" s="47"/>
      <c r="B18" s="39"/>
      <c r="C18" s="39"/>
      <c r="D18" s="39"/>
      <c r="E18" s="39"/>
      <c r="F18" s="39"/>
      <c r="G18" s="39"/>
    </row>
    <row r="19" spans="1:7" x14ac:dyDescent="0.25">
      <c r="A19" s="3" t="s">
        <v>477</v>
      </c>
      <c r="B19" s="12">
        <f>SUM(B20:B28)</f>
        <v>0</v>
      </c>
      <c r="C19" s="12">
        <f t="shared" ref="C19:G19" si="1">SUM(C20:C28)</f>
        <v>0</v>
      </c>
      <c r="D19" s="12">
        <f t="shared" si="1"/>
        <v>0</v>
      </c>
      <c r="E19" s="12">
        <f t="shared" si="1"/>
        <v>0</v>
      </c>
      <c r="F19" s="12">
        <f t="shared" si="1"/>
        <v>0</v>
      </c>
      <c r="G19" s="12">
        <f t="shared" si="1"/>
        <v>0</v>
      </c>
    </row>
    <row r="20" spans="1:7" x14ac:dyDescent="0.25">
      <c r="A20" s="52" t="s">
        <v>468</v>
      </c>
      <c r="B20" s="54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</row>
    <row r="21" spans="1:7" x14ac:dyDescent="0.25">
      <c r="A21" s="52" t="s">
        <v>469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</row>
    <row r="22" spans="1:7" x14ac:dyDescent="0.25">
      <c r="A22" s="52" t="s">
        <v>470</v>
      </c>
      <c r="B22" s="54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</row>
    <row r="23" spans="1:7" x14ac:dyDescent="0.25">
      <c r="A23" s="53" t="s">
        <v>471</v>
      </c>
      <c r="B23" s="54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</row>
    <row r="24" spans="1:7" x14ac:dyDescent="0.25">
      <c r="A24" s="53" t="s">
        <v>472</v>
      </c>
      <c r="B24" s="54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</row>
    <row r="25" spans="1:7" x14ac:dyDescent="0.25">
      <c r="A25" s="53" t="s">
        <v>473</v>
      </c>
      <c r="B25" s="54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</row>
    <row r="26" spans="1:7" x14ac:dyDescent="0.25">
      <c r="A26" s="53" t="s">
        <v>474</v>
      </c>
      <c r="B26" s="54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</row>
    <row r="27" spans="1:7" x14ac:dyDescent="0.25">
      <c r="A27" s="52" t="s">
        <v>478</v>
      </c>
      <c r="B27" s="54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</row>
    <row r="28" spans="1:7" x14ac:dyDescent="0.25">
      <c r="A28" s="52" t="s">
        <v>476</v>
      </c>
      <c r="B28" s="54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</row>
    <row r="29" spans="1:7" x14ac:dyDescent="0.25">
      <c r="A29" s="39"/>
      <c r="B29" s="39"/>
      <c r="C29" s="39"/>
      <c r="D29" s="39"/>
      <c r="E29" s="39"/>
      <c r="F29" s="39"/>
      <c r="G29" s="39"/>
    </row>
    <row r="30" spans="1:7" x14ac:dyDescent="0.25">
      <c r="A30" s="3" t="s">
        <v>479</v>
      </c>
      <c r="B30" s="33">
        <f t="shared" ref="B30:G30" si="2">B8+B19</f>
        <v>0</v>
      </c>
      <c r="C30" s="33">
        <f t="shared" si="2"/>
        <v>0</v>
      </c>
      <c r="D30" s="33">
        <f t="shared" si="2"/>
        <v>0</v>
      </c>
      <c r="E30" s="33">
        <f t="shared" si="2"/>
        <v>0</v>
      </c>
      <c r="F30" s="33">
        <f t="shared" si="2"/>
        <v>0</v>
      </c>
      <c r="G30" s="33">
        <f t="shared" si="2"/>
        <v>0</v>
      </c>
    </row>
    <row r="31" spans="1:7" x14ac:dyDescent="0.25">
      <c r="A31" s="49"/>
      <c r="B31" s="49"/>
      <c r="C31" s="49"/>
      <c r="D31" s="49"/>
      <c r="E31" s="49"/>
      <c r="F31" s="49"/>
      <c r="G31" s="49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00000000-0002-0000-0A00-000000000000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00000000-0002-0000-0A00-000001000000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206" t="s">
        <v>480</v>
      </c>
      <c r="B1" s="206"/>
      <c r="C1" s="206"/>
      <c r="D1" s="206"/>
      <c r="E1" s="206"/>
      <c r="F1" s="206"/>
      <c r="G1" s="206"/>
    </row>
    <row r="2" spans="1:7" x14ac:dyDescent="0.25">
      <c r="A2" s="114" t="str">
        <f>'Formato 1'!A2</f>
        <v>Patronato del Parque Zoológico de León (a)</v>
      </c>
      <c r="B2" s="115"/>
      <c r="C2" s="115"/>
      <c r="D2" s="115"/>
      <c r="E2" s="115"/>
      <c r="F2" s="115"/>
      <c r="G2" s="116"/>
    </row>
    <row r="3" spans="1:7" x14ac:dyDescent="0.25">
      <c r="A3" s="100" t="s">
        <v>481</v>
      </c>
      <c r="B3" s="101"/>
      <c r="C3" s="101"/>
      <c r="D3" s="101"/>
      <c r="E3" s="101"/>
      <c r="F3" s="101"/>
      <c r="G3" s="102"/>
    </row>
    <row r="4" spans="1:7" x14ac:dyDescent="0.25">
      <c r="A4" s="103" t="s">
        <v>2</v>
      </c>
      <c r="B4" s="104"/>
      <c r="C4" s="104"/>
      <c r="D4" s="104"/>
      <c r="E4" s="104"/>
      <c r="F4" s="104"/>
      <c r="G4" s="105"/>
    </row>
    <row r="5" spans="1:7" x14ac:dyDescent="0.25">
      <c r="A5" s="210" t="s">
        <v>448</v>
      </c>
      <c r="B5" s="211">
        <v>2017</v>
      </c>
      <c r="C5" s="211">
        <f>+B5+1</f>
        <v>2018</v>
      </c>
      <c r="D5" s="211">
        <f>+C5+1</f>
        <v>2019</v>
      </c>
      <c r="E5" s="211">
        <f>+D5+1</f>
        <v>2020</v>
      </c>
      <c r="F5" s="211">
        <f>+E5+1</f>
        <v>2021</v>
      </c>
      <c r="G5" s="30">
        <f>+F5+1</f>
        <v>2022</v>
      </c>
    </row>
    <row r="6" spans="1:7" ht="32.25" x14ac:dyDescent="0.25">
      <c r="A6" s="193"/>
      <c r="B6" s="212"/>
      <c r="C6" s="212"/>
      <c r="D6" s="212"/>
      <c r="E6" s="212"/>
      <c r="F6" s="212"/>
      <c r="G6" s="31" t="s">
        <v>482</v>
      </c>
    </row>
    <row r="7" spans="1:7" x14ac:dyDescent="0.25">
      <c r="A7" s="56" t="s">
        <v>450</v>
      </c>
      <c r="B7" s="32">
        <f>SUM(B9:B19)</f>
        <v>0</v>
      </c>
      <c r="C7" s="32">
        <f>SUM(C8:C19)</f>
        <v>0</v>
      </c>
      <c r="D7" s="32">
        <f>SUM(D8:D19)</f>
        <v>0</v>
      </c>
      <c r="E7" s="32">
        <f>SUM(E8:E19)</f>
        <v>0</v>
      </c>
      <c r="F7" s="32">
        <f>SUM(F8:F19)</f>
        <v>0</v>
      </c>
      <c r="G7" s="32">
        <f>SUM(G8:G19)</f>
        <v>0</v>
      </c>
    </row>
    <row r="8" spans="1:7" x14ac:dyDescent="0.25">
      <c r="A8" s="57" t="s">
        <v>483</v>
      </c>
      <c r="B8" s="54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</row>
    <row r="9" spans="1:7" x14ac:dyDescent="0.25">
      <c r="A9" s="57" t="s">
        <v>484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</row>
    <row r="10" spans="1:7" x14ac:dyDescent="0.25">
      <c r="A10" s="57" t="s">
        <v>485</v>
      </c>
      <c r="B10" s="54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</row>
    <row r="11" spans="1:7" x14ac:dyDescent="0.25">
      <c r="A11" s="57" t="s">
        <v>486</v>
      </c>
      <c r="B11" s="54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</row>
    <row r="12" spans="1:7" x14ac:dyDescent="0.25">
      <c r="A12" s="57" t="s">
        <v>487</v>
      </c>
      <c r="B12" s="54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</row>
    <row r="13" spans="1:7" x14ac:dyDescent="0.25">
      <c r="A13" s="57" t="s">
        <v>488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</row>
    <row r="14" spans="1:7" ht="30" customHeight="1" x14ac:dyDescent="0.25">
      <c r="A14" s="58" t="s">
        <v>489</v>
      </c>
      <c r="B14" s="54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</row>
    <row r="15" spans="1:7" x14ac:dyDescent="0.25">
      <c r="A15" s="57" t="s">
        <v>490</v>
      </c>
      <c r="B15" s="54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</row>
    <row r="16" spans="1:7" x14ac:dyDescent="0.25">
      <c r="A16" s="59" t="s">
        <v>491</v>
      </c>
      <c r="B16" s="54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</row>
    <row r="17" spans="1:7" x14ac:dyDescent="0.25">
      <c r="A17" s="57" t="s">
        <v>492</v>
      </c>
      <c r="B17" s="54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</row>
    <row r="18" spans="1:7" x14ac:dyDescent="0.25">
      <c r="A18" s="57" t="s">
        <v>493</v>
      </c>
      <c r="B18" s="54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</row>
    <row r="19" spans="1:7" x14ac:dyDescent="0.25">
      <c r="A19" s="57" t="s">
        <v>494</v>
      </c>
      <c r="B19" s="54">
        <v>0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</row>
    <row r="20" spans="1:7" x14ac:dyDescent="0.25">
      <c r="A20" s="54"/>
      <c r="B20" s="54"/>
      <c r="C20" s="54"/>
      <c r="D20" s="54"/>
      <c r="E20" s="54"/>
      <c r="F20" s="54"/>
      <c r="G20" s="54"/>
    </row>
    <row r="21" spans="1:7" x14ac:dyDescent="0.25">
      <c r="A21" s="60" t="s">
        <v>456</v>
      </c>
      <c r="B21" s="12">
        <f>SUM(B22:B26)</f>
        <v>0</v>
      </c>
      <c r="C21" s="12">
        <f t="shared" ref="C21:G21" si="0">SUM(C22:C26)</f>
        <v>0</v>
      </c>
      <c r="D21" s="12">
        <f t="shared" si="0"/>
        <v>0</v>
      </c>
      <c r="E21" s="12">
        <f t="shared" si="0"/>
        <v>0</v>
      </c>
      <c r="F21" s="12">
        <f t="shared" si="0"/>
        <v>0</v>
      </c>
      <c r="G21" s="12">
        <f t="shared" si="0"/>
        <v>0</v>
      </c>
    </row>
    <row r="22" spans="1:7" x14ac:dyDescent="0.25">
      <c r="A22" s="57" t="s">
        <v>495</v>
      </c>
      <c r="B22" s="54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</row>
    <row r="23" spans="1:7" x14ac:dyDescent="0.25">
      <c r="A23" s="57" t="s">
        <v>496</v>
      </c>
      <c r="B23" s="54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</row>
    <row r="24" spans="1:7" x14ac:dyDescent="0.25">
      <c r="A24" s="57" t="s">
        <v>497</v>
      </c>
      <c r="B24" s="54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</row>
    <row r="25" spans="1:7" ht="45" customHeight="1" x14ac:dyDescent="0.25">
      <c r="A25" s="58" t="s">
        <v>498</v>
      </c>
      <c r="B25" s="54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</row>
    <row r="26" spans="1:7" x14ac:dyDescent="0.25">
      <c r="A26" s="57" t="s">
        <v>499</v>
      </c>
      <c r="B26" s="54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</row>
    <row r="27" spans="1:7" x14ac:dyDescent="0.25">
      <c r="A27" s="39"/>
      <c r="B27" s="54"/>
      <c r="C27" s="54"/>
      <c r="D27" s="54"/>
      <c r="E27" s="54"/>
      <c r="F27" s="54"/>
      <c r="G27" s="54"/>
    </row>
    <row r="28" spans="1:7" x14ac:dyDescent="0.25">
      <c r="A28" s="3" t="s">
        <v>460</v>
      </c>
      <c r="B28" s="12">
        <f>B29</f>
        <v>0</v>
      </c>
      <c r="C28" s="12">
        <f>C29</f>
        <v>0</v>
      </c>
      <c r="D28" s="12">
        <f t="shared" ref="D28:G28" si="1">D29</f>
        <v>0</v>
      </c>
      <c r="E28" s="12">
        <f t="shared" si="1"/>
        <v>0</v>
      </c>
      <c r="F28" s="12">
        <f t="shared" si="1"/>
        <v>0</v>
      </c>
      <c r="G28" s="12">
        <f t="shared" si="1"/>
        <v>0</v>
      </c>
    </row>
    <row r="29" spans="1:7" x14ac:dyDescent="0.25">
      <c r="A29" s="52" t="s">
        <v>295</v>
      </c>
      <c r="B29" s="54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</row>
    <row r="30" spans="1:7" x14ac:dyDescent="0.25">
      <c r="A30" s="39"/>
      <c r="B30" s="54"/>
      <c r="C30" s="54"/>
      <c r="D30" s="54"/>
      <c r="E30" s="54"/>
      <c r="F30" s="54"/>
      <c r="G30" s="54"/>
    </row>
    <row r="31" spans="1:7" x14ac:dyDescent="0.25">
      <c r="A31" s="3" t="s">
        <v>500</v>
      </c>
      <c r="B31" s="33">
        <f>B7+B21+B28</f>
        <v>0</v>
      </c>
      <c r="C31" s="33">
        <f t="shared" ref="C31:G31" si="2">C7+C21+C28</f>
        <v>0</v>
      </c>
      <c r="D31" s="33">
        <f t="shared" si="2"/>
        <v>0</v>
      </c>
      <c r="E31" s="33">
        <f t="shared" si="2"/>
        <v>0</v>
      </c>
      <c r="F31" s="33">
        <f t="shared" si="2"/>
        <v>0</v>
      </c>
      <c r="G31" s="33">
        <f t="shared" si="2"/>
        <v>0</v>
      </c>
    </row>
    <row r="32" spans="1:7" x14ac:dyDescent="0.25">
      <c r="A32" s="39"/>
      <c r="B32" s="54"/>
      <c r="C32" s="54"/>
      <c r="D32" s="54"/>
      <c r="E32" s="54"/>
      <c r="F32" s="54"/>
      <c r="G32" s="54"/>
    </row>
    <row r="33" spans="1:7" x14ac:dyDescent="0.25">
      <c r="A33" s="3" t="s">
        <v>297</v>
      </c>
      <c r="B33" s="12"/>
      <c r="C33" s="12"/>
      <c r="D33" s="12"/>
      <c r="E33" s="12"/>
      <c r="F33" s="12"/>
      <c r="G33" s="12"/>
    </row>
    <row r="34" spans="1:7" ht="45" customHeight="1" x14ac:dyDescent="0.25">
      <c r="A34" s="61" t="s">
        <v>462</v>
      </c>
      <c r="B34" s="54">
        <v>0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</row>
    <row r="35" spans="1:7" ht="45" customHeight="1" x14ac:dyDescent="0.25">
      <c r="A35" s="61" t="s">
        <v>501</v>
      </c>
      <c r="B35" s="54">
        <v>0</v>
      </c>
      <c r="C35" s="54">
        <v>0</v>
      </c>
      <c r="D35" s="54">
        <v>0</v>
      </c>
      <c r="E35" s="54">
        <v>0</v>
      </c>
      <c r="F35" s="54">
        <v>0</v>
      </c>
      <c r="G35" s="54">
        <v>0</v>
      </c>
    </row>
    <row r="36" spans="1:7" x14ac:dyDescent="0.25">
      <c r="A36" s="3" t="s">
        <v>502</v>
      </c>
      <c r="B36" s="12">
        <f>B34+B35</f>
        <v>0</v>
      </c>
      <c r="C36" s="12">
        <f t="shared" ref="C36:G36" si="3">C34+C35</f>
        <v>0</v>
      </c>
      <c r="D36" s="12">
        <f t="shared" si="3"/>
        <v>0</v>
      </c>
      <c r="E36" s="12">
        <f t="shared" si="3"/>
        <v>0</v>
      </c>
      <c r="F36" s="12">
        <f t="shared" si="3"/>
        <v>0</v>
      </c>
      <c r="G36" s="12">
        <f t="shared" si="3"/>
        <v>0</v>
      </c>
    </row>
    <row r="37" spans="1:7" ht="5.25" customHeight="1" x14ac:dyDescent="0.25">
      <c r="A37" s="49"/>
      <c r="B37" s="62"/>
      <c r="C37" s="62"/>
      <c r="D37" s="62"/>
      <c r="E37" s="62"/>
      <c r="F37" s="62"/>
      <c r="G37" s="62"/>
    </row>
    <row r="38" spans="1:7" x14ac:dyDescent="0.25">
      <c r="A38" s="55"/>
    </row>
    <row r="39" spans="1:7" x14ac:dyDescent="0.25">
      <c r="A39" s="209" t="s">
        <v>503</v>
      </c>
      <c r="B39" s="209"/>
      <c r="C39" s="209"/>
      <c r="D39" s="209"/>
      <c r="E39" s="209"/>
      <c r="F39" s="209"/>
      <c r="G39" s="209"/>
    </row>
    <row r="40" spans="1:7" x14ac:dyDescent="0.25">
      <c r="A40" s="209" t="s">
        <v>504</v>
      </c>
      <c r="B40" s="209"/>
      <c r="C40" s="209"/>
      <c r="D40" s="209"/>
      <c r="E40" s="209"/>
      <c r="F40" s="209"/>
      <c r="G40" s="209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00000000-0002-0000-0B00-000000000000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00000000-0002-0000-0B00-000001000000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206" t="s">
        <v>505</v>
      </c>
      <c r="B1" s="206"/>
      <c r="C1" s="206"/>
      <c r="D1" s="206"/>
      <c r="E1" s="206"/>
      <c r="F1" s="206"/>
      <c r="G1" s="206"/>
    </row>
    <row r="2" spans="1:7" x14ac:dyDescent="0.25">
      <c r="A2" s="114" t="str">
        <f>'Formato 1'!A2</f>
        <v>Patronato del Parque Zoológico de León (a)</v>
      </c>
      <c r="B2" s="115"/>
      <c r="C2" s="115"/>
      <c r="D2" s="115"/>
      <c r="E2" s="115"/>
      <c r="F2" s="115"/>
      <c r="G2" s="116"/>
    </row>
    <row r="3" spans="1:7" x14ac:dyDescent="0.25">
      <c r="A3" s="100" t="s">
        <v>506</v>
      </c>
      <c r="B3" s="101"/>
      <c r="C3" s="101"/>
      <c r="D3" s="101"/>
      <c r="E3" s="101"/>
      <c r="F3" s="101"/>
      <c r="G3" s="102"/>
    </row>
    <row r="4" spans="1:7" x14ac:dyDescent="0.25">
      <c r="A4" s="103" t="s">
        <v>2</v>
      </c>
      <c r="B4" s="104"/>
      <c r="C4" s="104"/>
      <c r="D4" s="104"/>
      <c r="E4" s="104"/>
      <c r="F4" s="104"/>
      <c r="G4" s="105"/>
    </row>
    <row r="5" spans="1:7" x14ac:dyDescent="0.25">
      <c r="A5" s="213" t="s">
        <v>466</v>
      </c>
      <c r="B5" s="211">
        <v>2017</v>
      </c>
      <c r="C5" s="211">
        <f>+B5+1</f>
        <v>2018</v>
      </c>
      <c r="D5" s="211">
        <f>+C5+1</f>
        <v>2019</v>
      </c>
      <c r="E5" s="211">
        <f>+D5+1</f>
        <v>2020</v>
      </c>
      <c r="F5" s="211">
        <f>+E5+1</f>
        <v>2021</v>
      </c>
      <c r="G5" s="30">
        <v>2022</v>
      </c>
    </row>
    <row r="6" spans="1:7" ht="48.75" customHeight="1" x14ac:dyDescent="0.25">
      <c r="A6" s="214"/>
      <c r="B6" s="212"/>
      <c r="C6" s="212"/>
      <c r="D6" s="212"/>
      <c r="E6" s="212"/>
      <c r="F6" s="212"/>
      <c r="G6" s="31" t="s">
        <v>507</v>
      </c>
    </row>
    <row r="7" spans="1:7" x14ac:dyDescent="0.25">
      <c r="A7" s="22" t="s">
        <v>467</v>
      </c>
      <c r="B7" s="32">
        <f>SUM(B8:B16)</f>
        <v>0</v>
      </c>
      <c r="C7" s="32">
        <f>SUM(C8:C16)</f>
        <v>0</v>
      </c>
      <c r="D7" s="32">
        <f>SUM(D8:D16)</f>
        <v>0</v>
      </c>
      <c r="E7" s="32">
        <f>SUM(E8:E16)</f>
        <v>0</v>
      </c>
      <c r="F7" s="32">
        <f>SUM(F8:F16)</f>
        <v>0</v>
      </c>
      <c r="G7" s="32">
        <f t="shared" ref="G7" si="0">SUM(G8:G16)</f>
        <v>0</v>
      </c>
    </row>
    <row r="8" spans="1:7" x14ac:dyDescent="0.25">
      <c r="A8" s="52" t="s">
        <v>468</v>
      </c>
      <c r="B8" s="54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</row>
    <row r="9" spans="1:7" x14ac:dyDescent="0.25">
      <c r="A9" s="52" t="s">
        <v>469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</row>
    <row r="10" spans="1:7" x14ac:dyDescent="0.25">
      <c r="A10" s="52" t="s">
        <v>470</v>
      </c>
      <c r="B10" s="54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</row>
    <row r="11" spans="1:7" ht="30" customHeight="1" x14ac:dyDescent="0.25">
      <c r="A11" s="53" t="s">
        <v>471</v>
      </c>
      <c r="B11" s="54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</row>
    <row r="12" spans="1:7" ht="30" customHeight="1" x14ac:dyDescent="0.25">
      <c r="A12" s="53" t="s">
        <v>472</v>
      </c>
      <c r="B12" s="54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</row>
    <row r="13" spans="1:7" x14ac:dyDescent="0.25">
      <c r="A13" s="52" t="s">
        <v>473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</row>
    <row r="14" spans="1:7" ht="30" customHeight="1" x14ac:dyDescent="0.25">
      <c r="A14" s="53" t="s">
        <v>474</v>
      </c>
      <c r="B14" s="54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</row>
    <row r="15" spans="1:7" x14ac:dyDescent="0.25">
      <c r="A15" s="52" t="s">
        <v>475</v>
      </c>
      <c r="B15" s="54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</row>
    <row r="16" spans="1:7" x14ac:dyDescent="0.25">
      <c r="A16" s="52" t="s">
        <v>476</v>
      </c>
      <c r="B16" s="54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</row>
    <row r="17" spans="1:7" x14ac:dyDescent="0.25">
      <c r="A17" s="39"/>
      <c r="B17" s="39"/>
      <c r="C17" s="39"/>
      <c r="D17" s="39"/>
      <c r="E17" s="39"/>
      <c r="F17" s="39"/>
      <c r="G17" s="39"/>
    </row>
    <row r="18" spans="1:7" x14ac:dyDescent="0.25">
      <c r="A18" s="3" t="s">
        <v>477</v>
      </c>
      <c r="B18" s="12">
        <f>SUM(B19:B27)</f>
        <v>0</v>
      </c>
      <c r="C18" s="12">
        <f t="shared" ref="C18:G18" si="1">SUM(C19:C27)</f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2">
        <f t="shared" si="1"/>
        <v>0</v>
      </c>
    </row>
    <row r="19" spans="1:7" x14ac:dyDescent="0.25">
      <c r="A19" s="52" t="s">
        <v>468</v>
      </c>
      <c r="B19" s="54">
        <v>0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</row>
    <row r="20" spans="1:7" x14ac:dyDescent="0.25">
      <c r="A20" s="52" t="s">
        <v>469</v>
      </c>
      <c r="B20" s="54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</row>
    <row r="21" spans="1:7" x14ac:dyDescent="0.25">
      <c r="A21" s="52" t="s">
        <v>470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</row>
    <row r="22" spans="1:7" ht="30" customHeight="1" x14ac:dyDescent="0.25">
      <c r="A22" s="53" t="s">
        <v>471</v>
      </c>
      <c r="B22" s="54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</row>
    <row r="23" spans="1:7" x14ac:dyDescent="0.25">
      <c r="A23" s="52" t="s">
        <v>472</v>
      </c>
      <c r="B23" s="54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</row>
    <row r="24" spans="1:7" x14ac:dyDescent="0.25">
      <c r="A24" s="52" t="s">
        <v>473</v>
      </c>
      <c r="B24" s="54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</row>
    <row r="25" spans="1:7" x14ac:dyDescent="0.25">
      <c r="A25" s="52" t="s">
        <v>474</v>
      </c>
      <c r="B25" s="54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</row>
    <row r="26" spans="1:7" x14ac:dyDescent="0.25">
      <c r="A26" s="52" t="s">
        <v>478</v>
      </c>
      <c r="B26" s="54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</row>
    <row r="27" spans="1:7" x14ac:dyDescent="0.25">
      <c r="A27" s="52" t="s">
        <v>476</v>
      </c>
      <c r="B27" s="54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</row>
    <row r="28" spans="1:7" x14ac:dyDescent="0.25">
      <c r="A28" s="39"/>
      <c r="B28" s="39"/>
      <c r="C28" s="39"/>
      <c r="D28" s="39"/>
      <c r="E28" s="39"/>
      <c r="F28" s="39"/>
      <c r="G28" s="39"/>
    </row>
    <row r="29" spans="1:7" x14ac:dyDescent="0.25">
      <c r="A29" s="3" t="s">
        <v>508</v>
      </c>
      <c r="B29" s="33">
        <f>B7+B18</f>
        <v>0</v>
      </c>
      <c r="C29" s="33">
        <f t="shared" ref="C29:G29" si="2">C7+C18</f>
        <v>0</v>
      </c>
      <c r="D29" s="33">
        <f t="shared" si="2"/>
        <v>0</v>
      </c>
      <c r="E29" s="33">
        <f t="shared" si="2"/>
        <v>0</v>
      </c>
      <c r="F29" s="33">
        <f t="shared" si="2"/>
        <v>0</v>
      </c>
      <c r="G29" s="33">
        <f t="shared" si="2"/>
        <v>0</v>
      </c>
    </row>
    <row r="30" spans="1:7" x14ac:dyDescent="0.25">
      <c r="A30" s="49"/>
      <c r="B30" s="49"/>
      <c r="C30" s="49"/>
      <c r="D30" s="49"/>
      <c r="E30" s="49"/>
      <c r="F30" s="49"/>
      <c r="G30" s="49"/>
    </row>
    <row r="31" spans="1:7" x14ac:dyDescent="0.25">
      <c r="A31" s="55"/>
    </row>
    <row r="32" spans="1:7" x14ac:dyDescent="0.25">
      <c r="A32" s="209" t="s">
        <v>503</v>
      </c>
      <c r="B32" s="209"/>
      <c r="C32" s="209"/>
      <c r="D32" s="209"/>
      <c r="E32" s="209"/>
      <c r="F32" s="209"/>
      <c r="G32" s="209"/>
    </row>
    <row r="33" spans="1:7" x14ac:dyDescent="0.25">
      <c r="A33" s="209" t="s">
        <v>504</v>
      </c>
      <c r="B33" s="209"/>
      <c r="C33" s="209"/>
      <c r="D33" s="209"/>
      <c r="E33" s="209"/>
      <c r="F33" s="209"/>
      <c r="G33" s="209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00000000-0002-0000-0C00-000000000000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00000000-0002-0000-0C00-000001000000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51" customWidth="1"/>
    <col min="2" max="2" width="23.5703125" style="51" customWidth="1"/>
    <col min="3" max="3" width="18.42578125" style="51" customWidth="1"/>
    <col min="4" max="4" width="17.42578125" style="51" customWidth="1"/>
    <col min="5" max="5" width="19.7109375" style="51" customWidth="1"/>
    <col min="6" max="6" width="23.140625" style="51" bestFit="1" customWidth="1"/>
    <col min="7" max="211" width="65" style="51"/>
    <col min="212" max="212" width="60.5703125" style="51" customWidth="1"/>
    <col min="213" max="213" width="23.5703125" style="51" customWidth="1"/>
    <col min="214" max="214" width="18.42578125" style="51" customWidth="1"/>
    <col min="215" max="215" width="17.42578125" style="51" customWidth="1"/>
    <col min="216" max="216" width="19.7109375" style="51" customWidth="1"/>
    <col min="217" max="217" width="19.140625" style="51" customWidth="1"/>
    <col min="218" max="218" width="37.28515625" style="51" bestFit="1" customWidth="1"/>
    <col min="219" max="467" width="65" style="51"/>
    <col min="468" max="468" width="60.5703125" style="51" customWidth="1"/>
    <col min="469" max="469" width="23.5703125" style="51" customWidth="1"/>
    <col min="470" max="470" width="18.42578125" style="51" customWidth="1"/>
    <col min="471" max="471" width="17.42578125" style="51" customWidth="1"/>
    <col min="472" max="472" width="19.7109375" style="51" customWidth="1"/>
    <col min="473" max="473" width="19.140625" style="51" customWidth="1"/>
    <col min="474" max="474" width="37.28515625" style="51" bestFit="1" customWidth="1"/>
    <col min="475" max="723" width="65" style="51"/>
    <col min="724" max="724" width="60.5703125" style="51" customWidth="1"/>
    <col min="725" max="725" width="23.5703125" style="51" customWidth="1"/>
    <col min="726" max="726" width="18.42578125" style="51" customWidth="1"/>
    <col min="727" max="727" width="17.42578125" style="51" customWidth="1"/>
    <col min="728" max="728" width="19.7109375" style="51" customWidth="1"/>
    <col min="729" max="729" width="19.140625" style="51" customWidth="1"/>
    <col min="730" max="730" width="37.28515625" style="51" bestFit="1" customWidth="1"/>
    <col min="731" max="979" width="65" style="51"/>
    <col min="980" max="980" width="60.5703125" style="51" customWidth="1"/>
    <col min="981" max="981" width="23.5703125" style="51" customWidth="1"/>
    <col min="982" max="982" width="18.42578125" style="51" customWidth="1"/>
    <col min="983" max="983" width="17.42578125" style="51" customWidth="1"/>
    <col min="984" max="984" width="19.7109375" style="51" customWidth="1"/>
    <col min="985" max="985" width="19.140625" style="51" customWidth="1"/>
    <col min="986" max="986" width="37.28515625" style="51" bestFit="1" customWidth="1"/>
    <col min="987" max="1235" width="65" style="51"/>
    <col min="1236" max="1236" width="60.5703125" style="51" customWidth="1"/>
    <col min="1237" max="1237" width="23.5703125" style="51" customWidth="1"/>
    <col min="1238" max="1238" width="18.42578125" style="51" customWidth="1"/>
    <col min="1239" max="1239" width="17.42578125" style="51" customWidth="1"/>
    <col min="1240" max="1240" width="19.7109375" style="51" customWidth="1"/>
    <col min="1241" max="1241" width="19.140625" style="51" customWidth="1"/>
    <col min="1242" max="1242" width="37.28515625" style="51" bestFit="1" customWidth="1"/>
    <col min="1243" max="1491" width="65" style="51"/>
    <col min="1492" max="1492" width="60.5703125" style="51" customWidth="1"/>
    <col min="1493" max="1493" width="23.5703125" style="51" customWidth="1"/>
    <col min="1494" max="1494" width="18.42578125" style="51" customWidth="1"/>
    <col min="1495" max="1495" width="17.42578125" style="51" customWidth="1"/>
    <col min="1496" max="1496" width="19.7109375" style="51" customWidth="1"/>
    <col min="1497" max="1497" width="19.140625" style="51" customWidth="1"/>
    <col min="1498" max="1498" width="37.28515625" style="51" bestFit="1" customWidth="1"/>
    <col min="1499" max="1747" width="65" style="51"/>
    <col min="1748" max="1748" width="60.5703125" style="51" customWidth="1"/>
    <col min="1749" max="1749" width="23.5703125" style="51" customWidth="1"/>
    <col min="1750" max="1750" width="18.42578125" style="51" customWidth="1"/>
    <col min="1751" max="1751" width="17.42578125" style="51" customWidth="1"/>
    <col min="1752" max="1752" width="19.7109375" style="51" customWidth="1"/>
    <col min="1753" max="1753" width="19.140625" style="51" customWidth="1"/>
    <col min="1754" max="1754" width="37.28515625" style="51" bestFit="1" customWidth="1"/>
    <col min="1755" max="2003" width="65" style="51"/>
    <col min="2004" max="2004" width="60.5703125" style="51" customWidth="1"/>
    <col min="2005" max="2005" width="23.5703125" style="51" customWidth="1"/>
    <col min="2006" max="2006" width="18.42578125" style="51" customWidth="1"/>
    <col min="2007" max="2007" width="17.42578125" style="51" customWidth="1"/>
    <col min="2008" max="2008" width="19.7109375" style="51" customWidth="1"/>
    <col min="2009" max="2009" width="19.140625" style="51" customWidth="1"/>
    <col min="2010" max="2010" width="37.28515625" style="51" bestFit="1" customWidth="1"/>
    <col min="2011" max="2259" width="65" style="51"/>
    <col min="2260" max="2260" width="60.5703125" style="51" customWidth="1"/>
    <col min="2261" max="2261" width="23.5703125" style="51" customWidth="1"/>
    <col min="2262" max="2262" width="18.42578125" style="51" customWidth="1"/>
    <col min="2263" max="2263" width="17.42578125" style="51" customWidth="1"/>
    <col min="2264" max="2264" width="19.7109375" style="51" customWidth="1"/>
    <col min="2265" max="2265" width="19.140625" style="51" customWidth="1"/>
    <col min="2266" max="2266" width="37.28515625" style="51" bestFit="1" customWidth="1"/>
    <col min="2267" max="2515" width="65" style="51"/>
    <col min="2516" max="2516" width="60.5703125" style="51" customWidth="1"/>
    <col min="2517" max="2517" width="23.5703125" style="51" customWidth="1"/>
    <col min="2518" max="2518" width="18.42578125" style="51" customWidth="1"/>
    <col min="2519" max="2519" width="17.42578125" style="51" customWidth="1"/>
    <col min="2520" max="2520" width="19.7109375" style="51" customWidth="1"/>
    <col min="2521" max="2521" width="19.140625" style="51" customWidth="1"/>
    <col min="2522" max="2522" width="37.28515625" style="51" bestFit="1" customWidth="1"/>
    <col min="2523" max="2771" width="65" style="51"/>
    <col min="2772" max="2772" width="60.5703125" style="51" customWidth="1"/>
    <col min="2773" max="2773" width="23.5703125" style="51" customWidth="1"/>
    <col min="2774" max="2774" width="18.42578125" style="51" customWidth="1"/>
    <col min="2775" max="2775" width="17.42578125" style="51" customWidth="1"/>
    <col min="2776" max="2776" width="19.7109375" style="51" customWidth="1"/>
    <col min="2777" max="2777" width="19.140625" style="51" customWidth="1"/>
    <col min="2778" max="2778" width="37.28515625" style="51" bestFit="1" customWidth="1"/>
    <col min="2779" max="3027" width="65" style="51"/>
    <col min="3028" max="3028" width="60.5703125" style="51" customWidth="1"/>
    <col min="3029" max="3029" width="23.5703125" style="51" customWidth="1"/>
    <col min="3030" max="3030" width="18.42578125" style="51" customWidth="1"/>
    <col min="3031" max="3031" width="17.42578125" style="51" customWidth="1"/>
    <col min="3032" max="3032" width="19.7109375" style="51" customWidth="1"/>
    <col min="3033" max="3033" width="19.140625" style="51" customWidth="1"/>
    <col min="3034" max="3034" width="37.28515625" style="51" bestFit="1" customWidth="1"/>
    <col min="3035" max="3283" width="65" style="51"/>
    <col min="3284" max="3284" width="60.5703125" style="51" customWidth="1"/>
    <col min="3285" max="3285" width="23.5703125" style="51" customWidth="1"/>
    <col min="3286" max="3286" width="18.42578125" style="51" customWidth="1"/>
    <col min="3287" max="3287" width="17.42578125" style="51" customWidth="1"/>
    <col min="3288" max="3288" width="19.7109375" style="51" customWidth="1"/>
    <col min="3289" max="3289" width="19.140625" style="51" customWidth="1"/>
    <col min="3290" max="3290" width="37.28515625" style="51" bestFit="1" customWidth="1"/>
    <col min="3291" max="3539" width="65" style="51"/>
    <col min="3540" max="3540" width="60.5703125" style="51" customWidth="1"/>
    <col min="3541" max="3541" width="23.5703125" style="51" customWidth="1"/>
    <col min="3542" max="3542" width="18.42578125" style="51" customWidth="1"/>
    <col min="3543" max="3543" width="17.42578125" style="51" customWidth="1"/>
    <col min="3544" max="3544" width="19.7109375" style="51" customWidth="1"/>
    <col min="3545" max="3545" width="19.140625" style="51" customWidth="1"/>
    <col min="3546" max="3546" width="37.28515625" style="51" bestFit="1" customWidth="1"/>
    <col min="3547" max="3795" width="65" style="51"/>
    <col min="3796" max="3796" width="60.5703125" style="51" customWidth="1"/>
    <col min="3797" max="3797" width="23.5703125" style="51" customWidth="1"/>
    <col min="3798" max="3798" width="18.42578125" style="51" customWidth="1"/>
    <col min="3799" max="3799" width="17.42578125" style="51" customWidth="1"/>
    <col min="3800" max="3800" width="19.7109375" style="51" customWidth="1"/>
    <col min="3801" max="3801" width="19.140625" style="51" customWidth="1"/>
    <col min="3802" max="3802" width="37.28515625" style="51" bestFit="1" customWidth="1"/>
    <col min="3803" max="4051" width="65" style="51"/>
    <col min="4052" max="4052" width="60.5703125" style="51" customWidth="1"/>
    <col min="4053" max="4053" width="23.5703125" style="51" customWidth="1"/>
    <col min="4054" max="4054" width="18.42578125" style="51" customWidth="1"/>
    <col min="4055" max="4055" width="17.42578125" style="51" customWidth="1"/>
    <col min="4056" max="4056" width="19.7109375" style="51" customWidth="1"/>
    <col min="4057" max="4057" width="19.140625" style="51" customWidth="1"/>
    <col min="4058" max="4058" width="37.28515625" style="51" bestFit="1" customWidth="1"/>
    <col min="4059" max="4307" width="65" style="51"/>
    <col min="4308" max="4308" width="60.5703125" style="51" customWidth="1"/>
    <col min="4309" max="4309" width="23.5703125" style="51" customWidth="1"/>
    <col min="4310" max="4310" width="18.42578125" style="51" customWidth="1"/>
    <col min="4311" max="4311" width="17.42578125" style="51" customWidth="1"/>
    <col min="4312" max="4312" width="19.7109375" style="51" customWidth="1"/>
    <col min="4313" max="4313" width="19.140625" style="51" customWidth="1"/>
    <col min="4314" max="4314" width="37.28515625" style="51" bestFit="1" customWidth="1"/>
    <col min="4315" max="4563" width="65" style="51"/>
    <col min="4564" max="4564" width="60.5703125" style="51" customWidth="1"/>
    <col min="4565" max="4565" width="23.5703125" style="51" customWidth="1"/>
    <col min="4566" max="4566" width="18.42578125" style="51" customWidth="1"/>
    <col min="4567" max="4567" width="17.42578125" style="51" customWidth="1"/>
    <col min="4568" max="4568" width="19.7109375" style="51" customWidth="1"/>
    <col min="4569" max="4569" width="19.140625" style="51" customWidth="1"/>
    <col min="4570" max="4570" width="37.28515625" style="51" bestFit="1" customWidth="1"/>
    <col min="4571" max="4819" width="65" style="51"/>
    <col min="4820" max="4820" width="60.5703125" style="51" customWidth="1"/>
    <col min="4821" max="4821" width="23.5703125" style="51" customWidth="1"/>
    <col min="4822" max="4822" width="18.42578125" style="51" customWidth="1"/>
    <col min="4823" max="4823" width="17.42578125" style="51" customWidth="1"/>
    <col min="4824" max="4824" width="19.7109375" style="51" customWidth="1"/>
    <col min="4825" max="4825" width="19.140625" style="51" customWidth="1"/>
    <col min="4826" max="4826" width="37.28515625" style="51" bestFit="1" customWidth="1"/>
    <col min="4827" max="5075" width="65" style="51"/>
    <col min="5076" max="5076" width="60.5703125" style="51" customWidth="1"/>
    <col min="5077" max="5077" width="23.5703125" style="51" customWidth="1"/>
    <col min="5078" max="5078" width="18.42578125" style="51" customWidth="1"/>
    <col min="5079" max="5079" width="17.42578125" style="51" customWidth="1"/>
    <col min="5080" max="5080" width="19.7109375" style="51" customWidth="1"/>
    <col min="5081" max="5081" width="19.140625" style="51" customWidth="1"/>
    <col min="5082" max="5082" width="37.28515625" style="51" bestFit="1" customWidth="1"/>
    <col min="5083" max="5331" width="65" style="51"/>
    <col min="5332" max="5332" width="60.5703125" style="51" customWidth="1"/>
    <col min="5333" max="5333" width="23.5703125" style="51" customWidth="1"/>
    <col min="5334" max="5334" width="18.42578125" style="51" customWidth="1"/>
    <col min="5335" max="5335" width="17.42578125" style="51" customWidth="1"/>
    <col min="5336" max="5336" width="19.7109375" style="51" customWidth="1"/>
    <col min="5337" max="5337" width="19.140625" style="51" customWidth="1"/>
    <col min="5338" max="5338" width="37.28515625" style="51" bestFit="1" customWidth="1"/>
    <col min="5339" max="5587" width="65" style="51"/>
    <col min="5588" max="5588" width="60.5703125" style="51" customWidth="1"/>
    <col min="5589" max="5589" width="23.5703125" style="51" customWidth="1"/>
    <col min="5590" max="5590" width="18.42578125" style="51" customWidth="1"/>
    <col min="5591" max="5591" width="17.42578125" style="51" customWidth="1"/>
    <col min="5592" max="5592" width="19.7109375" style="51" customWidth="1"/>
    <col min="5593" max="5593" width="19.140625" style="51" customWidth="1"/>
    <col min="5594" max="5594" width="37.28515625" style="51" bestFit="1" customWidth="1"/>
    <col min="5595" max="5843" width="65" style="51"/>
    <col min="5844" max="5844" width="60.5703125" style="51" customWidth="1"/>
    <col min="5845" max="5845" width="23.5703125" style="51" customWidth="1"/>
    <col min="5846" max="5846" width="18.42578125" style="51" customWidth="1"/>
    <col min="5847" max="5847" width="17.42578125" style="51" customWidth="1"/>
    <col min="5848" max="5848" width="19.7109375" style="51" customWidth="1"/>
    <col min="5849" max="5849" width="19.140625" style="51" customWidth="1"/>
    <col min="5850" max="5850" width="37.28515625" style="51" bestFit="1" customWidth="1"/>
    <col min="5851" max="6099" width="65" style="51"/>
    <col min="6100" max="6100" width="60.5703125" style="51" customWidth="1"/>
    <col min="6101" max="6101" width="23.5703125" style="51" customWidth="1"/>
    <col min="6102" max="6102" width="18.42578125" style="51" customWidth="1"/>
    <col min="6103" max="6103" width="17.42578125" style="51" customWidth="1"/>
    <col min="6104" max="6104" width="19.7109375" style="51" customWidth="1"/>
    <col min="6105" max="6105" width="19.140625" style="51" customWidth="1"/>
    <col min="6106" max="6106" width="37.28515625" style="51" bestFit="1" customWidth="1"/>
    <col min="6107" max="6355" width="65" style="51"/>
    <col min="6356" max="6356" width="60.5703125" style="51" customWidth="1"/>
    <col min="6357" max="6357" width="23.5703125" style="51" customWidth="1"/>
    <col min="6358" max="6358" width="18.42578125" style="51" customWidth="1"/>
    <col min="6359" max="6359" width="17.42578125" style="51" customWidth="1"/>
    <col min="6360" max="6360" width="19.7109375" style="51" customWidth="1"/>
    <col min="6361" max="6361" width="19.140625" style="51" customWidth="1"/>
    <col min="6362" max="6362" width="37.28515625" style="51" bestFit="1" customWidth="1"/>
    <col min="6363" max="6611" width="65" style="51"/>
    <col min="6612" max="6612" width="60.5703125" style="51" customWidth="1"/>
    <col min="6613" max="6613" width="23.5703125" style="51" customWidth="1"/>
    <col min="6614" max="6614" width="18.42578125" style="51" customWidth="1"/>
    <col min="6615" max="6615" width="17.42578125" style="51" customWidth="1"/>
    <col min="6616" max="6616" width="19.7109375" style="51" customWidth="1"/>
    <col min="6617" max="6617" width="19.140625" style="51" customWidth="1"/>
    <col min="6618" max="6618" width="37.28515625" style="51" bestFit="1" customWidth="1"/>
    <col min="6619" max="6867" width="65" style="51"/>
    <col min="6868" max="6868" width="60.5703125" style="51" customWidth="1"/>
    <col min="6869" max="6869" width="23.5703125" style="51" customWidth="1"/>
    <col min="6870" max="6870" width="18.42578125" style="51" customWidth="1"/>
    <col min="6871" max="6871" width="17.42578125" style="51" customWidth="1"/>
    <col min="6872" max="6872" width="19.7109375" style="51" customWidth="1"/>
    <col min="6873" max="6873" width="19.140625" style="51" customWidth="1"/>
    <col min="6874" max="6874" width="37.28515625" style="51" bestFit="1" customWidth="1"/>
    <col min="6875" max="7123" width="65" style="51"/>
    <col min="7124" max="7124" width="60.5703125" style="51" customWidth="1"/>
    <col min="7125" max="7125" width="23.5703125" style="51" customWidth="1"/>
    <col min="7126" max="7126" width="18.42578125" style="51" customWidth="1"/>
    <col min="7127" max="7127" width="17.42578125" style="51" customWidth="1"/>
    <col min="7128" max="7128" width="19.7109375" style="51" customWidth="1"/>
    <col min="7129" max="7129" width="19.140625" style="51" customWidth="1"/>
    <col min="7130" max="7130" width="37.28515625" style="51" bestFit="1" customWidth="1"/>
    <col min="7131" max="7379" width="65" style="51"/>
    <col min="7380" max="7380" width="60.5703125" style="51" customWidth="1"/>
    <col min="7381" max="7381" width="23.5703125" style="51" customWidth="1"/>
    <col min="7382" max="7382" width="18.42578125" style="51" customWidth="1"/>
    <col min="7383" max="7383" width="17.42578125" style="51" customWidth="1"/>
    <col min="7384" max="7384" width="19.7109375" style="51" customWidth="1"/>
    <col min="7385" max="7385" width="19.140625" style="51" customWidth="1"/>
    <col min="7386" max="7386" width="37.28515625" style="51" bestFit="1" customWidth="1"/>
    <col min="7387" max="7635" width="65" style="51"/>
    <col min="7636" max="7636" width="60.5703125" style="51" customWidth="1"/>
    <col min="7637" max="7637" width="23.5703125" style="51" customWidth="1"/>
    <col min="7638" max="7638" width="18.42578125" style="51" customWidth="1"/>
    <col min="7639" max="7639" width="17.42578125" style="51" customWidth="1"/>
    <col min="7640" max="7640" width="19.7109375" style="51" customWidth="1"/>
    <col min="7641" max="7641" width="19.140625" style="51" customWidth="1"/>
    <col min="7642" max="7642" width="37.28515625" style="51" bestFit="1" customWidth="1"/>
    <col min="7643" max="7891" width="65" style="51"/>
    <col min="7892" max="7892" width="60.5703125" style="51" customWidth="1"/>
    <col min="7893" max="7893" width="23.5703125" style="51" customWidth="1"/>
    <col min="7894" max="7894" width="18.42578125" style="51" customWidth="1"/>
    <col min="7895" max="7895" width="17.42578125" style="51" customWidth="1"/>
    <col min="7896" max="7896" width="19.7109375" style="51" customWidth="1"/>
    <col min="7897" max="7897" width="19.140625" style="51" customWidth="1"/>
    <col min="7898" max="7898" width="37.28515625" style="51" bestFit="1" customWidth="1"/>
    <col min="7899" max="8147" width="65" style="51"/>
    <col min="8148" max="8148" width="60.5703125" style="51" customWidth="1"/>
    <col min="8149" max="8149" width="23.5703125" style="51" customWidth="1"/>
    <col min="8150" max="8150" width="18.42578125" style="51" customWidth="1"/>
    <col min="8151" max="8151" width="17.42578125" style="51" customWidth="1"/>
    <col min="8152" max="8152" width="19.7109375" style="51" customWidth="1"/>
    <col min="8153" max="8153" width="19.140625" style="51" customWidth="1"/>
    <col min="8154" max="8154" width="37.28515625" style="51" bestFit="1" customWidth="1"/>
    <col min="8155" max="8403" width="65" style="51"/>
    <col min="8404" max="8404" width="60.5703125" style="51" customWidth="1"/>
    <col min="8405" max="8405" width="23.5703125" style="51" customWidth="1"/>
    <col min="8406" max="8406" width="18.42578125" style="51" customWidth="1"/>
    <col min="8407" max="8407" width="17.42578125" style="51" customWidth="1"/>
    <col min="8408" max="8408" width="19.7109375" style="51" customWidth="1"/>
    <col min="8409" max="8409" width="19.140625" style="51" customWidth="1"/>
    <col min="8410" max="8410" width="37.28515625" style="51" bestFit="1" customWidth="1"/>
    <col min="8411" max="8659" width="65" style="51"/>
    <col min="8660" max="8660" width="60.5703125" style="51" customWidth="1"/>
    <col min="8661" max="8661" width="23.5703125" style="51" customWidth="1"/>
    <col min="8662" max="8662" width="18.42578125" style="51" customWidth="1"/>
    <col min="8663" max="8663" width="17.42578125" style="51" customWidth="1"/>
    <col min="8664" max="8664" width="19.7109375" style="51" customWidth="1"/>
    <col min="8665" max="8665" width="19.140625" style="51" customWidth="1"/>
    <col min="8666" max="8666" width="37.28515625" style="51" bestFit="1" customWidth="1"/>
    <col min="8667" max="8915" width="65" style="51"/>
    <col min="8916" max="8916" width="60.5703125" style="51" customWidth="1"/>
    <col min="8917" max="8917" width="23.5703125" style="51" customWidth="1"/>
    <col min="8918" max="8918" width="18.42578125" style="51" customWidth="1"/>
    <col min="8919" max="8919" width="17.42578125" style="51" customWidth="1"/>
    <col min="8920" max="8920" width="19.7109375" style="51" customWidth="1"/>
    <col min="8921" max="8921" width="19.140625" style="51" customWidth="1"/>
    <col min="8922" max="8922" width="37.28515625" style="51" bestFit="1" customWidth="1"/>
    <col min="8923" max="9171" width="65" style="51"/>
    <col min="9172" max="9172" width="60.5703125" style="51" customWidth="1"/>
    <col min="9173" max="9173" width="23.5703125" style="51" customWidth="1"/>
    <col min="9174" max="9174" width="18.42578125" style="51" customWidth="1"/>
    <col min="9175" max="9175" width="17.42578125" style="51" customWidth="1"/>
    <col min="9176" max="9176" width="19.7109375" style="51" customWidth="1"/>
    <col min="9177" max="9177" width="19.140625" style="51" customWidth="1"/>
    <col min="9178" max="9178" width="37.28515625" style="51" bestFit="1" customWidth="1"/>
    <col min="9179" max="9427" width="65" style="51"/>
    <col min="9428" max="9428" width="60.5703125" style="51" customWidth="1"/>
    <col min="9429" max="9429" width="23.5703125" style="51" customWidth="1"/>
    <col min="9430" max="9430" width="18.42578125" style="51" customWidth="1"/>
    <col min="9431" max="9431" width="17.42578125" style="51" customWidth="1"/>
    <col min="9432" max="9432" width="19.7109375" style="51" customWidth="1"/>
    <col min="9433" max="9433" width="19.140625" style="51" customWidth="1"/>
    <col min="9434" max="9434" width="37.28515625" style="51" bestFit="1" customWidth="1"/>
    <col min="9435" max="9683" width="65" style="51"/>
    <col min="9684" max="9684" width="60.5703125" style="51" customWidth="1"/>
    <col min="9685" max="9685" width="23.5703125" style="51" customWidth="1"/>
    <col min="9686" max="9686" width="18.42578125" style="51" customWidth="1"/>
    <col min="9687" max="9687" width="17.42578125" style="51" customWidth="1"/>
    <col min="9688" max="9688" width="19.7109375" style="51" customWidth="1"/>
    <col min="9689" max="9689" width="19.140625" style="51" customWidth="1"/>
    <col min="9690" max="9690" width="37.28515625" style="51" bestFit="1" customWidth="1"/>
    <col min="9691" max="9939" width="65" style="51"/>
    <col min="9940" max="9940" width="60.5703125" style="51" customWidth="1"/>
    <col min="9941" max="9941" width="23.5703125" style="51" customWidth="1"/>
    <col min="9942" max="9942" width="18.42578125" style="51" customWidth="1"/>
    <col min="9943" max="9943" width="17.42578125" style="51" customWidth="1"/>
    <col min="9944" max="9944" width="19.7109375" style="51" customWidth="1"/>
    <col min="9945" max="9945" width="19.140625" style="51" customWidth="1"/>
    <col min="9946" max="9946" width="37.28515625" style="51" bestFit="1" customWidth="1"/>
    <col min="9947" max="10195" width="65" style="51"/>
    <col min="10196" max="10196" width="60.5703125" style="51" customWidth="1"/>
    <col min="10197" max="10197" width="23.5703125" style="51" customWidth="1"/>
    <col min="10198" max="10198" width="18.42578125" style="51" customWidth="1"/>
    <col min="10199" max="10199" width="17.42578125" style="51" customWidth="1"/>
    <col min="10200" max="10200" width="19.7109375" style="51" customWidth="1"/>
    <col min="10201" max="10201" width="19.140625" style="51" customWidth="1"/>
    <col min="10202" max="10202" width="37.28515625" style="51" bestFit="1" customWidth="1"/>
    <col min="10203" max="10451" width="65" style="51"/>
    <col min="10452" max="10452" width="60.5703125" style="51" customWidth="1"/>
    <col min="10453" max="10453" width="23.5703125" style="51" customWidth="1"/>
    <col min="10454" max="10454" width="18.42578125" style="51" customWidth="1"/>
    <col min="10455" max="10455" width="17.42578125" style="51" customWidth="1"/>
    <col min="10456" max="10456" width="19.7109375" style="51" customWidth="1"/>
    <col min="10457" max="10457" width="19.140625" style="51" customWidth="1"/>
    <col min="10458" max="10458" width="37.28515625" style="51" bestFit="1" customWidth="1"/>
    <col min="10459" max="10707" width="65" style="51"/>
    <col min="10708" max="10708" width="60.5703125" style="51" customWidth="1"/>
    <col min="10709" max="10709" width="23.5703125" style="51" customWidth="1"/>
    <col min="10710" max="10710" width="18.42578125" style="51" customWidth="1"/>
    <col min="10711" max="10711" width="17.42578125" style="51" customWidth="1"/>
    <col min="10712" max="10712" width="19.7109375" style="51" customWidth="1"/>
    <col min="10713" max="10713" width="19.140625" style="51" customWidth="1"/>
    <col min="10714" max="10714" width="37.28515625" style="51" bestFit="1" customWidth="1"/>
    <col min="10715" max="10963" width="65" style="51"/>
    <col min="10964" max="10964" width="60.5703125" style="51" customWidth="1"/>
    <col min="10965" max="10965" width="23.5703125" style="51" customWidth="1"/>
    <col min="10966" max="10966" width="18.42578125" style="51" customWidth="1"/>
    <col min="10967" max="10967" width="17.42578125" style="51" customWidth="1"/>
    <col min="10968" max="10968" width="19.7109375" style="51" customWidth="1"/>
    <col min="10969" max="10969" width="19.140625" style="51" customWidth="1"/>
    <col min="10970" max="10970" width="37.28515625" style="51" bestFit="1" customWidth="1"/>
    <col min="10971" max="11219" width="65" style="51"/>
    <col min="11220" max="11220" width="60.5703125" style="51" customWidth="1"/>
    <col min="11221" max="11221" width="23.5703125" style="51" customWidth="1"/>
    <col min="11222" max="11222" width="18.42578125" style="51" customWidth="1"/>
    <col min="11223" max="11223" width="17.42578125" style="51" customWidth="1"/>
    <col min="11224" max="11224" width="19.7109375" style="51" customWidth="1"/>
    <col min="11225" max="11225" width="19.140625" style="51" customWidth="1"/>
    <col min="11226" max="11226" width="37.28515625" style="51" bestFit="1" customWidth="1"/>
    <col min="11227" max="11475" width="65" style="51"/>
    <col min="11476" max="11476" width="60.5703125" style="51" customWidth="1"/>
    <col min="11477" max="11477" width="23.5703125" style="51" customWidth="1"/>
    <col min="11478" max="11478" width="18.42578125" style="51" customWidth="1"/>
    <col min="11479" max="11479" width="17.42578125" style="51" customWidth="1"/>
    <col min="11480" max="11480" width="19.7109375" style="51" customWidth="1"/>
    <col min="11481" max="11481" width="19.140625" style="51" customWidth="1"/>
    <col min="11482" max="11482" width="37.28515625" style="51" bestFit="1" customWidth="1"/>
    <col min="11483" max="11731" width="65" style="51"/>
    <col min="11732" max="11732" width="60.5703125" style="51" customWidth="1"/>
    <col min="11733" max="11733" width="23.5703125" style="51" customWidth="1"/>
    <col min="11734" max="11734" width="18.42578125" style="51" customWidth="1"/>
    <col min="11735" max="11735" width="17.42578125" style="51" customWidth="1"/>
    <col min="11736" max="11736" width="19.7109375" style="51" customWidth="1"/>
    <col min="11737" max="11737" width="19.140625" style="51" customWidth="1"/>
    <col min="11738" max="11738" width="37.28515625" style="51" bestFit="1" customWidth="1"/>
    <col min="11739" max="11987" width="65" style="51"/>
    <col min="11988" max="11988" width="60.5703125" style="51" customWidth="1"/>
    <col min="11989" max="11989" width="23.5703125" style="51" customWidth="1"/>
    <col min="11990" max="11990" width="18.42578125" style="51" customWidth="1"/>
    <col min="11991" max="11991" width="17.42578125" style="51" customWidth="1"/>
    <col min="11992" max="11992" width="19.7109375" style="51" customWidth="1"/>
    <col min="11993" max="11993" width="19.140625" style="51" customWidth="1"/>
    <col min="11994" max="11994" width="37.28515625" style="51" bestFit="1" customWidth="1"/>
    <col min="11995" max="12243" width="65" style="51"/>
    <col min="12244" max="12244" width="60.5703125" style="51" customWidth="1"/>
    <col min="12245" max="12245" width="23.5703125" style="51" customWidth="1"/>
    <col min="12246" max="12246" width="18.42578125" style="51" customWidth="1"/>
    <col min="12247" max="12247" width="17.42578125" style="51" customWidth="1"/>
    <col min="12248" max="12248" width="19.7109375" style="51" customWidth="1"/>
    <col min="12249" max="12249" width="19.140625" style="51" customWidth="1"/>
    <col min="12250" max="12250" width="37.28515625" style="51" bestFit="1" customWidth="1"/>
    <col min="12251" max="12499" width="65" style="51"/>
    <col min="12500" max="12500" width="60.5703125" style="51" customWidth="1"/>
    <col min="12501" max="12501" width="23.5703125" style="51" customWidth="1"/>
    <col min="12502" max="12502" width="18.42578125" style="51" customWidth="1"/>
    <col min="12503" max="12503" width="17.42578125" style="51" customWidth="1"/>
    <col min="12504" max="12504" width="19.7109375" style="51" customWidth="1"/>
    <col min="12505" max="12505" width="19.140625" style="51" customWidth="1"/>
    <col min="12506" max="12506" width="37.28515625" style="51" bestFit="1" customWidth="1"/>
    <col min="12507" max="12755" width="65" style="51"/>
    <col min="12756" max="12756" width="60.5703125" style="51" customWidth="1"/>
    <col min="12757" max="12757" width="23.5703125" style="51" customWidth="1"/>
    <col min="12758" max="12758" width="18.42578125" style="51" customWidth="1"/>
    <col min="12759" max="12759" width="17.42578125" style="51" customWidth="1"/>
    <col min="12760" max="12760" width="19.7109375" style="51" customWidth="1"/>
    <col min="12761" max="12761" width="19.140625" style="51" customWidth="1"/>
    <col min="12762" max="12762" width="37.28515625" style="51" bestFit="1" customWidth="1"/>
    <col min="12763" max="13011" width="65" style="51"/>
    <col min="13012" max="13012" width="60.5703125" style="51" customWidth="1"/>
    <col min="13013" max="13013" width="23.5703125" style="51" customWidth="1"/>
    <col min="13014" max="13014" width="18.42578125" style="51" customWidth="1"/>
    <col min="13015" max="13015" width="17.42578125" style="51" customWidth="1"/>
    <col min="13016" max="13016" width="19.7109375" style="51" customWidth="1"/>
    <col min="13017" max="13017" width="19.140625" style="51" customWidth="1"/>
    <col min="13018" max="13018" width="37.28515625" style="51" bestFit="1" customWidth="1"/>
    <col min="13019" max="13267" width="65" style="51"/>
    <col min="13268" max="13268" width="60.5703125" style="51" customWidth="1"/>
    <col min="13269" max="13269" width="23.5703125" style="51" customWidth="1"/>
    <col min="13270" max="13270" width="18.42578125" style="51" customWidth="1"/>
    <col min="13271" max="13271" width="17.42578125" style="51" customWidth="1"/>
    <col min="13272" max="13272" width="19.7109375" style="51" customWidth="1"/>
    <col min="13273" max="13273" width="19.140625" style="51" customWidth="1"/>
    <col min="13274" max="13274" width="37.28515625" style="51" bestFit="1" customWidth="1"/>
    <col min="13275" max="13523" width="65" style="51"/>
    <col min="13524" max="13524" width="60.5703125" style="51" customWidth="1"/>
    <col min="13525" max="13525" width="23.5703125" style="51" customWidth="1"/>
    <col min="13526" max="13526" width="18.42578125" style="51" customWidth="1"/>
    <col min="13527" max="13527" width="17.42578125" style="51" customWidth="1"/>
    <col min="13528" max="13528" width="19.7109375" style="51" customWidth="1"/>
    <col min="13529" max="13529" width="19.140625" style="51" customWidth="1"/>
    <col min="13530" max="13530" width="37.28515625" style="51" bestFit="1" customWidth="1"/>
    <col min="13531" max="13779" width="65" style="51"/>
    <col min="13780" max="13780" width="60.5703125" style="51" customWidth="1"/>
    <col min="13781" max="13781" width="23.5703125" style="51" customWidth="1"/>
    <col min="13782" max="13782" width="18.42578125" style="51" customWidth="1"/>
    <col min="13783" max="13783" width="17.42578125" style="51" customWidth="1"/>
    <col min="13784" max="13784" width="19.7109375" style="51" customWidth="1"/>
    <col min="13785" max="13785" width="19.140625" style="51" customWidth="1"/>
    <col min="13786" max="13786" width="37.28515625" style="51" bestFit="1" customWidth="1"/>
    <col min="13787" max="14035" width="65" style="51"/>
    <col min="14036" max="14036" width="60.5703125" style="51" customWidth="1"/>
    <col min="14037" max="14037" width="23.5703125" style="51" customWidth="1"/>
    <col min="14038" max="14038" width="18.42578125" style="51" customWidth="1"/>
    <col min="14039" max="14039" width="17.42578125" style="51" customWidth="1"/>
    <col min="14040" max="14040" width="19.7109375" style="51" customWidth="1"/>
    <col min="14041" max="14041" width="19.140625" style="51" customWidth="1"/>
    <col min="14042" max="14042" width="37.28515625" style="51" bestFit="1" customWidth="1"/>
    <col min="14043" max="14291" width="65" style="51"/>
    <col min="14292" max="14292" width="60.5703125" style="51" customWidth="1"/>
    <col min="14293" max="14293" width="23.5703125" style="51" customWidth="1"/>
    <col min="14294" max="14294" width="18.42578125" style="51" customWidth="1"/>
    <col min="14295" max="14295" width="17.42578125" style="51" customWidth="1"/>
    <col min="14296" max="14296" width="19.7109375" style="51" customWidth="1"/>
    <col min="14297" max="14297" width="19.140625" style="51" customWidth="1"/>
    <col min="14298" max="14298" width="37.28515625" style="51" bestFit="1" customWidth="1"/>
    <col min="14299" max="14547" width="65" style="51"/>
    <col min="14548" max="14548" width="60.5703125" style="51" customWidth="1"/>
    <col min="14549" max="14549" width="23.5703125" style="51" customWidth="1"/>
    <col min="14550" max="14550" width="18.42578125" style="51" customWidth="1"/>
    <col min="14551" max="14551" width="17.42578125" style="51" customWidth="1"/>
    <col min="14552" max="14552" width="19.7109375" style="51" customWidth="1"/>
    <col min="14553" max="14553" width="19.140625" style="51" customWidth="1"/>
    <col min="14554" max="14554" width="37.28515625" style="51" bestFit="1" customWidth="1"/>
    <col min="14555" max="14803" width="65" style="51"/>
    <col min="14804" max="14804" width="60.5703125" style="51" customWidth="1"/>
    <col min="14805" max="14805" width="23.5703125" style="51" customWidth="1"/>
    <col min="14806" max="14806" width="18.42578125" style="51" customWidth="1"/>
    <col min="14807" max="14807" width="17.42578125" style="51" customWidth="1"/>
    <col min="14808" max="14808" width="19.7109375" style="51" customWidth="1"/>
    <col min="14809" max="14809" width="19.140625" style="51" customWidth="1"/>
    <col min="14810" max="14810" width="37.28515625" style="51" bestFit="1" customWidth="1"/>
    <col min="14811" max="15059" width="65" style="51"/>
    <col min="15060" max="15060" width="60.5703125" style="51" customWidth="1"/>
    <col min="15061" max="15061" width="23.5703125" style="51" customWidth="1"/>
    <col min="15062" max="15062" width="18.42578125" style="51" customWidth="1"/>
    <col min="15063" max="15063" width="17.42578125" style="51" customWidth="1"/>
    <col min="15064" max="15064" width="19.7109375" style="51" customWidth="1"/>
    <col min="15065" max="15065" width="19.140625" style="51" customWidth="1"/>
    <col min="15066" max="15066" width="37.28515625" style="51" bestFit="1" customWidth="1"/>
    <col min="15067" max="15315" width="65" style="51"/>
    <col min="15316" max="15316" width="60.5703125" style="51" customWidth="1"/>
    <col min="15317" max="15317" width="23.5703125" style="51" customWidth="1"/>
    <col min="15318" max="15318" width="18.42578125" style="51" customWidth="1"/>
    <col min="15319" max="15319" width="17.42578125" style="51" customWidth="1"/>
    <col min="15320" max="15320" width="19.7109375" style="51" customWidth="1"/>
    <col min="15321" max="15321" width="19.140625" style="51" customWidth="1"/>
    <col min="15322" max="15322" width="37.28515625" style="51" bestFit="1" customWidth="1"/>
    <col min="15323" max="15571" width="65" style="51"/>
    <col min="15572" max="15572" width="60.5703125" style="51" customWidth="1"/>
    <col min="15573" max="15573" width="23.5703125" style="51" customWidth="1"/>
    <col min="15574" max="15574" width="18.42578125" style="51" customWidth="1"/>
    <col min="15575" max="15575" width="17.42578125" style="51" customWidth="1"/>
    <col min="15576" max="15576" width="19.7109375" style="51" customWidth="1"/>
    <col min="15577" max="15577" width="19.140625" style="51" customWidth="1"/>
    <col min="15578" max="15578" width="37.28515625" style="51" bestFit="1" customWidth="1"/>
    <col min="15579" max="15827" width="65" style="51"/>
    <col min="15828" max="15828" width="60.5703125" style="51" customWidth="1"/>
    <col min="15829" max="15829" width="23.5703125" style="51" customWidth="1"/>
    <col min="15830" max="15830" width="18.42578125" style="51" customWidth="1"/>
    <col min="15831" max="15831" width="17.42578125" style="51" customWidth="1"/>
    <col min="15832" max="15832" width="19.7109375" style="51" customWidth="1"/>
    <col min="15833" max="15833" width="19.140625" style="51" customWidth="1"/>
    <col min="15834" max="15834" width="37.28515625" style="51" bestFit="1" customWidth="1"/>
    <col min="15835" max="16083" width="65" style="51"/>
    <col min="16084" max="16084" width="60.5703125" style="51" customWidth="1"/>
    <col min="16085" max="16085" width="23.5703125" style="51" customWidth="1"/>
    <col min="16086" max="16086" width="18.42578125" style="51" customWidth="1"/>
    <col min="16087" max="16087" width="17.42578125" style="51" customWidth="1"/>
    <col min="16088" max="16088" width="19.7109375" style="51" customWidth="1"/>
    <col min="16089" max="16089" width="19.140625" style="51" customWidth="1"/>
    <col min="16090" max="16090" width="37.28515625" style="51" bestFit="1" customWidth="1"/>
    <col min="16091" max="16384" width="65" style="51"/>
  </cols>
  <sheetData>
    <row r="1" spans="1:6" ht="20.100000000000001" customHeight="1" x14ac:dyDescent="0.25">
      <c r="A1" s="215" t="s">
        <v>509</v>
      </c>
      <c r="B1" s="215"/>
      <c r="C1" s="215"/>
      <c r="D1" s="215"/>
      <c r="E1" s="215"/>
      <c r="F1" s="215"/>
    </row>
    <row r="2" spans="1:6" ht="20.100000000000001" customHeight="1" x14ac:dyDescent="0.25">
      <c r="A2" s="97" t="str">
        <f>'Formato 1'!A2</f>
        <v>Patronato del Parque Zoológico de León (a)</v>
      </c>
      <c r="B2" s="120"/>
      <c r="C2" s="120"/>
      <c r="D2" s="120"/>
      <c r="E2" s="120"/>
      <c r="F2" s="121"/>
    </row>
    <row r="3" spans="1:6" ht="29.25" customHeight="1" x14ac:dyDescent="0.25">
      <c r="A3" s="122" t="s">
        <v>510</v>
      </c>
      <c r="B3" s="123"/>
      <c r="C3" s="123"/>
      <c r="D3" s="123"/>
      <c r="E3" s="123"/>
      <c r="F3" s="124"/>
    </row>
    <row r="4" spans="1:6" ht="35.25" customHeight="1" x14ac:dyDescent="0.25">
      <c r="A4" s="107"/>
      <c r="B4" s="107" t="s">
        <v>511</v>
      </c>
      <c r="C4" s="107" t="s">
        <v>512</v>
      </c>
      <c r="D4" s="107" t="s">
        <v>513</v>
      </c>
      <c r="E4" s="107" t="s">
        <v>514</v>
      </c>
      <c r="F4" s="107" t="s">
        <v>515</v>
      </c>
    </row>
    <row r="5" spans="1:6" ht="12.75" customHeight="1" x14ac:dyDescent="0.25">
      <c r="A5" s="17" t="s">
        <v>516</v>
      </c>
      <c r="B5" s="47"/>
      <c r="C5" s="47"/>
      <c r="D5" s="47"/>
      <c r="E5" s="47"/>
      <c r="F5" s="47"/>
    </row>
    <row r="6" spans="1:6" ht="30" x14ac:dyDescent="0.25">
      <c r="A6" s="53" t="s">
        <v>517</v>
      </c>
      <c r="B6" s="54"/>
      <c r="C6" s="54"/>
      <c r="D6" s="54"/>
      <c r="E6" s="54"/>
      <c r="F6" s="54"/>
    </row>
    <row r="7" spans="1:6" ht="15" x14ac:dyDescent="0.25">
      <c r="A7" s="53" t="s">
        <v>518</v>
      </c>
      <c r="B7" s="54"/>
      <c r="C7" s="54"/>
      <c r="D7" s="54"/>
      <c r="E7" s="54"/>
      <c r="F7" s="54"/>
    </row>
    <row r="8" spans="1:6" ht="15" x14ac:dyDescent="0.25">
      <c r="A8" s="61"/>
      <c r="B8" s="39"/>
      <c r="C8" s="39"/>
      <c r="D8" s="39"/>
      <c r="E8" s="39"/>
      <c r="F8" s="39"/>
    </row>
    <row r="9" spans="1:6" ht="15" x14ac:dyDescent="0.25">
      <c r="A9" s="17" t="s">
        <v>519</v>
      </c>
      <c r="B9" s="39"/>
      <c r="C9" s="39"/>
      <c r="D9" s="39"/>
      <c r="E9" s="39"/>
      <c r="F9" s="39"/>
    </row>
    <row r="10" spans="1:6" ht="15" x14ac:dyDescent="0.25">
      <c r="A10" s="53" t="s">
        <v>520</v>
      </c>
      <c r="B10" s="54"/>
      <c r="C10" s="54"/>
      <c r="D10" s="54"/>
      <c r="E10" s="54"/>
      <c r="F10" s="54"/>
    </row>
    <row r="11" spans="1:6" ht="15" x14ac:dyDescent="0.25">
      <c r="A11" s="72" t="s">
        <v>521</v>
      </c>
      <c r="B11" s="54"/>
      <c r="C11" s="54"/>
      <c r="D11" s="54"/>
      <c r="E11" s="54"/>
      <c r="F11" s="54"/>
    </row>
    <row r="12" spans="1:6" ht="15" x14ac:dyDescent="0.25">
      <c r="A12" s="72" t="s">
        <v>522</v>
      </c>
      <c r="B12" s="54"/>
      <c r="C12" s="54"/>
      <c r="D12" s="54"/>
      <c r="E12" s="54"/>
      <c r="F12" s="54"/>
    </row>
    <row r="13" spans="1:6" ht="15" x14ac:dyDescent="0.25">
      <c r="A13" s="72" t="s">
        <v>523</v>
      </c>
      <c r="B13" s="54"/>
      <c r="C13" s="54"/>
      <c r="D13" s="54"/>
      <c r="E13" s="54"/>
      <c r="F13" s="54"/>
    </row>
    <row r="14" spans="1:6" ht="15" x14ac:dyDescent="0.25">
      <c r="A14" s="53" t="s">
        <v>524</v>
      </c>
      <c r="B14" s="54"/>
      <c r="C14" s="54"/>
      <c r="D14" s="54"/>
      <c r="E14" s="54"/>
      <c r="F14" s="54"/>
    </row>
    <row r="15" spans="1:6" ht="15" x14ac:dyDescent="0.25">
      <c r="A15" s="72" t="s">
        <v>521</v>
      </c>
      <c r="B15" s="54"/>
      <c r="C15" s="54"/>
      <c r="D15" s="54"/>
      <c r="E15" s="54"/>
      <c r="F15" s="54"/>
    </row>
    <row r="16" spans="1:6" ht="15" x14ac:dyDescent="0.25">
      <c r="A16" s="72" t="s">
        <v>522</v>
      </c>
      <c r="B16" s="54"/>
      <c r="C16" s="54"/>
      <c r="D16" s="54"/>
      <c r="E16" s="54"/>
      <c r="F16" s="54"/>
    </row>
    <row r="17" spans="1:6" ht="15" x14ac:dyDescent="0.25">
      <c r="A17" s="72" t="s">
        <v>523</v>
      </c>
      <c r="B17" s="54"/>
      <c r="C17" s="54"/>
      <c r="D17" s="54"/>
      <c r="E17" s="54"/>
      <c r="F17" s="54"/>
    </row>
    <row r="18" spans="1:6" ht="15" x14ac:dyDescent="0.25">
      <c r="A18" s="53" t="s">
        <v>525</v>
      </c>
      <c r="B18" s="108"/>
      <c r="C18" s="54"/>
      <c r="D18" s="54"/>
      <c r="E18" s="54"/>
      <c r="F18" s="54"/>
    </row>
    <row r="19" spans="1:6" ht="15" x14ac:dyDescent="0.25">
      <c r="A19" s="53" t="s">
        <v>526</v>
      </c>
      <c r="B19" s="54"/>
      <c r="C19" s="54"/>
      <c r="D19" s="54"/>
      <c r="E19" s="54"/>
      <c r="F19" s="54"/>
    </row>
    <row r="20" spans="1:6" ht="30" x14ac:dyDescent="0.25">
      <c r="A20" s="53" t="s">
        <v>527</v>
      </c>
      <c r="B20" s="109"/>
      <c r="C20" s="109"/>
      <c r="D20" s="109"/>
      <c r="E20" s="109"/>
      <c r="F20" s="109"/>
    </row>
    <row r="21" spans="1:6" ht="30" x14ac:dyDescent="0.25">
      <c r="A21" s="53" t="s">
        <v>528</v>
      </c>
      <c r="B21" s="109"/>
      <c r="C21" s="109"/>
      <c r="D21" s="109"/>
      <c r="E21" s="109"/>
      <c r="F21" s="109"/>
    </row>
    <row r="22" spans="1:6" ht="30" x14ac:dyDescent="0.25">
      <c r="A22" s="53" t="s">
        <v>529</v>
      </c>
      <c r="B22" s="109"/>
      <c r="C22" s="109"/>
      <c r="D22" s="109"/>
      <c r="E22" s="109"/>
      <c r="F22" s="109"/>
    </row>
    <row r="23" spans="1:6" ht="15" x14ac:dyDescent="0.25">
      <c r="A23" s="53" t="s">
        <v>530</v>
      </c>
      <c r="B23" s="109"/>
      <c r="C23" s="109"/>
      <c r="D23" s="109"/>
      <c r="E23" s="109"/>
      <c r="F23" s="109"/>
    </row>
    <row r="24" spans="1:6" ht="15" x14ac:dyDescent="0.25">
      <c r="A24" s="53" t="s">
        <v>531</v>
      </c>
      <c r="B24" s="110"/>
      <c r="C24" s="54"/>
      <c r="D24" s="54"/>
      <c r="E24" s="54"/>
      <c r="F24" s="54"/>
    </row>
    <row r="25" spans="1:6" ht="15" x14ac:dyDescent="0.25">
      <c r="A25" s="53" t="s">
        <v>532</v>
      </c>
      <c r="B25" s="110"/>
      <c r="C25" s="54"/>
      <c r="D25" s="54"/>
      <c r="E25" s="54"/>
      <c r="F25" s="54"/>
    </row>
    <row r="26" spans="1:6" ht="15" x14ac:dyDescent="0.25">
      <c r="A26" s="61"/>
      <c r="B26" s="39"/>
      <c r="C26" s="39"/>
      <c r="D26" s="39"/>
      <c r="E26" s="39"/>
      <c r="F26" s="39"/>
    </row>
    <row r="27" spans="1:6" ht="15" x14ac:dyDescent="0.25">
      <c r="A27" s="17" t="s">
        <v>533</v>
      </c>
      <c r="B27" s="39"/>
      <c r="C27" s="39"/>
      <c r="D27" s="39"/>
      <c r="E27" s="39"/>
      <c r="F27" s="39"/>
    </row>
    <row r="28" spans="1:6" ht="15" x14ac:dyDescent="0.25">
      <c r="A28" s="53" t="s">
        <v>534</v>
      </c>
      <c r="B28" s="54"/>
      <c r="C28" s="54"/>
      <c r="D28" s="54"/>
      <c r="E28" s="54"/>
      <c r="F28" s="54"/>
    </row>
    <row r="29" spans="1:6" ht="15" x14ac:dyDescent="0.25">
      <c r="A29" s="61"/>
      <c r="B29" s="39"/>
      <c r="C29" s="39"/>
      <c r="D29" s="39"/>
      <c r="E29" s="39"/>
      <c r="F29" s="39"/>
    </row>
    <row r="30" spans="1:6" ht="15" x14ac:dyDescent="0.25">
      <c r="A30" s="17" t="s">
        <v>535</v>
      </c>
      <c r="B30" s="39"/>
      <c r="C30" s="39"/>
      <c r="D30" s="39"/>
      <c r="E30" s="39"/>
      <c r="F30" s="39"/>
    </row>
    <row r="31" spans="1:6" ht="15" x14ac:dyDescent="0.25">
      <c r="A31" s="53" t="s">
        <v>520</v>
      </c>
      <c r="B31" s="54"/>
      <c r="C31" s="54"/>
      <c r="D31" s="54"/>
      <c r="E31" s="54"/>
      <c r="F31" s="54"/>
    </row>
    <row r="32" spans="1:6" ht="15" x14ac:dyDescent="0.25">
      <c r="A32" s="53" t="s">
        <v>524</v>
      </c>
      <c r="B32" s="54"/>
      <c r="C32" s="54"/>
      <c r="D32" s="54"/>
      <c r="E32" s="54"/>
      <c r="F32" s="54"/>
    </row>
    <row r="33" spans="1:6" ht="15" x14ac:dyDescent="0.25">
      <c r="A33" s="53" t="s">
        <v>536</v>
      </c>
      <c r="B33" s="54"/>
      <c r="C33" s="54"/>
      <c r="D33" s="54"/>
      <c r="E33" s="54"/>
      <c r="F33" s="54"/>
    </row>
    <row r="34" spans="1:6" ht="15" x14ac:dyDescent="0.25">
      <c r="A34" s="61"/>
      <c r="B34" s="39"/>
      <c r="C34" s="39"/>
      <c r="D34" s="39"/>
      <c r="E34" s="39"/>
      <c r="F34" s="39"/>
    </row>
    <row r="35" spans="1:6" ht="15" x14ac:dyDescent="0.25">
      <c r="A35" s="17" t="s">
        <v>537</v>
      </c>
      <c r="B35" s="39"/>
      <c r="C35" s="39"/>
      <c r="D35" s="39"/>
      <c r="E35" s="39"/>
      <c r="F35" s="39"/>
    </row>
    <row r="36" spans="1:6" ht="15" x14ac:dyDescent="0.25">
      <c r="A36" s="53" t="s">
        <v>538</v>
      </c>
      <c r="B36" s="54"/>
      <c r="C36" s="54"/>
      <c r="D36" s="54"/>
      <c r="E36" s="54"/>
      <c r="F36" s="54"/>
    </row>
    <row r="37" spans="1:6" ht="15" x14ac:dyDescent="0.25">
      <c r="A37" s="53" t="s">
        <v>539</v>
      </c>
      <c r="B37" s="54"/>
      <c r="C37" s="54"/>
      <c r="D37" s="54"/>
      <c r="E37" s="54"/>
      <c r="F37" s="54"/>
    </row>
    <row r="38" spans="1:6" ht="15" x14ac:dyDescent="0.25">
      <c r="A38" s="53" t="s">
        <v>540</v>
      </c>
      <c r="B38" s="110"/>
      <c r="C38" s="54"/>
      <c r="D38" s="54"/>
      <c r="E38" s="54"/>
      <c r="F38" s="54"/>
    </row>
    <row r="39" spans="1:6" ht="15" x14ac:dyDescent="0.25">
      <c r="A39" s="61"/>
      <c r="B39" s="39"/>
      <c r="C39" s="39"/>
      <c r="D39" s="39"/>
      <c r="E39" s="39"/>
      <c r="F39" s="39"/>
    </row>
    <row r="40" spans="1:6" ht="15" x14ac:dyDescent="0.25">
      <c r="A40" s="17" t="s">
        <v>541</v>
      </c>
      <c r="B40" s="54"/>
      <c r="C40" s="54"/>
      <c r="D40" s="54"/>
      <c r="E40" s="54"/>
      <c r="F40" s="54"/>
    </row>
    <row r="41" spans="1:6" ht="15" x14ac:dyDescent="0.25">
      <c r="A41" s="61"/>
      <c r="B41" s="39"/>
      <c r="C41" s="39"/>
      <c r="D41" s="39"/>
      <c r="E41" s="39"/>
      <c r="F41" s="39"/>
    </row>
    <row r="42" spans="1:6" ht="15" x14ac:dyDescent="0.25">
      <c r="A42" s="17" t="s">
        <v>542</v>
      </c>
      <c r="B42" s="39"/>
      <c r="C42" s="39"/>
      <c r="D42" s="39"/>
      <c r="E42" s="39"/>
      <c r="F42" s="39"/>
    </row>
    <row r="43" spans="1:6" ht="15" x14ac:dyDescent="0.25">
      <c r="A43" s="53" t="s">
        <v>543</v>
      </c>
      <c r="B43" s="54"/>
      <c r="C43" s="54"/>
      <c r="D43" s="54"/>
      <c r="E43" s="54"/>
      <c r="F43" s="54"/>
    </row>
    <row r="44" spans="1:6" ht="15" x14ac:dyDescent="0.25">
      <c r="A44" s="53" t="s">
        <v>544</v>
      </c>
      <c r="B44" s="54"/>
      <c r="C44" s="54"/>
      <c r="D44" s="54"/>
      <c r="E44" s="54"/>
      <c r="F44" s="54"/>
    </row>
    <row r="45" spans="1:6" ht="15" x14ac:dyDescent="0.25">
      <c r="A45" s="53" t="s">
        <v>545</v>
      </c>
      <c r="B45" s="54"/>
      <c r="C45" s="54"/>
      <c r="D45" s="54"/>
      <c r="E45" s="54"/>
      <c r="F45" s="54"/>
    </row>
    <row r="46" spans="1:6" ht="15" x14ac:dyDescent="0.25">
      <c r="A46" s="61"/>
      <c r="B46" s="39"/>
      <c r="C46" s="39"/>
      <c r="D46" s="39"/>
      <c r="E46" s="39"/>
      <c r="F46" s="39"/>
    </row>
    <row r="47" spans="1:6" ht="30" x14ac:dyDescent="0.25">
      <c r="A47" s="17" t="s">
        <v>546</v>
      </c>
      <c r="B47" s="39"/>
      <c r="C47" s="39"/>
      <c r="D47" s="39"/>
      <c r="E47" s="39"/>
      <c r="F47" s="39"/>
    </row>
    <row r="48" spans="1:6" ht="15" x14ac:dyDescent="0.25">
      <c r="A48" s="53" t="s">
        <v>544</v>
      </c>
      <c r="B48" s="109"/>
      <c r="C48" s="109"/>
      <c r="D48" s="109"/>
      <c r="E48" s="109"/>
      <c r="F48" s="109"/>
    </row>
    <row r="49" spans="1:6" ht="15" x14ac:dyDescent="0.25">
      <c r="A49" s="53" t="s">
        <v>545</v>
      </c>
      <c r="B49" s="109"/>
      <c r="C49" s="109"/>
      <c r="D49" s="109"/>
      <c r="E49" s="109"/>
      <c r="F49" s="109"/>
    </row>
    <row r="50" spans="1:6" ht="15" x14ac:dyDescent="0.25">
      <c r="A50" s="61"/>
      <c r="B50" s="39"/>
      <c r="C50" s="39"/>
      <c r="D50" s="39"/>
      <c r="E50" s="39"/>
      <c r="F50" s="39"/>
    </row>
    <row r="51" spans="1:6" ht="15" x14ac:dyDescent="0.25">
      <c r="A51" s="17" t="s">
        <v>547</v>
      </c>
      <c r="B51" s="39"/>
      <c r="C51" s="39"/>
      <c r="D51" s="39"/>
      <c r="E51" s="39"/>
      <c r="F51" s="39"/>
    </row>
    <row r="52" spans="1:6" ht="15" x14ac:dyDescent="0.25">
      <c r="A52" s="53" t="s">
        <v>544</v>
      </c>
      <c r="B52" s="54"/>
      <c r="C52" s="54"/>
      <c r="D52" s="54"/>
      <c r="E52" s="54"/>
      <c r="F52" s="54"/>
    </row>
    <row r="53" spans="1:6" ht="15" x14ac:dyDescent="0.25">
      <c r="A53" s="53" t="s">
        <v>545</v>
      </c>
      <c r="B53" s="54"/>
      <c r="C53" s="54"/>
      <c r="D53" s="54"/>
      <c r="E53" s="54"/>
      <c r="F53" s="54"/>
    </row>
    <row r="54" spans="1:6" ht="15" x14ac:dyDescent="0.25">
      <c r="A54" s="53" t="s">
        <v>548</v>
      </c>
      <c r="B54" s="54"/>
      <c r="C54" s="54"/>
      <c r="D54" s="54"/>
      <c r="E54" s="54"/>
      <c r="F54" s="54"/>
    </row>
    <row r="55" spans="1:6" ht="15" x14ac:dyDescent="0.25">
      <c r="A55" s="61"/>
      <c r="B55" s="39"/>
      <c r="C55" s="39"/>
      <c r="D55" s="39"/>
      <c r="E55" s="39"/>
      <c r="F55" s="39"/>
    </row>
    <row r="56" spans="1:6" ht="44.25" customHeight="1" x14ac:dyDescent="0.25">
      <c r="A56" s="17" t="s">
        <v>549</v>
      </c>
      <c r="B56" s="39"/>
      <c r="C56" s="39"/>
      <c r="D56" s="39"/>
      <c r="E56" s="39"/>
      <c r="F56" s="39"/>
    </row>
    <row r="57" spans="1:6" ht="20.100000000000001" customHeight="1" x14ac:dyDescent="0.25">
      <c r="A57" s="53" t="s">
        <v>544</v>
      </c>
      <c r="B57" s="54"/>
      <c r="C57" s="54"/>
      <c r="D57" s="54"/>
      <c r="E57" s="54"/>
      <c r="F57" s="54"/>
    </row>
    <row r="58" spans="1:6" ht="20.100000000000001" customHeight="1" x14ac:dyDescent="0.25">
      <c r="A58" s="53" t="s">
        <v>545</v>
      </c>
      <c r="B58" s="54"/>
      <c r="C58" s="54"/>
      <c r="D58" s="54"/>
      <c r="E58" s="54"/>
      <c r="F58" s="54"/>
    </row>
    <row r="59" spans="1:6" ht="20.100000000000001" customHeight="1" x14ac:dyDescent="0.25">
      <c r="A59" s="61"/>
      <c r="B59" s="39"/>
      <c r="C59" s="39"/>
      <c r="D59" s="39"/>
      <c r="E59" s="39"/>
      <c r="F59" s="39"/>
    </row>
    <row r="60" spans="1:6" ht="20.100000000000001" customHeight="1" x14ac:dyDescent="0.25">
      <c r="A60" s="17" t="s">
        <v>550</v>
      </c>
      <c r="B60" s="39"/>
      <c r="C60" s="39"/>
      <c r="D60" s="39"/>
      <c r="E60" s="39"/>
      <c r="F60" s="39"/>
    </row>
    <row r="61" spans="1:6" ht="20.100000000000001" customHeight="1" x14ac:dyDescent="0.25">
      <c r="A61" s="53" t="s">
        <v>551</v>
      </c>
      <c r="B61" s="54"/>
      <c r="C61" s="54"/>
      <c r="D61" s="54"/>
      <c r="E61" s="54"/>
      <c r="F61" s="54"/>
    </row>
    <row r="62" spans="1:6" ht="20.100000000000001" customHeight="1" x14ac:dyDescent="0.25">
      <c r="A62" s="53" t="s">
        <v>552</v>
      </c>
      <c r="B62" s="110"/>
      <c r="C62" s="54"/>
      <c r="D62" s="54"/>
      <c r="E62" s="54"/>
      <c r="F62" s="54"/>
    </row>
    <row r="63" spans="1:6" ht="20.100000000000001" customHeight="1" x14ac:dyDescent="0.25">
      <c r="A63" s="61"/>
      <c r="B63" s="39"/>
      <c r="C63" s="39"/>
      <c r="D63" s="39"/>
      <c r="E63" s="39"/>
      <c r="F63" s="39"/>
    </row>
    <row r="64" spans="1:6" ht="20.100000000000001" customHeight="1" x14ac:dyDescent="0.25">
      <c r="A64" s="17" t="s">
        <v>553</v>
      </c>
      <c r="B64" s="39"/>
      <c r="C64" s="39"/>
      <c r="D64" s="39"/>
      <c r="E64" s="39"/>
      <c r="F64" s="39"/>
    </row>
    <row r="65" spans="1:6" ht="20.100000000000001" customHeight="1" x14ac:dyDescent="0.25">
      <c r="A65" s="53" t="s">
        <v>554</v>
      </c>
      <c r="B65" s="54"/>
      <c r="C65" s="54"/>
      <c r="D65" s="54"/>
      <c r="E65" s="54"/>
      <c r="F65" s="54"/>
    </row>
    <row r="66" spans="1:6" ht="20.100000000000001" customHeight="1" x14ac:dyDescent="0.25">
      <c r="A66" s="53" t="s">
        <v>555</v>
      </c>
      <c r="B66" s="54"/>
      <c r="C66" s="54"/>
      <c r="D66" s="54"/>
      <c r="E66" s="54"/>
      <c r="F66" s="54"/>
    </row>
    <row r="67" spans="1:6" ht="20.100000000000001" customHeight="1" x14ac:dyDescent="0.25">
      <c r="A67" s="106"/>
      <c r="B67" s="49"/>
      <c r="C67" s="49"/>
      <c r="D67" s="49"/>
      <c r="E67" s="49"/>
      <c r="F67" s="49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00000000-0002-0000-0D00-000000000000}">
      <formula1>-1.79769313486231E+100</formula1>
      <formula2>1.79769313486231E+100</formula2>
    </dataValidation>
    <dataValidation type="whole" allowBlank="1" showInputMessage="1" showErrorMessage="1" sqref="B11:F13 B15:F17" xr:uid="{00000000-0002-0000-0D00-000001000000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00000000-0002-0000-0D00-000002000000}"/>
    <dataValidation allowBlank="1" showInputMessage="1" showErrorMessage="1" prompt="Definir si el tipo de sistema corresponde a una prestación laboral o es un fondo general para trabajadores del estado o municipio." sqref="B6:F6" xr:uid="{00000000-0002-0000-0D00-000003000000}"/>
    <dataValidation allowBlank="1" showInputMessage="1" showErrorMessage="1" prompt="La empresa o institución que elaboró el estudio actuarial más reciente." sqref="B66:F66" xr:uid="{00000000-0002-0000-0D00-000004000000}"/>
    <dataValidation type="whole" allowBlank="1" showInputMessage="1" showErrorMessage="1" prompt="El año en que el plan se encuentre en descapitalización." sqref="B61:F61" xr:uid="{00000000-0002-0000-0D00-000005000000}">
      <formula1>1900</formula1>
      <formula2>2099</formula2>
    </dataValidation>
    <dataValidation type="decimal" allowBlank="1" showInputMessage="1" showErrorMessage="1" prompt="La esperanza de vida (en años) de los afiliados al plan. " sqref="B25:F25" xr:uid="{00000000-0002-0000-0D00-000006000000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00000000-0002-0000-0D00-000007000000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00000000-0002-0000-0D00-000008000000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00000000-0002-0000-0D00-000009000000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00000000-0002-0000-0D00-00000A000000}">
      <formula1>0</formula1>
      <formula2>100</formula2>
    </dataValidation>
    <dataValidation type="whole" allowBlank="1" showInputMessage="1" showErrorMessage="1" prompt="El año en que se elaboró el estudio actuarial más reciente." sqref="B65:F65" xr:uid="{00000000-0002-0000-0D00-00000B000000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00000000-0002-0000-0D00-00000C000000}">
      <formula1>0</formula1>
      <formula2>100</formula2>
    </dataValidation>
    <dataValidation type="decimal" allowBlank="1" showInputMessage="1" showErrorMessage="1" sqref="B14:F14 B10:F10" xr:uid="{00000000-0002-0000-0D00-00000D00000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56"/>
  <sheetViews>
    <sheetView showGridLines="0" zoomScale="94" zoomScaleNormal="110" workbookViewId="0">
      <selection activeCell="K44" sqref="K44"/>
    </sheetView>
  </sheetViews>
  <sheetFormatPr baseColWidth="10" defaultColWidth="11" defaultRowHeight="15" x14ac:dyDescent="0.25"/>
  <cols>
    <col min="1" max="1" width="58" bestFit="1" customWidth="1"/>
    <col min="2" max="2" width="23.140625" customWidth="1"/>
    <col min="3" max="4" width="15.7109375" customWidth="1"/>
    <col min="5" max="5" width="19" customWidth="1"/>
    <col min="6" max="6" width="20.7109375" customWidth="1"/>
    <col min="7" max="7" width="15.7109375" customWidth="1"/>
    <col min="8" max="8" width="22.28515625" customWidth="1"/>
    <col min="10" max="11" width="13.5703125" bestFit="1" customWidth="1"/>
    <col min="12" max="12" width="11.28515625" customWidth="1"/>
  </cols>
  <sheetData>
    <row r="1" spans="1:8" ht="40.9" customHeight="1" x14ac:dyDescent="0.25">
      <c r="A1" s="175" t="s">
        <v>124</v>
      </c>
      <c r="B1" s="176"/>
      <c r="C1" s="176"/>
      <c r="D1" s="176"/>
      <c r="E1" s="176"/>
      <c r="F1" s="176"/>
      <c r="G1" s="176"/>
      <c r="H1" s="177"/>
    </row>
    <row r="2" spans="1:8" x14ac:dyDescent="0.25">
      <c r="A2" s="97" t="str">
        <f>'Formato 1'!A2</f>
        <v>Patronato del Parque Zoológico de León (a)</v>
      </c>
      <c r="B2" s="98"/>
      <c r="C2" s="98"/>
      <c r="D2" s="98"/>
      <c r="E2" s="98"/>
      <c r="F2" s="98"/>
      <c r="G2" s="98"/>
      <c r="H2" s="99"/>
    </row>
    <row r="3" spans="1:8" ht="15" customHeight="1" x14ac:dyDescent="0.25">
      <c r="A3" s="100" t="s">
        <v>125</v>
      </c>
      <c r="B3" s="101"/>
      <c r="C3" s="101"/>
      <c r="D3" s="101"/>
      <c r="E3" s="101"/>
      <c r="F3" s="101"/>
      <c r="G3" s="101"/>
      <c r="H3" s="102"/>
    </row>
    <row r="4" spans="1:8" ht="15" customHeight="1" x14ac:dyDescent="0.25">
      <c r="A4" s="100" t="str">
        <f>'Formato 1'!A4</f>
        <v>Al 31 de Diciembre de 2022 y al 30 de Septiembre de 2023 (b)</v>
      </c>
      <c r="B4" s="101"/>
      <c r="C4" s="101"/>
      <c r="D4" s="101"/>
      <c r="E4" s="101"/>
      <c r="F4" s="101"/>
      <c r="G4" s="101"/>
      <c r="H4" s="102"/>
    </row>
    <row r="5" spans="1:8" x14ac:dyDescent="0.25">
      <c r="A5" s="103" t="s">
        <v>2</v>
      </c>
      <c r="B5" s="104"/>
      <c r="C5" s="104"/>
      <c r="D5" s="104"/>
      <c r="E5" s="104"/>
      <c r="F5" s="104"/>
      <c r="G5" s="104"/>
      <c r="H5" s="105"/>
    </row>
    <row r="6" spans="1:8" ht="41.45" customHeight="1" x14ac:dyDescent="0.25">
      <c r="A6" s="5" t="s">
        <v>126</v>
      </c>
      <c r="B6" s="6" t="s">
        <v>127</v>
      </c>
      <c r="C6" s="5" t="s">
        <v>128</v>
      </c>
      <c r="D6" s="5" t="s">
        <v>129</v>
      </c>
      <c r="E6" s="5" t="s">
        <v>130</v>
      </c>
      <c r="F6" s="5" t="s">
        <v>131</v>
      </c>
      <c r="G6" s="5" t="s">
        <v>132</v>
      </c>
      <c r="H6" s="7" t="s">
        <v>133</v>
      </c>
    </row>
    <row r="7" spans="1:8" x14ac:dyDescent="0.25">
      <c r="A7" s="89"/>
      <c r="B7" s="90"/>
      <c r="C7" s="90"/>
      <c r="D7" s="90"/>
      <c r="E7" s="90"/>
      <c r="F7" s="90"/>
      <c r="G7" s="90"/>
      <c r="H7" s="90"/>
    </row>
    <row r="8" spans="1:8" x14ac:dyDescent="0.25">
      <c r="A8" s="8" t="s">
        <v>134</v>
      </c>
      <c r="B8" s="4">
        <f t="shared" ref="B8:H8" si="0">B9+B13</f>
        <v>0</v>
      </c>
      <c r="C8" s="4">
        <f t="shared" si="0"/>
        <v>0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</row>
    <row r="9" spans="1:8" ht="15.75" customHeight="1" x14ac:dyDescent="0.25">
      <c r="A9" s="91" t="s">
        <v>135</v>
      </c>
      <c r="B9" s="41">
        <f t="shared" ref="B9:H9" si="1">SUM(B10:B12)</f>
        <v>0</v>
      </c>
      <c r="C9" s="41">
        <f t="shared" si="1"/>
        <v>0</v>
      </c>
      <c r="D9" s="41">
        <f t="shared" si="1"/>
        <v>0</v>
      </c>
      <c r="E9" s="41">
        <f t="shared" si="1"/>
        <v>0</v>
      </c>
      <c r="F9" s="41">
        <f t="shared" si="1"/>
        <v>0</v>
      </c>
      <c r="G9" s="41">
        <f t="shared" si="1"/>
        <v>0</v>
      </c>
      <c r="H9" s="41">
        <f t="shared" si="1"/>
        <v>0</v>
      </c>
    </row>
    <row r="10" spans="1:8" ht="17.25" customHeight="1" x14ac:dyDescent="0.25">
      <c r="A10" s="92" t="s">
        <v>136</v>
      </c>
      <c r="B10" s="93">
        <v>0</v>
      </c>
      <c r="C10" s="41">
        <v>0</v>
      </c>
      <c r="D10" s="93">
        <v>0</v>
      </c>
      <c r="E10" s="93">
        <v>0</v>
      </c>
      <c r="F10" s="93">
        <v>0</v>
      </c>
      <c r="G10" s="93">
        <v>0</v>
      </c>
      <c r="H10" s="93">
        <v>0</v>
      </c>
    </row>
    <row r="11" spans="1:8" x14ac:dyDescent="0.25">
      <c r="A11" s="92" t="s">
        <v>137</v>
      </c>
      <c r="B11" s="93">
        <v>0</v>
      </c>
      <c r="C11" s="41">
        <v>0</v>
      </c>
      <c r="D11" s="93">
        <v>0</v>
      </c>
      <c r="E11" s="93">
        <v>0</v>
      </c>
      <c r="F11" s="93">
        <v>0</v>
      </c>
      <c r="G11" s="41">
        <v>0</v>
      </c>
      <c r="H11" s="41">
        <v>0</v>
      </c>
    </row>
    <row r="12" spans="1:8" ht="16.5" customHeight="1" x14ac:dyDescent="0.25">
      <c r="A12" s="92" t="s">
        <v>138</v>
      </c>
      <c r="B12" s="93">
        <v>0</v>
      </c>
      <c r="C12" s="41">
        <v>0</v>
      </c>
      <c r="D12" s="93">
        <v>0</v>
      </c>
      <c r="E12" s="93">
        <v>0</v>
      </c>
      <c r="F12" s="93">
        <v>0</v>
      </c>
      <c r="G12" s="41">
        <v>0</v>
      </c>
      <c r="H12" s="41">
        <v>0</v>
      </c>
    </row>
    <row r="13" spans="1:8" x14ac:dyDescent="0.25">
      <c r="A13" s="91" t="s">
        <v>139</v>
      </c>
      <c r="B13" s="41">
        <f t="shared" ref="B13:H13" si="2">SUM(B14:B16)</f>
        <v>0</v>
      </c>
      <c r="C13" s="41">
        <f t="shared" si="2"/>
        <v>0</v>
      </c>
      <c r="D13" s="41">
        <f t="shared" si="2"/>
        <v>0</v>
      </c>
      <c r="E13" s="41">
        <f t="shared" si="2"/>
        <v>0</v>
      </c>
      <c r="F13" s="41">
        <f t="shared" si="2"/>
        <v>0</v>
      </c>
      <c r="G13" s="41">
        <f t="shared" si="2"/>
        <v>0</v>
      </c>
      <c r="H13" s="41">
        <f t="shared" si="2"/>
        <v>0</v>
      </c>
    </row>
    <row r="14" spans="1:8" x14ac:dyDescent="0.25">
      <c r="A14" s="92" t="s">
        <v>140</v>
      </c>
      <c r="B14" s="93">
        <v>0</v>
      </c>
      <c r="C14" s="41">
        <v>0</v>
      </c>
      <c r="D14" s="93">
        <v>0</v>
      </c>
      <c r="E14" s="93">
        <v>0</v>
      </c>
      <c r="F14" s="93">
        <v>0</v>
      </c>
      <c r="G14" s="41">
        <v>0</v>
      </c>
      <c r="H14" s="41">
        <v>0</v>
      </c>
    </row>
    <row r="15" spans="1:8" ht="15" customHeight="1" x14ac:dyDescent="0.25">
      <c r="A15" s="92" t="s">
        <v>141</v>
      </c>
      <c r="B15" s="93">
        <v>0</v>
      </c>
      <c r="C15" s="41">
        <v>0</v>
      </c>
      <c r="D15" s="93">
        <v>0</v>
      </c>
      <c r="E15" s="93">
        <v>0</v>
      </c>
      <c r="F15" s="93">
        <v>0</v>
      </c>
      <c r="G15" s="41">
        <v>0</v>
      </c>
      <c r="H15" s="41">
        <v>0</v>
      </c>
    </row>
    <row r="16" spans="1:8" x14ac:dyDescent="0.25">
      <c r="A16" s="92" t="s">
        <v>142</v>
      </c>
      <c r="B16" s="93">
        <v>0</v>
      </c>
      <c r="C16" s="41">
        <v>0</v>
      </c>
      <c r="D16" s="93">
        <v>0</v>
      </c>
      <c r="E16" s="93">
        <v>0</v>
      </c>
      <c r="F16" s="93">
        <v>0</v>
      </c>
      <c r="G16" s="41">
        <v>0</v>
      </c>
      <c r="H16" s="41">
        <v>0</v>
      </c>
    </row>
    <row r="17" spans="1:10" x14ac:dyDescent="0.25">
      <c r="A17" s="94"/>
      <c r="B17" s="80"/>
      <c r="C17" s="80"/>
      <c r="D17" s="80"/>
      <c r="E17" s="80"/>
      <c r="F17" s="80"/>
      <c r="G17" s="80"/>
      <c r="H17" s="80"/>
    </row>
    <row r="18" spans="1:10" x14ac:dyDescent="0.25">
      <c r="A18" s="8" t="s">
        <v>143</v>
      </c>
      <c r="B18" s="4">
        <v>5312489.87</v>
      </c>
      <c r="C18" s="95">
        <v>63860055.359999999</v>
      </c>
      <c r="D18" s="95">
        <v>63450998.25</v>
      </c>
      <c r="E18" s="95"/>
      <c r="F18" s="4">
        <v>4903432.76</v>
      </c>
      <c r="G18" s="95"/>
      <c r="H18" s="95"/>
      <c r="J18" s="125"/>
    </row>
    <row r="19" spans="1:10" ht="16.5" customHeight="1" x14ac:dyDescent="0.25">
      <c r="A19" s="94"/>
      <c r="B19" s="80"/>
      <c r="C19" s="80"/>
      <c r="D19" s="80"/>
      <c r="E19" s="80"/>
      <c r="F19" s="80"/>
      <c r="G19" s="80"/>
      <c r="H19" s="80"/>
    </row>
    <row r="20" spans="1:10" ht="14.45" customHeight="1" x14ac:dyDescent="0.25">
      <c r="A20" s="8" t="s">
        <v>144</v>
      </c>
      <c r="B20" s="4">
        <f t="shared" ref="B20:H20" si="3">B8+B18</f>
        <v>5312489.87</v>
      </c>
      <c r="C20" s="4">
        <f t="shared" si="3"/>
        <v>63860055.359999999</v>
      </c>
      <c r="D20" s="4">
        <f t="shared" si="3"/>
        <v>63450998.25</v>
      </c>
      <c r="E20" s="4">
        <f t="shared" si="3"/>
        <v>0</v>
      </c>
      <c r="F20" s="4">
        <f t="shared" si="3"/>
        <v>4903432.76</v>
      </c>
      <c r="G20" s="4">
        <f t="shared" si="3"/>
        <v>0</v>
      </c>
      <c r="H20" s="4">
        <f t="shared" si="3"/>
        <v>0</v>
      </c>
    </row>
    <row r="21" spans="1:10" ht="16.5" customHeight="1" x14ac:dyDescent="0.25">
      <c r="A21" s="94"/>
      <c r="B21" s="43"/>
      <c r="C21" s="43"/>
      <c r="D21" s="43"/>
      <c r="E21" s="43"/>
      <c r="F21" s="43"/>
      <c r="G21" s="43"/>
      <c r="H21" s="43"/>
    </row>
    <row r="22" spans="1:10" ht="16.5" customHeight="1" x14ac:dyDescent="0.25">
      <c r="A22" s="8" t="s">
        <v>145</v>
      </c>
      <c r="B22" s="4">
        <f>SUM(B23:B25)</f>
        <v>0</v>
      </c>
      <c r="C22" s="4">
        <f t="shared" ref="C22:H22" si="4">SUM(C23:C25)</f>
        <v>0</v>
      </c>
      <c r="D22" s="4">
        <f t="shared" si="4"/>
        <v>0</v>
      </c>
      <c r="E22" s="4">
        <f t="shared" si="4"/>
        <v>0</v>
      </c>
      <c r="F22" s="4">
        <f t="shared" si="4"/>
        <v>0</v>
      </c>
      <c r="G22" s="4">
        <f t="shared" si="4"/>
        <v>0</v>
      </c>
      <c r="H22" s="4">
        <f t="shared" si="4"/>
        <v>0</v>
      </c>
    </row>
    <row r="23" spans="1:10" ht="15" customHeight="1" x14ac:dyDescent="0.25">
      <c r="A23" s="96" t="s">
        <v>146</v>
      </c>
      <c r="B23" s="41">
        <v>0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</row>
    <row r="24" spans="1:10" ht="15" customHeight="1" x14ac:dyDescent="0.25">
      <c r="A24" s="96" t="s">
        <v>147</v>
      </c>
      <c r="B24" s="41">
        <v>0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</row>
    <row r="25" spans="1:10" x14ac:dyDescent="0.25">
      <c r="A25" s="96" t="s">
        <v>148</v>
      </c>
      <c r="B25" s="41">
        <v>0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</row>
    <row r="26" spans="1:10" ht="16.5" customHeight="1" x14ac:dyDescent="0.25">
      <c r="A26" s="9"/>
      <c r="B26" s="43"/>
      <c r="C26" s="43"/>
      <c r="D26" s="43"/>
      <c r="E26" s="43"/>
      <c r="F26" s="43"/>
      <c r="G26" s="43"/>
      <c r="H26" s="43"/>
    </row>
    <row r="27" spans="1:10" ht="16.5" customHeight="1" x14ac:dyDescent="0.25">
      <c r="A27" s="8" t="s">
        <v>149</v>
      </c>
      <c r="B27" s="4">
        <f>SUM(B28:B30)</f>
        <v>0</v>
      </c>
      <c r="C27" s="4">
        <f t="shared" ref="C27:H27" si="5">SUM(C28:C30)</f>
        <v>0</v>
      </c>
      <c r="D27" s="4">
        <f t="shared" si="5"/>
        <v>0</v>
      </c>
      <c r="E27" s="4">
        <f t="shared" si="5"/>
        <v>0</v>
      </c>
      <c r="F27" s="4">
        <f t="shared" si="5"/>
        <v>0</v>
      </c>
      <c r="G27" s="4">
        <f t="shared" si="5"/>
        <v>0</v>
      </c>
      <c r="H27" s="4">
        <f t="shared" si="5"/>
        <v>0</v>
      </c>
    </row>
    <row r="28" spans="1:10" ht="15" customHeight="1" x14ac:dyDescent="0.25">
      <c r="A28" s="96" t="s">
        <v>150</v>
      </c>
      <c r="B28" s="41">
        <v>0</v>
      </c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</row>
    <row r="29" spans="1:10" ht="15" customHeight="1" x14ac:dyDescent="0.25">
      <c r="A29" s="96" t="s">
        <v>151</v>
      </c>
      <c r="B29" s="41">
        <v>0</v>
      </c>
      <c r="C29" s="41">
        <v>0</v>
      </c>
      <c r="D29" s="41">
        <v>0</v>
      </c>
      <c r="E29" s="41">
        <v>0</v>
      </c>
      <c r="F29" s="41">
        <v>0</v>
      </c>
      <c r="G29" s="41">
        <v>0</v>
      </c>
      <c r="H29" s="41">
        <v>0</v>
      </c>
    </row>
    <row r="30" spans="1:10" ht="15.75" customHeight="1" x14ac:dyDescent="0.25">
      <c r="A30" s="96" t="s">
        <v>152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</row>
    <row r="31" spans="1:10" ht="15" customHeight="1" x14ac:dyDescent="0.25">
      <c r="A31" s="10" t="s">
        <v>153</v>
      </c>
      <c r="B31" s="48"/>
      <c r="C31" s="48"/>
      <c r="D31" s="48"/>
      <c r="E31" s="48"/>
      <c r="F31" s="48"/>
      <c r="G31" s="48"/>
      <c r="H31" s="48"/>
    </row>
    <row r="32" spans="1:10" x14ac:dyDescent="0.25">
      <c r="A32" s="55"/>
    </row>
    <row r="33" spans="1:8" ht="14.45" customHeight="1" x14ac:dyDescent="0.25">
      <c r="A33" s="178" t="s">
        <v>154</v>
      </c>
      <c r="B33" s="178"/>
      <c r="C33" s="178"/>
      <c r="D33" s="178"/>
      <c r="E33" s="178"/>
      <c r="F33" s="178"/>
      <c r="G33" s="178"/>
      <c r="H33" s="178"/>
    </row>
    <row r="34" spans="1:8" ht="14.45" customHeight="1" x14ac:dyDescent="0.25">
      <c r="A34" s="178"/>
      <c r="B34" s="178"/>
      <c r="C34" s="178"/>
      <c r="D34" s="178"/>
      <c r="E34" s="178"/>
      <c r="F34" s="178"/>
      <c r="G34" s="178"/>
      <c r="H34" s="178"/>
    </row>
    <row r="35" spans="1:8" ht="14.45" customHeight="1" x14ac:dyDescent="0.25">
      <c r="A35" s="178"/>
      <c r="B35" s="178"/>
      <c r="C35" s="178"/>
      <c r="D35" s="178"/>
      <c r="E35" s="178"/>
      <c r="F35" s="178"/>
      <c r="G35" s="178"/>
      <c r="H35" s="178"/>
    </row>
    <row r="36" spans="1:8" ht="14.45" customHeight="1" x14ac:dyDescent="0.25">
      <c r="A36" s="178"/>
      <c r="B36" s="178"/>
      <c r="C36" s="178"/>
      <c r="D36" s="178"/>
      <c r="E36" s="178"/>
      <c r="F36" s="178"/>
      <c r="G36" s="178"/>
      <c r="H36" s="178"/>
    </row>
    <row r="37" spans="1:8" ht="14.45" customHeight="1" x14ac:dyDescent="0.25">
      <c r="A37" s="178"/>
      <c r="B37" s="178"/>
      <c r="C37" s="178"/>
      <c r="D37" s="178"/>
      <c r="E37" s="178"/>
      <c r="F37" s="178"/>
      <c r="G37" s="178"/>
      <c r="H37" s="178"/>
    </row>
    <row r="38" spans="1:8" x14ac:dyDescent="0.25">
      <c r="A38" s="55"/>
    </row>
    <row r="39" spans="1:8" ht="45" x14ac:dyDescent="0.25">
      <c r="A39" s="5" t="s">
        <v>155</v>
      </c>
      <c r="B39" s="5" t="s">
        <v>156</v>
      </c>
      <c r="C39" s="5" t="s">
        <v>157</v>
      </c>
      <c r="D39" s="5" t="s">
        <v>158</v>
      </c>
      <c r="E39" s="5" t="s">
        <v>159</v>
      </c>
      <c r="F39" s="7" t="s">
        <v>160</v>
      </c>
    </row>
    <row r="40" spans="1:8" x14ac:dyDescent="0.25">
      <c r="A40" s="39"/>
      <c r="B40" s="47"/>
      <c r="C40" s="47"/>
      <c r="D40" s="47"/>
      <c r="E40" s="47"/>
      <c r="F40" s="47"/>
    </row>
    <row r="41" spans="1:8" x14ac:dyDescent="0.25">
      <c r="A41" s="8" t="s">
        <v>161</v>
      </c>
      <c r="B41" s="4">
        <f>SUM(B42:B44)</f>
        <v>0</v>
      </c>
      <c r="C41" s="4">
        <f t="shared" ref="C41:F41" si="6">SUM(C42:C44)</f>
        <v>0</v>
      </c>
      <c r="D41" s="4">
        <f t="shared" si="6"/>
        <v>0</v>
      </c>
      <c r="E41" s="4">
        <f t="shared" si="6"/>
        <v>0</v>
      </c>
      <c r="F41" s="4">
        <f t="shared" si="6"/>
        <v>0</v>
      </c>
    </row>
    <row r="42" spans="1:8" x14ac:dyDescent="0.25">
      <c r="A42" s="96" t="s">
        <v>162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63"/>
    </row>
    <row r="43" spans="1:8" x14ac:dyDescent="0.25">
      <c r="A43" s="96" t="s">
        <v>163</v>
      </c>
      <c r="B43" s="41">
        <v>0</v>
      </c>
      <c r="C43" s="41">
        <v>0</v>
      </c>
      <c r="D43" s="41">
        <v>0</v>
      </c>
      <c r="E43" s="41">
        <v>0</v>
      </c>
      <c r="F43" s="41">
        <v>0</v>
      </c>
      <c r="G43" s="63"/>
    </row>
    <row r="44" spans="1:8" x14ac:dyDescent="0.25">
      <c r="A44" s="96" t="s">
        <v>164</v>
      </c>
      <c r="B44" s="41">
        <v>0</v>
      </c>
      <c r="C44" s="41">
        <v>0</v>
      </c>
      <c r="D44" s="41">
        <v>0</v>
      </c>
      <c r="E44" s="41">
        <v>0</v>
      </c>
      <c r="F44" s="41">
        <v>0</v>
      </c>
      <c r="G44" s="63"/>
    </row>
    <row r="45" spans="1:8" x14ac:dyDescent="0.25">
      <c r="A45" s="11" t="s">
        <v>153</v>
      </c>
      <c r="B45" s="48"/>
      <c r="C45" s="48"/>
      <c r="D45" s="48"/>
      <c r="E45" s="48"/>
      <c r="F45" s="48"/>
    </row>
    <row r="55" spans="1:6" ht="15.75" x14ac:dyDescent="0.25">
      <c r="A55" s="167" t="s">
        <v>562</v>
      </c>
      <c r="B55" s="168" t="s">
        <v>563</v>
      </c>
      <c r="C55" s="169"/>
      <c r="D55" s="179" t="s">
        <v>564</v>
      </c>
      <c r="E55" s="179"/>
      <c r="F55" s="179"/>
    </row>
    <row r="56" spans="1:6" ht="15.75" x14ac:dyDescent="0.25">
      <c r="A56" s="170" t="s">
        <v>565</v>
      </c>
      <c r="B56" s="180" t="s">
        <v>566</v>
      </c>
      <c r="C56" s="180"/>
      <c r="D56" s="181" t="s">
        <v>567</v>
      </c>
      <c r="E56" s="181"/>
      <c r="F56" s="181"/>
    </row>
  </sheetData>
  <mergeCells count="5">
    <mergeCell ref="A1:H1"/>
    <mergeCell ref="A33:H37"/>
    <mergeCell ref="D55:F55"/>
    <mergeCell ref="B56:C56"/>
    <mergeCell ref="D56:F56"/>
  </mergeCells>
  <dataValidations count="2">
    <dataValidation allowBlank="1" showInputMessage="1" showErrorMessage="1" prompt="Saldo al 31 de diciembre de 20XN-1 (d)" sqref="B6" xr:uid="{00000000-0002-0000-0100-000000000000}"/>
    <dataValidation type="decimal" allowBlank="1" showInputMessage="1" showErrorMessage="1" sqref="B8:B9 C23:H30 D13:F13 B13 D8:H9 D22:H22 G11:H21 C8:C22 B17:B30 D17:F21" xr:uid="{00000000-0002-0000-0100-000001000000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8:H17 B41:F44 B19:H31 E18 G18:H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K31"/>
  <sheetViews>
    <sheetView showGridLines="0" zoomScale="66" zoomScaleNormal="70" workbookViewId="0">
      <selection activeCell="N41" sqref="N41"/>
    </sheetView>
  </sheetViews>
  <sheetFormatPr baseColWidth="10" defaultColWidth="11" defaultRowHeight="15" x14ac:dyDescent="0.25"/>
  <cols>
    <col min="1" max="1" width="82.42578125" bestFit="1" customWidth="1"/>
    <col min="2" max="2" width="26" customWidth="1"/>
    <col min="3" max="3" width="28.7109375" customWidth="1"/>
    <col min="4" max="6" width="14.28515625" customWidth="1"/>
    <col min="7" max="7" width="17.140625" customWidth="1"/>
    <col min="8" max="8" width="20.5703125" customWidth="1"/>
    <col min="9" max="11" width="24.42578125" customWidth="1"/>
    <col min="12" max="12" width="4.28515625" customWidth="1"/>
  </cols>
  <sheetData>
    <row r="1" spans="1:11" ht="40.9" customHeight="1" x14ac:dyDescent="0.25">
      <c r="A1" s="182" t="s">
        <v>165</v>
      </c>
      <c r="B1" s="183"/>
      <c r="C1" s="183"/>
      <c r="D1" s="183"/>
      <c r="E1" s="183"/>
      <c r="F1" s="183"/>
      <c r="G1" s="183"/>
      <c r="H1" s="183"/>
      <c r="I1" s="183"/>
      <c r="J1" s="183"/>
      <c r="K1" s="184"/>
    </row>
    <row r="2" spans="1:11" x14ac:dyDescent="0.25">
      <c r="A2" s="97" t="str">
        <f>'Formato 1'!A2</f>
        <v>Patronato del Parque Zoológico de León (a)</v>
      </c>
      <c r="B2" s="98"/>
      <c r="C2" s="98"/>
      <c r="D2" s="98"/>
      <c r="E2" s="98"/>
      <c r="F2" s="98"/>
      <c r="G2" s="98"/>
      <c r="H2" s="98"/>
      <c r="I2" s="98"/>
      <c r="J2" s="98"/>
      <c r="K2" s="99"/>
    </row>
    <row r="3" spans="1:11" x14ac:dyDescent="0.25">
      <c r="A3" s="100" t="s">
        <v>166</v>
      </c>
      <c r="B3" s="101"/>
      <c r="C3" s="101"/>
      <c r="D3" s="101"/>
      <c r="E3" s="101"/>
      <c r="F3" s="101"/>
      <c r="G3" s="101"/>
      <c r="H3" s="101"/>
      <c r="I3" s="101"/>
      <c r="J3" s="101"/>
      <c r="K3" s="102"/>
    </row>
    <row r="4" spans="1:11" x14ac:dyDescent="0.25">
      <c r="A4" s="100" t="s">
        <v>557</v>
      </c>
      <c r="B4" s="101"/>
      <c r="C4" s="101"/>
      <c r="D4" s="101"/>
      <c r="E4" s="101"/>
      <c r="F4" s="101"/>
      <c r="G4" s="101"/>
      <c r="H4" s="101"/>
      <c r="I4" s="101"/>
      <c r="J4" s="101"/>
      <c r="K4" s="102"/>
    </row>
    <row r="5" spans="1:11" x14ac:dyDescent="0.25">
      <c r="A5" s="100" t="s">
        <v>2</v>
      </c>
      <c r="B5" s="101"/>
      <c r="C5" s="101"/>
      <c r="D5" s="101"/>
      <c r="E5" s="101"/>
      <c r="F5" s="101"/>
      <c r="G5" s="101"/>
      <c r="H5" s="101"/>
      <c r="I5" s="101"/>
      <c r="J5" s="101"/>
      <c r="K5" s="102"/>
    </row>
    <row r="6" spans="1:11" ht="41.45" customHeight="1" x14ac:dyDescent="0.25">
      <c r="A6" s="7" t="s">
        <v>167</v>
      </c>
      <c r="B6" s="7" t="s">
        <v>168</v>
      </c>
      <c r="C6" s="7" t="s">
        <v>169</v>
      </c>
      <c r="D6" s="7" t="s">
        <v>170</v>
      </c>
      <c r="E6" s="7" t="s">
        <v>171</v>
      </c>
      <c r="F6" s="7" t="s">
        <v>172</v>
      </c>
      <c r="G6" s="7" t="s">
        <v>173</v>
      </c>
      <c r="H6" s="7" t="s">
        <v>174</v>
      </c>
      <c r="I6" s="1" t="s">
        <v>175</v>
      </c>
      <c r="J6" s="1" t="s">
        <v>176</v>
      </c>
      <c r="K6" s="1" t="s">
        <v>177</v>
      </c>
    </row>
    <row r="7" spans="1:11" x14ac:dyDescent="0.25">
      <c r="A7" s="44"/>
      <c r="B7" s="47"/>
      <c r="C7" s="47"/>
      <c r="D7" s="47"/>
      <c r="E7" s="47"/>
      <c r="F7" s="47"/>
      <c r="G7" s="47"/>
      <c r="H7" s="47"/>
      <c r="I7" s="47"/>
      <c r="J7" s="47"/>
      <c r="K7" s="47"/>
    </row>
    <row r="8" spans="1:11" x14ac:dyDescent="0.25">
      <c r="A8" s="2" t="s">
        <v>178</v>
      </c>
      <c r="B8" s="85"/>
      <c r="C8" s="85"/>
      <c r="D8" s="85"/>
      <c r="E8" s="12">
        <f>SUM(E9:E12)</f>
        <v>0</v>
      </c>
      <c r="F8" s="85"/>
      <c r="G8" s="12">
        <f>SUM(G9:G12)</f>
        <v>0</v>
      </c>
      <c r="H8" s="12">
        <f t="shared" ref="H8:K8" si="0">SUM(H9:H12)</f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</row>
    <row r="9" spans="1:11" x14ac:dyDescent="0.25">
      <c r="A9" s="86" t="s">
        <v>179</v>
      </c>
      <c r="B9" s="87">
        <v>44927</v>
      </c>
      <c r="C9" s="87">
        <v>44927</v>
      </c>
      <c r="D9" s="87">
        <v>44927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</row>
    <row r="10" spans="1:11" x14ac:dyDescent="0.25">
      <c r="A10" s="86" t="s">
        <v>180</v>
      </c>
      <c r="B10" s="87">
        <v>44927</v>
      </c>
      <c r="C10" s="87">
        <v>44927</v>
      </c>
      <c r="D10" s="87">
        <v>44927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</row>
    <row r="11" spans="1:11" x14ac:dyDescent="0.25">
      <c r="A11" s="86" t="s">
        <v>181</v>
      </c>
      <c r="B11" s="87">
        <v>44927</v>
      </c>
      <c r="C11" s="87">
        <v>44927</v>
      </c>
      <c r="D11" s="87">
        <v>44927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</row>
    <row r="12" spans="1:11" x14ac:dyDescent="0.25">
      <c r="A12" s="86" t="s">
        <v>182</v>
      </c>
      <c r="B12" s="87">
        <v>44927</v>
      </c>
      <c r="C12" s="87">
        <v>44927</v>
      </c>
      <c r="D12" s="87">
        <v>44927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</row>
    <row r="13" spans="1:11" x14ac:dyDescent="0.25">
      <c r="A13" s="13" t="s">
        <v>153</v>
      </c>
      <c r="B13" s="88"/>
      <c r="C13" s="88"/>
      <c r="D13" s="88"/>
      <c r="E13" s="39"/>
      <c r="F13" s="39"/>
      <c r="G13" s="39"/>
      <c r="H13" s="39"/>
      <c r="I13" s="39"/>
      <c r="J13" s="39"/>
      <c r="K13" s="39"/>
    </row>
    <row r="14" spans="1:11" x14ac:dyDescent="0.25">
      <c r="A14" s="2" t="s">
        <v>183</v>
      </c>
      <c r="B14" s="85"/>
      <c r="C14" s="85"/>
      <c r="D14" s="85"/>
      <c r="E14" s="12">
        <f>SUM(E15:E18)</f>
        <v>0</v>
      </c>
      <c r="F14" s="85"/>
      <c r="G14" s="12">
        <f>SUM(G15:G18)</f>
        <v>0</v>
      </c>
      <c r="H14" s="12">
        <f t="shared" ref="H14:K14" si="1">SUM(H15:H18)</f>
        <v>0</v>
      </c>
      <c r="I14" s="12">
        <f t="shared" si="1"/>
        <v>0</v>
      </c>
      <c r="J14" s="12">
        <f t="shared" si="1"/>
        <v>0</v>
      </c>
      <c r="K14" s="12">
        <f t="shared" si="1"/>
        <v>0</v>
      </c>
    </row>
    <row r="15" spans="1:11" x14ac:dyDescent="0.25">
      <c r="A15" s="86" t="s">
        <v>184</v>
      </c>
      <c r="B15" s="87">
        <v>44927</v>
      </c>
      <c r="C15" s="87">
        <v>44927</v>
      </c>
      <c r="D15" s="87">
        <v>44927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</row>
    <row r="16" spans="1:11" x14ac:dyDescent="0.25">
      <c r="A16" s="86" t="s">
        <v>185</v>
      </c>
      <c r="B16" s="87">
        <v>44927</v>
      </c>
      <c r="C16" s="87">
        <v>44927</v>
      </c>
      <c r="D16" s="87">
        <v>44927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</row>
    <row r="17" spans="1:11" x14ac:dyDescent="0.25">
      <c r="A17" s="86" t="s">
        <v>186</v>
      </c>
      <c r="B17" s="87">
        <v>44927</v>
      </c>
      <c r="C17" s="87">
        <v>44927</v>
      </c>
      <c r="D17" s="87">
        <v>44927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</row>
    <row r="18" spans="1:11" x14ac:dyDescent="0.25">
      <c r="A18" s="86" t="s">
        <v>187</v>
      </c>
      <c r="B18" s="87">
        <v>44927</v>
      </c>
      <c r="C18" s="87">
        <v>44927</v>
      </c>
      <c r="D18" s="87">
        <v>44927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</row>
    <row r="19" spans="1:11" x14ac:dyDescent="0.25">
      <c r="A19" s="13"/>
      <c r="B19" s="88"/>
      <c r="C19" s="88"/>
      <c r="D19" s="88"/>
      <c r="E19" s="39"/>
      <c r="F19" s="39"/>
      <c r="G19" s="39"/>
      <c r="H19" s="39"/>
      <c r="I19" s="39"/>
      <c r="J19" s="39"/>
      <c r="K19" s="39"/>
    </row>
    <row r="20" spans="1:11" x14ac:dyDescent="0.25">
      <c r="A20" s="2" t="s">
        <v>188</v>
      </c>
      <c r="B20" s="85"/>
      <c r="C20" s="85"/>
      <c r="D20" s="85"/>
      <c r="E20" s="12">
        <f>SUM(E8,E14)</f>
        <v>0</v>
      </c>
      <c r="F20" s="85"/>
      <c r="G20" s="12">
        <f>SUM(G8,G14)</f>
        <v>0</v>
      </c>
      <c r="H20" s="12">
        <f t="shared" ref="H20:K20" si="2">SUM(H8,H14)</f>
        <v>0</v>
      </c>
      <c r="I20" s="12">
        <f t="shared" si="2"/>
        <v>0</v>
      </c>
      <c r="J20" s="12">
        <f t="shared" si="2"/>
        <v>0</v>
      </c>
      <c r="K20" s="12">
        <f t="shared" si="2"/>
        <v>0</v>
      </c>
    </row>
    <row r="21" spans="1:11" x14ac:dyDescent="0.25">
      <c r="A21" s="49"/>
      <c r="B21" s="48"/>
      <c r="C21" s="48"/>
      <c r="D21" s="48"/>
      <c r="E21" s="48"/>
      <c r="F21" s="48"/>
      <c r="G21" s="48"/>
      <c r="H21" s="48"/>
      <c r="I21" s="48"/>
      <c r="J21" s="48"/>
      <c r="K21" s="48"/>
    </row>
    <row r="30" spans="1:11" ht="15.75" x14ac:dyDescent="0.25">
      <c r="A30" s="167" t="s">
        <v>562</v>
      </c>
      <c r="B30" s="179" t="s">
        <v>563</v>
      </c>
      <c r="C30" s="179"/>
      <c r="H30" s="179" t="s">
        <v>564</v>
      </c>
      <c r="I30" s="179"/>
      <c r="J30" s="179"/>
    </row>
    <row r="31" spans="1:11" ht="47.25" customHeight="1" x14ac:dyDescent="0.25">
      <c r="A31" s="170" t="s">
        <v>565</v>
      </c>
      <c r="B31" s="180" t="s">
        <v>566</v>
      </c>
      <c r="C31" s="180"/>
      <c r="H31" s="181" t="s">
        <v>567</v>
      </c>
      <c r="I31" s="181"/>
      <c r="J31" s="181"/>
    </row>
  </sheetData>
  <mergeCells count="5">
    <mergeCell ref="A1:K1"/>
    <mergeCell ref="H30:J30"/>
    <mergeCell ref="B31:C31"/>
    <mergeCell ref="H31:J31"/>
    <mergeCell ref="B30:C30"/>
  </mergeCells>
  <dataValidations count="5">
    <dataValidation type="date" operator="greaterThanOrEqual" allowBlank="1" showInputMessage="1" showErrorMessage="1" sqref="B15:D18 B9:D12" xr:uid="{00000000-0002-0000-0200-000000000000}">
      <formula1>36526</formula1>
    </dataValidation>
    <dataValidation allowBlank="1" showInputMessage="1" showErrorMessage="1" prompt="Saldo pendiente por pagar de la inversión al XX de XXXX de 20XN (m = g - l)" sqref="K6" xr:uid="{00000000-0002-0000-0200-000001000000}"/>
    <dataValidation allowBlank="1" showInputMessage="1" showErrorMessage="1" prompt="Monto pagado de la inversión actualizado al XX de XXXX de 20XN (k)" sqref="J6" xr:uid="{00000000-0002-0000-0200-000002000000}"/>
    <dataValidation allowBlank="1" showInputMessage="1" showErrorMessage="1" prompt="Monto pagado de la inversión al XX de XXXX de 20XN (k)" sqref="I6" xr:uid="{00000000-0002-0000-0200-000003000000}"/>
    <dataValidation type="decimal" allowBlank="1" showInputMessage="1" showErrorMessage="1" sqref="E8:K20" xr:uid="{00000000-0002-0000-0200-000004000000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E8:E20 G8:G20 H8:H20 I8:I20 J8:J20 K8:K20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  <pageSetUpPr fitToPage="1"/>
  </sheetPr>
  <dimension ref="A1:H98"/>
  <sheetViews>
    <sheetView showGridLines="0" zoomScale="67" zoomScaleNormal="53" workbookViewId="0">
      <selection activeCell="H37" sqref="H37"/>
    </sheetView>
  </sheetViews>
  <sheetFormatPr baseColWidth="10" defaultColWidth="11" defaultRowHeight="15" x14ac:dyDescent="0.25"/>
  <cols>
    <col min="1" max="1" width="102.42578125" customWidth="1"/>
    <col min="2" max="2" width="21.140625" bestFit="1" customWidth="1"/>
    <col min="3" max="3" width="22.5703125" bestFit="1" customWidth="1"/>
    <col min="4" max="4" width="22.7109375" bestFit="1" customWidth="1"/>
    <col min="5" max="5" width="12.7109375" customWidth="1"/>
    <col min="6" max="6" width="14.7109375" bestFit="1" customWidth="1"/>
    <col min="7" max="8" width="16.140625" bestFit="1" customWidth="1"/>
  </cols>
  <sheetData>
    <row r="1" spans="1:8" x14ac:dyDescent="0.25">
      <c r="A1" s="185" t="s">
        <v>189</v>
      </c>
      <c r="B1" s="186"/>
      <c r="C1" s="186"/>
      <c r="D1" s="187"/>
    </row>
    <row r="2" spans="1:8" x14ac:dyDescent="0.25">
      <c r="A2" s="97" t="str">
        <f>'Formato 1'!A2</f>
        <v>Patronato del Parque Zoológico de León (a)</v>
      </c>
      <c r="B2" s="98"/>
      <c r="C2" s="98"/>
      <c r="D2" s="99"/>
    </row>
    <row r="3" spans="1:8" x14ac:dyDescent="0.25">
      <c r="A3" s="100" t="s">
        <v>190</v>
      </c>
      <c r="B3" s="101"/>
      <c r="C3" s="101"/>
      <c r="D3" s="102"/>
    </row>
    <row r="4" spans="1:8" x14ac:dyDescent="0.25">
      <c r="A4" s="100" t="str">
        <f>'Formato 3'!A4</f>
        <v>Del 1 de Enero al 30 de Septiembre de 2023 (b)</v>
      </c>
      <c r="B4" s="101"/>
      <c r="C4" s="101"/>
      <c r="D4" s="102"/>
    </row>
    <row r="5" spans="1:8" x14ac:dyDescent="0.25">
      <c r="A5" s="103" t="s">
        <v>2</v>
      </c>
      <c r="B5" s="104"/>
      <c r="C5" s="104"/>
      <c r="D5" s="105"/>
    </row>
    <row r="6" spans="1:8" x14ac:dyDescent="0.25">
      <c r="A6" s="89"/>
      <c r="D6" s="155"/>
    </row>
    <row r="7" spans="1:8" ht="30" x14ac:dyDescent="0.25">
      <c r="A7" s="14" t="s">
        <v>6</v>
      </c>
      <c r="B7" s="7" t="s">
        <v>191</v>
      </c>
      <c r="C7" s="7" t="s">
        <v>192</v>
      </c>
      <c r="D7" s="7" t="s">
        <v>193</v>
      </c>
    </row>
    <row r="8" spans="1:8" x14ac:dyDescent="0.25">
      <c r="A8" s="3" t="s">
        <v>194</v>
      </c>
      <c r="B8" s="136">
        <f>SUM(B9:B11)</f>
        <v>102952390.28</v>
      </c>
      <c r="C8" s="136">
        <f>SUM(C9:C11)</f>
        <v>77478748.469999999</v>
      </c>
      <c r="D8" s="136">
        <f>SUM(D9:D11)</f>
        <v>77478748.469999999</v>
      </c>
      <c r="F8" s="125"/>
    </row>
    <row r="9" spans="1:8" x14ac:dyDescent="0.25">
      <c r="A9" s="52" t="s">
        <v>195</v>
      </c>
      <c r="B9" s="137">
        <v>102952390.28</v>
      </c>
      <c r="C9" s="137">
        <v>77478748.469999999</v>
      </c>
      <c r="D9" s="137">
        <v>77478748.469999999</v>
      </c>
      <c r="E9" s="126"/>
      <c r="F9" s="156"/>
    </row>
    <row r="10" spans="1:8" x14ac:dyDescent="0.25">
      <c r="A10" s="52" t="s">
        <v>196</v>
      </c>
      <c r="B10" s="137">
        <v>0</v>
      </c>
      <c r="C10" s="137">
        <v>0</v>
      </c>
      <c r="D10" s="137">
        <v>0</v>
      </c>
    </row>
    <row r="11" spans="1:8" x14ac:dyDescent="0.25">
      <c r="A11" s="52" t="s">
        <v>197</v>
      </c>
      <c r="B11" s="137">
        <f>B44</f>
        <v>0</v>
      </c>
      <c r="C11" s="137">
        <f>C44</f>
        <v>0</v>
      </c>
      <c r="D11" s="137">
        <f>D44</f>
        <v>0</v>
      </c>
    </row>
    <row r="12" spans="1:8" x14ac:dyDescent="0.25">
      <c r="A12" s="40"/>
      <c r="B12" s="138"/>
      <c r="C12" s="138"/>
      <c r="D12" s="138"/>
    </row>
    <row r="13" spans="1:8" x14ac:dyDescent="0.25">
      <c r="A13" s="3" t="s">
        <v>198</v>
      </c>
      <c r="B13" s="136">
        <f>B14+B15</f>
        <v>102952390.28</v>
      </c>
      <c r="C13" s="136">
        <f>C14+C15</f>
        <v>77478748.469999999</v>
      </c>
      <c r="D13" s="136">
        <f>D14+D15</f>
        <v>77478748.469999999</v>
      </c>
      <c r="F13" s="125"/>
      <c r="G13" s="126"/>
      <c r="H13" s="125"/>
    </row>
    <row r="14" spans="1:8" x14ac:dyDescent="0.25">
      <c r="A14" s="52" t="s">
        <v>199</v>
      </c>
      <c r="B14" s="137">
        <v>102952390.28</v>
      </c>
      <c r="C14" s="137">
        <v>77478748.469999999</v>
      </c>
      <c r="D14" s="137">
        <v>77478748.469999999</v>
      </c>
      <c r="E14" s="156"/>
      <c r="F14" s="156"/>
      <c r="H14" s="126"/>
    </row>
    <row r="15" spans="1:8" x14ac:dyDescent="0.25">
      <c r="A15" s="52" t="s">
        <v>200</v>
      </c>
      <c r="B15" s="137">
        <v>0</v>
      </c>
      <c r="C15" s="137">
        <v>0</v>
      </c>
      <c r="D15" s="137">
        <v>0</v>
      </c>
      <c r="E15" s="156"/>
      <c r="F15" s="156"/>
    </row>
    <row r="16" spans="1:8" x14ac:dyDescent="0.25">
      <c r="A16" s="40"/>
      <c r="B16" s="80"/>
      <c r="C16" s="80"/>
      <c r="D16" s="80"/>
    </row>
    <row r="17" spans="1:6" x14ac:dyDescent="0.25">
      <c r="A17" s="3" t="s">
        <v>201</v>
      </c>
      <c r="B17" s="15">
        <v>0</v>
      </c>
      <c r="C17" s="136">
        <f>C18+C19</f>
        <v>0</v>
      </c>
      <c r="D17" s="136">
        <f>D18+D19</f>
        <v>0</v>
      </c>
      <c r="E17" s="156"/>
      <c r="F17" s="156"/>
    </row>
    <row r="18" spans="1:6" x14ac:dyDescent="0.25">
      <c r="A18" s="52" t="s">
        <v>202</v>
      </c>
      <c r="B18" s="16">
        <v>0</v>
      </c>
      <c r="C18" s="108">
        <v>0</v>
      </c>
      <c r="D18" s="108">
        <v>0</v>
      </c>
      <c r="E18" s="156"/>
      <c r="F18" s="156"/>
    </row>
    <row r="19" spans="1:6" x14ac:dyDescent="0.25">
      <c r="A19" s="52" t="s">
        <v>203</v>
      </c>
      <c r="B19" s="16">
        <v>0</v>
      </c>
      <c r="C19" s="108">
        <v>0</v>
      </c>
      <c r="D19" s="108">
        <v>0</v>
      </c>
    </row>
    <row r="20" spans="1:6" x14ac:dyDescent="0.25">
      <c r="A20" s="40"/>
      <c r="B20" s="80"/>
      <c r="C20" s="138"/>
      <c r="D20" s="138"/>
    </row>
    <row r="21" spans="1:6" x14ac:dyDescent="0.25">
      <c r="A21" s="3" t="s">
        <v>204</v>
      </c>
      <c r="B21" s="136">
        <f>B8-B13+B17</f>
        <v>0</v>
      </c>
      <c r="C21" s="136">
        <f>C8-C13+C17</f>
        <v>0</v>
      </c>
      <c r="D21" s="136">
        <f>D8-D13+D17</f>
        <v>0</v>
      </c>
    </row>
    <row r="22" spans="1:6" x14ac:dyDescent="0.25">
      <c r="A22" s="3"/>
      <c r="B22" s="138"/>
      <c r="C22" s="138"/>
      <c r="D22" s="138"/>
    </row>
    <row r="23" spans="1:6" x14ac:dyDescent="0.25">
      <c r="A23" s="3" t="s">
        <v>205</v>
      </c>
      <c r="B23" s="136">
        <f>B21-B11</f>
        <v>0</v>
      </c>
      <c r="C23" s="136">
        <f>C21-C11</f>
        <v>0</v>
      </c>
      <c r="D23" s="136">
        <f>D21-D11</f>
        <v>0</v>
      </c>
    </row>
    <row r="24" spans="1:6" x14ac:dyDescent="0.25">
      <c r="A24" s="3"/>
      <c r="B24" s="139"/>
      <c r="C24" s="139"/>
      <c r="D24" s="139"/>
    </row>
    <row r="25" spans="1:6" x14ac:dyDescent="0.25">
      <c r="A25" s="17" t="s">
        <v>206</v>
      </c>
      <c r="B25" s="136">
        <f>B23-B17</f>
        <v>0</v>
      </c>
      <c r="C25" s="136">
        <f>C23-C17</f>
        <v>0</v>
      </c>
      <c r="D25" s="136">
        <f>D23-D17</f>
        <v>0</v>
      </c>
    </row>
    <row r="26" spans="1:6" x14ac:dyDescent="0.25">
      <c r="A26" s="18"/>
      <c r="B26" s="74"/>
      <c r="C26" s="74"/>
      <c r="D26" s="74"/>
    </row>
    <row r="27" spans="1:6" x14ac:dyDescent="0.25">
      <c r="A27" s="94"/>
      <c r="D27" s="155"/>
    </row>
    <row r="28" spans="1:6" x14ac:dyDescent="0.25">
      <c r="A28" s="14" t="s">
        <v>207</v>
      </c>
      <c r="B28" s="7" t="s">
        <v>208</v>
      </c>
      <c r="C28" s="7" t="s">
        <v>192</v>
      </c>
      <c r="D28" s="7" t="s">
        <v>209</v>
      </c>
    </row>
    <row r="29" spans="1:6" x14ac:dyDescent="0.25">
      <c r="A29" s="3" t="s">
        <v>210</v>
      </c>
      <c r="B29" s="130">
        <f>B30+B31</f>
        <v>0</v>
      </c>
      <c r="C29" s="130">
        <f>C30+C31</f>
        <v>0</v>
      </c>
      <c r="D29" s="130">
        <f>D30+D31</f>
        <v>0</v>
      </c>
    </row>
    <row r="30" spans="1:6" x14ac:dyDescent="0.25">
      <c r="A30" s="52" t="s">
        <v>211</v>
      </c>
      <c r="B30" s="108">
        <v>0</v>
      </c>
      <c r="C30" s="108">
        <v>0</v>
      </c>
      <c r="D30" s="108">
        <v>0</v>
      </c>
    </row>
    <row r="31" spans="1:6" x14ac:dyDescent="0.25">
      <c r="A31" s="52" t="s">
        <v>212</v>
      </c>
      <c r="B31" s="108">
        <v>0</v>
      </c>
      <c r="C31" s="108">
        <v>0</v>
      </c>
      <c r="D31" s="108">
        <v>0</v>
      </c>
    </row>
    <row r="32" spans="1:6" x14ac:dyDescent="0.25">
      <c r="A32" s="39"/>
      <c r="B32" s="131"/>
      <c r="C32" s="131"/>
      <c r="D32" s="131"/>
    </row>
    <row r="33" spans="1:4" ht="14.45" customHeight="1" x14ac:dyDescent="0.25">
      <c r="A33" s="3" t="s">
        <v>213</v>
      </c>
      <c r="B33" s="130">
        <f>B25+B29</f>
        <v>0</v>
      </c>
      <c r="C33" s="130">
        <f>C25+C29</f>
        <v>0</v>
      </c>
      <c r="D33" s="130">
        <f>D25+D29</f>
        <v>0</v>
      </c>
    </row>
    <row r="34" spans="1:4" ht="14.45" customHeight="1" x14ac:dyDescent="0.25">
      <c r="A34" s="49"/>
      <c r="B34" s="50"/>
      <c r="C34" s="50"/>
      <c r="D34" s="50"/>
    </row>
    <row r="35" spans="1:4" ht="14.45" customHeight="1" x14ac:dyDescent="0.25">
      <c r="A35" s="94"/>
      <c r="D35" s="155"/>
    </row>
    <row r="36" spans="1:4" ht="14.45" customHeight="1" x14ac:dyDescent="0.25">
      <c r="A36" s="14" t="s">
        <v>207</v>
      </c>
      <c r="B36" s="7" t="s">
        <v>214</v>
      </c>
      <c r="C36" s="7" t="s">
        <v>192</v>
      </c>
      <c r="D36" s="7" t="s">
        <v>193</v>
      </c>
    </row>
    <row r="37" spans="1:4" ht="14.45" customHeight="1" x14ac:dyDescent="0.25">
      <c r="A37" s="3" t="s">
        <v>215</v>
      </c>
      <c r="B37" s="130">
        <f>B38+B39</f>
        <v>0</v>
      </c>
      <c r="C37" s="130">
        <f>C38+C39</f>
        <v>0</v>
      </c>
      <c r="D37" s="130">
        <f>D38+D39</f>
        <v>0</v>
      </c>
    </row>
    <row r="38" spans="1:4" x14ac:dyDescent="0.25">
      <c r="A38" s="52" t="s">
        <v>216</v>
      </c>
      <c r="B38" s="108">
        <v>0</v>
      </c>
      <c r="C38" s="108">
        <v>0</v>
      </c>
      <c r="D38" s="108">
        <v>0</v>
      </c>
    </row>
    <row r="39" spans="1:4" x14ac:dyDescent="0.25">
      <c r="A39" s="52" t="s">
        <v>217</v>
      </c>
      <c r="B39" s="108">
        <v>0</v>
      </c>
      <c r="C39" s="108">
        <v>0</v>
      </c>
      <c r="D39" s="108">
        <v>0</v>
      </c>
    </row>
    <row r="40" spans="1:4" x14ac:dyDescent="0.25">
      <c r="A40" s="3" t="s">
        <v>218</v>
      </c>
      <c r="B40" s="130">
        <f>B41+B42</f>
        <v>0</v>
      </c>
      <c r="C40" s="130">
        <f>C41+C42</f>
        <v>0</v>
      </c>
      <c r="D40" s="130">
        <f>D41+D42</f>
        <v>0</v>
      </c>
    </row>
    <row r="41" spans="1:4" x14ac:dyDescent="0.25">
      <c r="A41" s="52" t="s">
        <v>219</v>
      </c>
      <c r="B41" s="108">
        <v>0</v>
      </c>
      <c r="C41" s="108">
        <v>0</v>
      </c>
      <c r="D41" s="108">
        <v>0</v>
      </c>
    </row>
    <row r="42" spans="1:4" x14ac:dyDescent="0.25">
      <c r="A42" s="52" t="s">
        <v>220</v>
      </c>
      <c r="B42" s="108">
        <v>0</v>
      </c>
      <c r="C42" s="108">
        <v>0</v>
      </c>
      <c r="D42" s="108">
        <v>0</v>
      </c>
    </row>
    <row r="43" spans="1:4" x14ac:dyDescent="0.25">
      <c r="A43" s="39"/>
      <c r="B43" s="131"/>
      <c r="C43" s="131"/>
      <c r="D43" s="131"/>
    </row>
    <row r="44" spans="1:4" x14ac:dyDescent="0.25">
      <c r="A44" s="3" t="s">
        <v>221</v>
      </c>
      <c r="B44" s="130">
        <f>B37-B40</f>
        <v>0</v>
      </c>
      <c r="C44" s="130">
        <f>C37-C40</f>
        <v>0</v>
      </c>
      <c r="D44" s="130">
        <f>D37-D40</f>
        <v>0</v>
      </c>
    </row>
    <row r="45" spans="1:4" x14ac:dyDescent="0.25">
      <c r="A45" s="19"/>
      <c r="B45" s="50"/>
      <c r="C45" s="50"/>
      <c r="D45" s="50"/>
    </row>
    <row r="46" spans="1:4" x14ac:dyDescent="0.25">
      <c r="A46" s="89"/>
      <c r="D46" s="155"/>
    </row>
    <row r="47" spans="1:4" ht="30" x14ac:dyDescent="0.25">
      <c r="A47" s="14" t="s">
        <v>207</v>
      </c>
      <c r="B47" s="7" t="s">
        <v>214</v>
      </c>
      <c r="C47" s="7" t="s">
        <v>192</v>
      </c>
      <c r="D47" s="7" t="s">
        <v>193</v>
      </c>
    </row>
    <row r="48" spans="1:4" x14ac:dyDescent="0.25">
      <c r="A48" s="83" t="s">
        <v>222</v>
      </c>
      <c r="B48" s="140">
        <f>B9</f>
        <v>102952390.28</v>
      </c>
      <c r="C48" s="140">
        <f>C9</f>
        <v>77478748.469999999</v>
      </c>
      <c r="D48" s="140">
        <f>D9</f>
        <v>77478748.469999999</v>
      </c>
    </row>
    <row r="49" spans="1:4" x14ac:dyDescent="0.25">
      <c r="A49" s="20" t="s">
        <v>223</v>
      </c>
      <c r="B49" s="130">
        <f>B50-B51</f>
        <v>0</v>
      </c>
      <c r="C49" s="130">
        <f>C50-C51</f>
        <v>0</v>
      </c>
      <c r="D49" s="130">
        <f>D50-D51</f>
        <v>0</v>
      </c>
    </row>
    <row r="50" spans="1:4" x14ac:dyDescent="0.25">
      <c r="A50" s="84" t="s">
        <v>216</v>
      </c>
      <c r="B50" s="108">
        <f>B38</f>
        <v>0</v>
      </c>
      <c r="C50" s="108">
        <f>C38</f>
        <v>0</v>
      </c>
      <c r="D50" s="108">
        <f>D38</f>
        <v>0</v>
      </c>
    </row>
    <row r="51" spans="1:4" x14ac:dyDescent="0.25">
      <c r="A51" s="84" t="s">
        <v>219</v>
      </c>
      <c r="B51" s="108">
        <f>B41</f>
        <v>0</v>
      </c>
      <c r="C51" s="108">
        <f>C41</f>
        <v>0</v>
      </c>
      <c r="D51" s="108">
        <f>D41</f>
        <v>0</v>
      </c>
    </row>
    <row r="52" spans="1:4" x14ac:dyDescent="0.25">
      <c r="A52" s="39"/>
      <c r="B52" s="131"/>
      <c r="C52" s="131"/>
      <c r="D52" s="131"/>
    </row>
    <row r="53" spans="1:4" x14ac:dyDescent="0.25">
      <c r="A53" s="52" t="s">
        <v>199</v>
      </c>
      <c r="B53" s="108">
        <f>B14</f>
        <v>102952390.28</v>
      </c>
      <c r="C53" s="108">
        <f>C14</f>
        <v>77478748.469999999</v>
      </c>
      <c r="D53" s="108">
        <f>D14</f>
        <v>77478748.469999999</v>
      </c>
    </row>
    <row r="54" spans="1:4" x14ac:dyDescent="0.25">
      <c r="A54" s="39"/>
      <c r="B54" s="131"/>
      <c r="C54" s="131"/>
      <c r="D54" s="131"/>
    </row>
    <row r="55" spans="1:4" x14ac:dyDescent="0.25">
      <c r="A55" s="52" t="s">
        <v>202</v>
      </c>
      <c r="B55" s="141">
        <v>0</v>
      </c>
      <c r="C55" s="108">
        <f>C18</f>
        <v>0</v>
      </c>
      <c r="D55" s="108">
        <f>D18</f>
        <v>0</v>
      </c>
    </row>
    <row r="56" spans="1:4" x14ac:dyDescent="0.25">
      <c r="A56" s="39"/>
      <c r="B56" s="131"/>
      <c r="C56" s="131"/>
      <c r="D56" s="131"/>
    </row>
    <row r="57" spans="1:4" x14ac:dyDescent="0.25">
      <c r="A57" s="17" t="s">
        <v>224</v>
      </c>
      <c r="B57" s="130">
        <f>B48+B49-B53+B55</f>
        <v>0</v>
      </c>
      <c r="C57" s="130">
        <f>C48+C49-C53+C55</f>
        <v>0</v>
      </c>
      <c r="D57" s="130">
        <f>D48+D49-D53+D55</f>
        <v>0</v>
      </c>
    </row>
    <row r="58" spans="1:4" x14ac:dyDescent="0.25">
      <c r="A58" s="21"/>
      <c r="B58" s="142"/>
      <c r="C58" s="142"/>
      <c r="D58" s="142"/>
    </row>
    <row r="59" spans="1:4" x14ac:dyDescent="0.25">
      <c r="A59" s="17" t="s">
        <v>225</v>
      </c>
      <c r="B59" s="130">
        <f>B57-B49</f>
        <v>0</v>
      </c>
      <c r="C59" s="130">
        <f>C57-C49</f>
        <v>0</v>
      </c>
      <c r="D59" s="130">
        <f>D57-D49</f>
        <v>0</v>
      </c>
    </row>
    <row r="60" spans="1:4" x14ac:dyDescent="0.25">
      <c r="A60" s="49"/>
      <c r="B60" s="50"/>
      <c r="C60" s="50"/>
      <c r="D60" s="50"/>
    </row>
    <row r="61" spans="1:4" x14ac:dyDescent="0.25">
      <c r="A61" s="89"/>
      <c r="D61" s="155"/>
    </row>
    <row r="62" spans="1:4" ht="30" x14ac:dyDescent="0.25">
      <c r="A62" s="14" t="s">
        <v>207</v>
      </c>
      <c r="B62" s="7" t="s">
        <v>214</v>
      </c>
      <c r="C62" s="7" t="s">
        <v>192</v>
      </c>
      <c r="D62" s="7" t="s">
        <v>193</v>
      </c>
    </row>
    <row r="63" spans="1:4" x14ac:dyDescent="0.25">
      <c r="A63" s="83" t="s">
        <v>196</v>
      </c>
      <c r="B63" s="143">
        <f>B10</f>
        <v>0</v>
      </c>
      <c r="C63" s="143">
        <f>C10</f>
        <v>0</v>
      </c>
      <c r="D63" s="143">
        <f>D10</f>
        <v>0</v>
      </c>
    </row>
    <row r="64" spans="1:4" ht="30" x14ac:dyDescent="0.25">
      <c r="A64" s="20" t="s">
        <v>226</v>
      </c>
      <c r="B64" s="136">
        <f>B65-B66</f>
        <v>0</v>
      </c>
      <c r="C64" s="136">
        <f>C65-C66</f>
        <v>0</v>
      </c>
      <c r="D64" s="136">
        <f>D65-D66</f>
        <v>0</v>
      </c>
    </row>
    <row r="65" spans="1:4" x14ac:dyDescent="0.25">
      <c r="A65" s="84" t="s">
        <v>217</v>
      </c>
      <c r="B65" s="137">
        <f>B39</f>
        <v>0</v>
      </c>
      <c r="C65" s="137">
        <f>C39</f>
        <v>0</v>
      </c>
      <c r="D65" s="137">
        <f>D39</f>
        <v>0</v>
      </c>
    </row>
    <row r="66" spans="1:4" x14ac:dyDescent="0.25">
      <c r="A66" s="84" t="s">
        <v>220</v>
      </c>
      <c r="B66" s="137">
        <f>B42</f>
        <v>0</v>
      </c>
      <c r="C66" s="137">
        <f>C42</f>
        <v>0</v>
      </c>
      <c r="D66" s="137">
        <f>D42</f>
        <v>0</v>
      </c>
    </row>
    <row r="67" spans="1:4" x14ac:dyDescent="0.25">
      <c r="A67" s="39"/>
      <c r="B67" s="138"/>
      <c r="C67" s="138"/>
      <c r="D67" s="138"/>
    </row>
    <row r="68" spans="1:4" x14ac:dyDescent="0.25">
      <c r="A68" s="52" t="s">
        <v>227</v>
      </c>
      <c r="B68" s="137">
        <f>B15</f>
        <v>0</v>
      </c>
      <c r="C68" s="137">
        <f>C15</f>
        <v>0</v>
      </c>
      <c r="D68" s="137">
        <f>D15</f>
        <v>0</v>
      </c>
    </row>
    <row r="69" spans="1:4" x14ac:dyDescent="0.25">
      <c r="A69" s="39"/>
      <c r="B69" s="138"/>
      <c r="C69" s="138"/>
      <c r="D69" s="138"/>
    </row>
    <row r="70" spans="1:4" x14ac:dyDescent="0.25">
      <c r="A70" s="52" t="s">
        <v>203</v>
      </c>
      <c r="B70" s="144">
        <v>0</v>
      </c>
      <c r="C70" s="137">
        <f>C19</f>
        <v>0</v>
      </c>
      <c r="D70" s="137">
        <f>D19</f>
        <v>0</v>
      </c>
    </row>
    <row r="71" spans="1:4" x14ac:dyDescent="0.25">
      <c r="A71" s="39"/>
      <c r="B71" s="138"/>
      <c r="C71" s="138"/>
      <c r="D71" s="138"/>
    </row>
    <row r="72" spans="1:4" x14ac:dyDescent="0.25">
      <c r="A72" s="17" t="s">
        <v>228</v>
      </c>
      <c r="B72" s="136">
        <f>B63+B64-B68+B70</f>
        <v>0</v>
      </c>
      <c r="C72" s="136">
        <f>C63+C64-C68+C70</f>
        <v>0</v>
      </c>
      <c r="D72" s="136">
        <f>D63+D64-D68+D70</f>
        <v>0</v>
      </c>
    </row>
    <row r="73" spans="1:4" x14ac:dyDescent="0.25">
      <c r="A73" s="39"/>
      <c r="B73" s="138"/>
      <c r="C73" s="138"/>
      <c r="D73" s="138"/>
    </row>
    <row r="74" spans="1:4" x14ac:dyDescent="0.25">
      <c r="A74" s="17" t="s">
        <v>229</v>
      </c>
      <c r="B74" s="136">
        <f>B72-B64</f>
        <v>0</v>
      </c>
      <c r="C74" s="136">
        <f>C72-C64</f>
        <v>0</v>
      </c>
      <c r="D74" s="136">
        <f>D72-D64</f>
        <v>0</v>
      </c>
    </row>
    <row r="75" spans="1:4" x14ac:dyDescent="0.25">
      <c r="A75" s="49"/>
      <c r="B75" s="74"/>
      <c r="C75" s="74"/>
      <c r="D75" s="74"/>
    </row>
    <row r="76" spans="1:4" x14ac:dyDescent="0.25">
      <c r="B76" s="126"/>
      <c r="C76" s="126"/>
      <c r="D76" s="126"/>
    </row>
    <row r="77" spans="1:4" x14ac:dyDescent="0.25">
      <c r="B77" s="126"/>
      <c r="C77" s="126"/>
      <c r="D77" s="126"/>
    </row>
    <row r="78" spans="1:4" x14ac:dyDescent="0.25">
      <c r="B78" s="126"/>
      <c r="C78" s="126"/>
      <c r="D78" s="126"/>
    </row>
    <row r="79" spans="1:4" x14ac:dyDescent="0.25">
      <c r="B79" s="126"/>
      <c r="C79" s="126"/>
      <c r="D79" s="126"/>
    </row>
    <row r="80" spans="1:4" x14ac:dyDescent="0.25">
      <c r="B80" s="126"/>
      <c r="C80" s="126"/>
      <c r="D80" s="126"/>
    </row>
    <row r="81" spans="1:5" x14ac:dyDescent="0.25">
      <c r="B81" s="126"/>
      <c r="C81" s="126"/>
      <c r="D81" s="126"/>
    </row>
    <row r="82" spans="1:5" x14ac:dyDescent="0.25">
      <c r="B82" s="126"/>
      <c r="C82" s="126"/>
      <c r="D82" s="126"/>
    </row>
    <row r="83" spans="1:5" x14ac:dyDescent="0.25">
      <c r="B83" s="126"/>
      <c r="C83" s="126"/>
      <c r="D83" s="126"/>
    </row>
    <row r="84" spans="1:5" x14ac:dyDescent="0.25">
      <c r="A84" s="145"/>
      <c r="B84" s="145"/>
      <c r="C84" s="145"/>
      <c r="D84" s="145"/>
      <c r="E84" s="145"/>
    </row>
    <row r="85" spans="1:5" ht="18.75" x14ac:dyDescent="0.3">
      <c r="A85" s="162" t="s">
        <v>562</v>
      </c>
      <c r="B85" s="188" t="s">
        <v>563</v>
      </c>
      <c r="C85" s="188"/>
    </row>
    <row r="86" spans="1:5" ht="15" customHeight="1" x14ac:dyDescent="0.25">
      <c r="A86" s="170" t="s">
        <v>565</v>
      </c>
      <c r="B86" s="180" t="s">
        <v>566</v>
      </c>
      <c r="C86" s="180"/>
    </row>
    <row r="97" spans="1:3" ht="18.75" x14ac:dyDescent="0.3">
      <c r="A97" s="188" t="s">
        <v>564</v>
      </c>
      <c r="B97" s="188"/>
      <c r="C97" s="188"/>
    </row>
    <row r="98" spans="1:3" ht="15.75" x14ac:dyDescent="0.25">
      <c r="A98" s="181" t="s">
        <v>567</v>
      </c>
      <c r="B98" s="181"/>
      <c r="C98" s="181"/>
    </row>
  </sheetData>
  <mergeCells count="5">
    <mergeCell ref="A1:D1"/>
    <mergeCell ref="B85:C85"/>
    <mergeCell ref="A97:C97"/>
    <mergeCell ref="B86:C86"/>
    <mergeCell ref="A98:C98"/>
  </mergeCells>
  <dataValidations count="1">
    <dataValidation type="decimal" allowBlank="1" showInputMessage="1" showErrorMessage="1" sqref="B63:D74 B37:D44 B29:D33 B48:D59 B8:D25" xr:uid="{00000000-0002-0000-0300-000000000000}">
      <formula1>-1.79769313486231E+100</formula1>
      <formula2>1.79769313486231E+100</formula2>
    </dataValidation>
  </dataValidations>
  <pageMargins left="0.7" right="0.7" top="0.75" bottom="0.75" header="0.3" footer="0.3"/>
  <pageSetup scale="53" fitToHeight="0" orientation="portrait" horizontalDpi="1200" verticalDpi="1200" r:id="rId1"/>
  <ignoredErrors>
    <ignoredError sqref="B8:D8 B29:D29 B37:D37 B48:D49 B12:D13 B40:D40 B43:D44 B32:D33 B16:D17 B20:D25 B18 B19 B73:D74 C72:D72 C57:D57 B58:D59 B54:D54 B55 B56:D56 B67:D71 B52:D52 B63:D64 B50:D51 B65:D66 B53:D53 B72 B57 C55:D55 B60:D62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G92"/>
  <sheetViews>
    <sheetView showGridLines="0" topLeftCell="A3" zoomScale="76" zoomScaleNormal="115" workbookViewId="0">
      <selection activeCell="O18" sqref="O18"/>
    </sheetView>
  </sheetViews>
  <sheetFormatPr baseColWidth="10" defaultColWidth="11" defaultRowHeight="15" x14ac:dyDescent="0.25"/>
  <cols>
    <col min="1" max="1" width="87" bestFit="1" customWidth="1"/>
    <col min="2" max="2" width="22.28515625" bestFit="1" customWidth="1"/>
    <col min="3" max="3" width="20.5703125" bestFit="1" customWidth="1"/>
    <col min="4" max="4" width="22.28515625" bestFit="1" customWidth="1"/>
    <col min="5" max="5" width="21.85546875" bestFit="1" customWidth="1"/>
    <col min="6" max="6" width="22.28515625" bestFit="1" customWidth="1"/>
    <col min="7" max="7" width="21.28515625" bestFit="1" customWidth="1"/>
    <col min="8" max="8" width="11" customWidth="1"/>
  </cols>
  <sheetData>
    <row r="1" spans="1:7" x14ac:dyDescent="0.25">
      <c r="A1" s="182" t="s">
        <v>230</v>
      </c>
      <c r="B1" s="183"/>
      <c r="C1" s="183"/>
      <c r="D1" s="183"/>
      <c r="E1" s="183"/>
      <c r="F1" s="183"/>
      <c r="G1" s="184"/>
    </row>
    <row r="2" spans="1:7" x14ac:dyDescent="0.25">
      <c r="A2" s="97" t="str">
        <f>'Formato 1'!A2</f>
        <v>Patronato del Parque Zoológico de León (a)</v>
      </c>
      <c r="B2" s="98"/>
      <c r="C2" s="98"/>
      <c r="D2" s="98"/>
      <c r="E2" s="98"/>
      <c r="F2" s="98"/>
      <c r="G2" s="99"/>
    </row>
    <row r="3" spans="1:7" x14ac:dyDescent="0.25">
      <c r="A3" s="100" t="s">
        <v>231</v>
      </c>
      <c r="B3" s="101"/>
      <c r="C3" s="101"/>
      <c r="D3" s="101"/>
      <c r="E3" s="101"/>
      <c r="F3" s="101"/>
      <c r="G3" s="102"/>
    </row>
    <row r="4" spans="1:7" x14ac:dyDescent="0.25">
      <c r="A4" s="100" t="str">
        <f>'Formato 3'!A4</f>
        <v>Del 1 de Enero al 30 de Septiembre de 2023 (b)</v>
      </c>
      <c r="B4" s="101"/>
      <c r="C4" s="101"/>
      <c r="D4" s="101"/>
      <c r="E4" s="101"/>
      <c r="F4" s="101"/>
      <c r="G4" s="102"/>
    </row>
    <row r="5" spans="1:7" x14ac:dyDescent="0.25">
      <c r="A5" s="103" t="s">
        <v>2</v>
      </c>
      <c r="B5" s="104"/>
      <c r="C5" s="104"/>
      <c r="D5" s="104"/>
      <c r="E5" s="104"/>
      <c r="F5" s="104"/>
      <c r="G5" s="105"/>
    </row>
    <row r="6" spans="1:7" ht="41.45" customHeight="1" x14ac:dyDescent="0.25">
      <c r="A6" s="189" t="s">
        <v>232</v>
      </c>
      <c r="B6" s="191" t="s">
        <v>233</v>
      </c>
      <c r="C6" s="191"/>
      <c r="D6" s="191"/>
      <c r="E6" s="191"/>
      <c r="F6" s="191"/>
      <c r="G6" s="191" t="s">
        <v>234</v>
      </c>
    </row>
    <row r="7" spans="1:7" ht="30" x14ac:dyDescent="0.25">
      <c r="A7" s="190"/>
      <c r="B7" s="127" t="s">
        <v>235</v>
      </c>
      <c r="C7" s="7" t="s">
        <v>236</v>
      </c>
      <c r="D7" s="127" t="s">
        <v>237</v>
      </c>
      <c r="E7" s="127" t="s">
        <v>192</v>
      </c>
      <c r="F7" s="127" t="s">
        <v>238</v>
      </c>
      <c r="G7" s="191"/>
    </row>
    <row r="8" spans="1:7" x14ac:dyDescent="0.25">
      <c r="A8" s="22" t="s">
        <v>239</v>
      </c>
      <c r="B8" s="80"/>
      <c r="C8" s="80"/>
      <c r="D8" s="80"/>
      <c r="E8" s="80"/>
      <c r="F8" s="80"/>
      <c r="G8" s="80"/>
    </row>
    <row r="9" spans="1:7" x14ac:dyDescent="0.25">
      <c r="A9" s="52" t="s">
        <v>240</v>
      </c>
      <c r="B9" s="108">
        <v>0</v>
      </c>
      <c r="C9" s="108">
        <f>D9-B9</f>
        <v>0</v>
      </c>
      <c r="D9" s="108">
        <v>0</v>
      </c>
      <c r="E9" s="108">
        <v>0</v>
      </c>
      <c r="F9" s="108">
        <v>0</v>
      </c>
      <c r="G9" s="108">
        <f>F9-B9</f>
        <v>0</v>
      </c>
    </row>
    <row r="10" spans="1:7" x14ac:dyDescent="0.25">
      <c r="A10" s="52" t="s">
        <v>241</v>
      </c>
      <c r="B10" s="108">
        <v>0</v>
      </c>
      <c r="C10" s="108">
        <f t="shared" ref="C10:C14" si="0">D10-B10</f>
        <v>0</v>
      </c>
      <c r="D10" s="108">
        <v>0</v>
      </c>
      <c r="E10" s="108">
        <v>0</v>
      </c>
      <c r="F10" s="108">
        <v>0</v>
      </c>
      <c r="G10" s="108">
        <f>F10-B10</f>
        <v>0</v>
      </c>
    </row>
    <row r="11" spans="1:7" x14ac:dyDescent="0.25">
      <c r="A11" s="52" t="s">
        <v>242</v>
      </c>
      <c r="B11" s="108">
        <v>0</v>
      </c>
      <c r="C11" s="108">
        <f t="shared" si="0"/>
        <v>0</v>
      </c>
      <c r="D11" s="108">
        <v>0</v>
      </c>
      <c r="E11" s="108">
        <v>0</v>
      </c>
      <c r="F11" s="108">
        <v>0</v>
      </c>
      <c r="G11" s="108">
        <f t="shared" ref="G11:G15" si="1">F11-B11</f>
        <v>0</v>
      </c>
    </row>
    <row r="12" spans="1:7" x14ac:dyDescent="0.25">
      <c r="A12" s="52" t="s">
        <v>243</v>
      </c>
      <c r="B12" s="108">
        <v>0</v>
      </c>
      <c r="C12" s="108">
        <f t="shared" si="0"/>
        <v>0</v>
      </c>
      <c r="D12" s="108">
        <v>0</v>
      </c>
      <c r="E12" s="108">
        <v>0</v>
      </c>
      <c r="F12" s="108">
        <v>0</v>
      </c>
      <c r="G12" s="108">
        <f t="shared" si="1"/>
        <v>0</v>
      </c>
    </row>
    <row r="13" spans="1:7" x14ac:dyDescent="0.25">
      <c r="A13" s="52" t="s">
        <v>244</v>
      </c>
      <c r="B13" s="108">
        <v>55000</v>
      </c>
      <c r="C13" s="108">
        <v>-22060.89</v>
      </c>
      <c r="D13" s="108">
        <v>32939.11</v>
      </c>
      <c r="E13" s="108">
        <v>201637.1</v>
      </c>
      <c r="F13" s="108">
        <v>201637.1</v>
      </c>
      <c r="G13" s="108">
        <f t="shared" si="1"/>
        <v>146637.1</v>
      </c>
    </row>
    <row r="14" spans="1:7" x14ac:dyDescent="0.25">
      <c r="A14" s="52" t="s">
        <v>245</v>
      </c>
      <c r="B14" s="108">
        <v>0</v>
      </c>
      <c r="C14" s="108">
        <f t="shared" si="0"/>
        <v>0</v>
      </c>
      <c r="D14" s="108">
        <v>0</v>
      </c>
      <c r="E14" s="108">
        <v>0</v>
      </c>
      <c r="F14" s="108">
        <v>0</v>
      </c>
      <c r="G14" s="108">
        <f t="shared" si="1"/>
        <v>0</v>
      </c>
    </row>
    <row r="15" spans="1:7" x14ac:dyDescent="0.25">
      <c r="A15" s="52" t="s">
        <v>246</v>
      </c>
      <c r="B15" s="108">
        <v>85616207</v>
      </c>
      <c r="C15" s="108">
        <v>-13150527.060000002</v>
      </c>
      <c r="D15" s="108">
        <v>72465679.939999998</v>
      </c>
      <c r="E15" s="108">
        <v>53566795.369999997</v>
      </c>
      <c r="F15" s="108">
        <v>53566795.369999997</v>
      </c>
      <c r="G15" s="108">
        <f t="shared" si="1"/>
        <v>-32049411.630000003</v>
      </c>
    </row>
    <row r="16" spans="1:7" x14ac:dyDescent="0.25">
      <c r="A16" s="81" t="s">
        <v>247</v>
      </c>
      <c r="B16" s="108">
        <f t="shared" ref="B16:G16" si="2">SUM(B17:B27)</f>
        <v>0</v>
      </c>
      <c r="C16" s="108">
        <f t="shared" si="2"/>
        <v>0</v>
      </c>
      <c r="D16" s="108">
        <f t="shared" si="2"/>
        <v>0</v>
      </c>
      <c r="E16" s="108">
        <v>0</v>
      </c>
      <c r="F16" s="108">
        <v>0</v>
      </c>
      <c r="G16" s="108">
        <f t="shared" si="2"/>
        <v>0</v>
      </c>
    </row>
    <row r="17" spans="1:7" x14ac:dyDescent="0.25">
      <c r="A17" s="70" t="s">
        <v>248</v>
      </c>
      <c r="B17" s="108">
        <v>0</v>
      </c>
      <c r="C17" s="108">
        <v>0</v>
      </c>
      <c r="D17" s="108">
        <v>0</v>
      </c>
      <c r="E17" s="108">
        <v>0</v>
      </c>
      <c r="F17" s="108">
        <v>0</v>
      </c>
      <c r="G17" s="108">
        <f>F17-B17</f>
        <v>0</v>
      </c>
    </row>
    <row r="18" spans="1:7" x14ac:dyDescent="0.25">
      <c r="A18" s="70" t="s">
        <v>249</v>
      </c>
      <c r="B18" s="108">
        <v>0</v>
      </c>
      <c r="C18" s="108">
        <v>0</v>
      </c>
      <c r="D18" s="108">
        <v>0</v>
      </c>
      <c r="E18" s="108">
        <v>0</v>
      </c>
      <c r="F18" s="108">
        <v>0</v>
      </c>
      <c r="G18" s="108">
        <f t="shared" ref="G18:G27" si="3">F18-B18</f>
        <v>0</v>
      </c>
    </row>
    <row r="19" spans="1:7" x14ac:dyDescent="0.25">
      <c r="A19" s="70" t="s">
        <v>250</v>
      </c>
      <c r="B19" s="108">
        <v>0</v>
      </c>
      <c r="C19" s="108">
        <v>0</v>
      </c>
      <c r="D19" s="108">
        <v>0</v>
      </c>
      <c r="E19" s="108">
        <v>0</v>
      </c>
      <c r="F19" s="108">
        <v>0</v>
      </c>
      <c r="G19" s="108">
        <f t="shared" si="3"/>
        <v>0</v>
      </c>
    </row>
    <row r="20" spans="1:7" x14ac:dyDescent="0.25">
      <c r="A20" s="70" t="s">
        <v>251</v>
      </c>
      <c r="B20" s="108">
        <v>0</v>
      </c>
      <c r="C20" s="108">
        <f t="shared" ref="C20:C27" si="4">D20-B20</f>
        <v>0</v>
      </c>
      <c r="D20" s="108">
        <v>0</v>
      </c>
      <c r="E20" s="108">
        <v>0</v>
      </c>
      <c r="F20" s="108">
        <v>0</v>
      </c>
      <c r="G20" s="108">
        <f t="shared" si="3"/>
        <v>0</v>
      </c>
    </row>
    <row r="21" spans="1:7" x14ac:dyDescent="0.25">
      <c r="A21" s="70" t="s">
        <v>252</v>
      </c>
      <c r="B21" s="108">
        <v>0</v>
      </c>
      <c r="C21" s="108">
        <f t="shared" si="4"/>
        <v>0</v>
      </c>
      <c r="D21" s="108">
        <v>0</v>
      </c>
      <c r="E21" s="108">
        <v>0</v>
      </c>
      <c r="F21" s="108">
        <v>0</v>
      </c>
      <c r="G21" s="108">
        <f t="shared" si="3"/>
        <v>0</v>
      </c>
    </row>
    <row r="22" spans="1:7" x14ac:dyDescent="0.25">
      <c r="A22" s="70" t="s">
        <v>253</v>
      </c>
      <c r="B22" s="108">
        <v>0</v>
      </c>
      <c r="C22" s="108">
        <v>0</v>
      </c>
      <c r="D22" s="108">
        <v>0</v>
      </c>
      <c r="E22" s="108">
        <v>0</v>
      </c>
      <c r="F22" s="108">
        <v>0</v>
      </c>
      <c r="G22" s="108">
        <f t="shared" si="3"/>
        <v>0</v>
      </c>
    </row>
    <row r="23" spans="1:7" x14ac:dyDescent="0.25">
      <c r="A23" s="70" t="s">
        <v>254</v>
      </c>
      <c r="B23" s="108">
        <v>0</v>
      </c>
      <c r="C23" s="108">
        <f t="shared" si="4"/>
        <v>0</v>
      </c>
      <c r="D23" s="108">
        <v>0</v>
      </c>
      <c r="E23" s="108">
        <v>0</v>
      </c>
      <c r="F23" s="108">
        <v>0</v>
      </c>
      <c r="G23" s="108">
        <f t="shared" si="3"/>
        <v>0</v>
      </c>
    </row>
    <row r="24" spans="1:7" x14ac:dyDescent="0.25">
      <c r="A24" s="70" t="s">
        <v>255</v>
      </c>
      <c r="B24" s="108">
        <v>0</v>
      </c>
      <c r="C24" s="108">
        <f t="shared" si="4"/>
        <v>0</v>
      </c>
      <c r="D24" s="108">
        <v>0</v>
      </c>
      <c r="E24" s="108">
        <v>0</v>
      </c>
      <c r="F24" s="108">
        <v>0</v>
      </c>
      <c r="G24" s="108">
        <f t="shared" si="3"/>
        <v>0</v>
      </c>
    </row>
    <row r="25" spans="1:7" x14ac:dyDescent="0.25">
      <c r="A25" s="70" t="s">
        <v>256</v>
      </c>
      <c r="B25" s="108">
        <v>0</v>
      </c>
      <c r="C25" s="108">
        <v>0</v>
      </c>
      <c r="D25" s="108">
        <v>0</v>
      </c>
      <c r="E25" s="108">
        <v>0</v>
      </c>
      <c r="F25" s="108">
        <v>0</v>
      </c>
      <c r="G25" s="108">
        <f t="shared" si="3"/>
        <v>0</v>
      </c>
    </row>
    <row r="26" spans="1:7" x14ac:dyDescent="0.25">
      <c r="A26" s="70" t="s">
        <v>257</v>
      </c>
      <c r="B26" s="108">
        <v>0</v>
      </c>
      <c r="C26" s="108">
        <v>0</v>
      </c>
      <c r="D26" s="108">
        <v>0</v>
      </c>
      <c r="E26" s="108">
        <v>0</v>
      </c>
      <c r="F26" s="108">
        <v>0</v>
      </c>
      <c r="G26" s="108">
        <f t="shared" si="3"/>
        <v>0</v>
      </c>
    </row>
    <row r="27" spans="1:7" x14ac:dyDescent="0.25">
      <c r="A27" s="70" t="s">
        <v>258</v>
      </c>
      <c r="B27" s="108">
        <v>0</v>
      </c>
      <c r="C27" s="108">
        <f t="shared" si="4"/>
        <v>0</v>
      </c>
      <c r="D27" s="108">
        <v>0</v>
      </c>
      <c r="E27" s="108">
        <v>0</v>
      </c>
      <c r="F27" s="108">
        <v>0</v>
      </c>
      <c r="G27" s="108">
        <f t="shared" si="3"/>
        <v>0</v>
      </c>
    </row>
    <row r="28" spans="1:7" x14ac:dyDescent="0.25">
      <c r="A28" s="52" t="s">
        <v>259</v>
      </c>
      <c r="B28" s="108">
        <f t="shared" ref="B28:G28" si="5">SUM(B29:B33)</f>
        <v>0</v>
      </c>
      <c r="C28" s="108">
        <f t="shared" si="5"/>
        <v>0</v>
      </c>
      <c r="D28" s="108">
        <f t="shared" si="5"/>
        <v>0</v>
      </c>
      <c r="E28" s="108">
        <f t="shared" si="5"/>
        <v>0</v>
      </c>
      <c r="F28" s="108">
        <f t="shared" si="5"/>
        <v>0</v>
      </c>
      <c r="G28" s="108">
        <f t="shared" si="5"/>
        <v>0</v>
      </c>
    </row>
    <row r="29" spans="1:7" x14ac:dyDescent="0.25">
      <c r="A29" s="70" t="s">
        <v>260</v>
      </c>
      <c r="B29" s="108">
        <v>0</v>
      </c>
      <c r="C29" s="108">
        <f t="shared" ref="C29:C33" si="6">D29-B29</f>
        <v>0</v>
      </c>
      <c r="D29" s="108">
        <v>0</v>
      </c>
      <c r="E29" s="108">
        <v>0</v>
      </c>
      <c r="F29" s="108">
        <v>0</v>
      </c>
      <c r="G29" s="108">
        <f>F29-B29</f>
        <v>0</v>
      </c>
    </row>
    <row r="30" spans="1:7" x14ac:dyDescent="0.25">
      <c r="A30" s="70" t="s">
        <v>261</v>
      </c>
      <c r="B30" s="108">
        <v>0</v>
      </c>
      <c r="C30" s="108">
        <f t="shared" si="6"/>
        <v>0</v>
      </c>
      <c r="D30" s="108">
        <v>0</v>
      </c>
      <c r="E30" s="108">
        <v>0</v>
      </c>
      <c r="F30" s="108">
        <v>0</v>
      </c>
      <c r="G30" s="108">
        <f t="shared" ref="G30:G34" si="7">F30-B30</f>
        <v>0</v>
      </c>
    </row>
    <row r="31" spans="1:7" x14ac:dyDescent="0.25">
      <c r="A31" s="70" t="s">
        <v>262</v>
      </c>
      <c r="B31" s="108">
        <v>0</v>
      </c>
      <c r="C31" s="108">
        <f t="shared" si="6"/>
        <v>0</v>
      </c>
      <c r="D31" s="108">
        <v>0</v>
      </c>
      <c r="E31" s="108">
        <v>0</v>
      </c>
      <c r="F31" s="108">
        <v>0</v>
      </c>
      <c r="G31" s="108">
        <f t="shared" si="7"/>
        <v>0</v>
      </c>
    </row>
    <row r="32" spans="1:7" x14ac:dyDescent="0.25">
      <c r="A32" s="70" t="s">
        <v>263</v>
      </c>
      <c r="B32" s="108">
        <v>0</v>
      </c>
      <c r="C32" s="108">
        <f t="shared" si="6"/>
        <v>0</v>
      </c>
      <c r="D32" s="108">
        <v>0</v>
      </c>
      <c r="E32" s="108">
        <v>0</v>
      </c>
      <c r="F32" s="108">
        <v>0</v>
      </c>
      <c r="G32" s="108">
        <f t="shared" si="7"/>
        <v>0</v>
      </c>
    </row>
    <row r="33" spans="1:7" ht="14.45" customHeight="1" x14ac:dyDescent="0.25">
      <c r="A33" s="70" t="s">
        <v>264</v>
      </c>
      <c r="B33" s="108">
        <v>0</v>
      </c>
      <c r="C33" s="108">
        <f t="shared" si="6"/>
        <v>0</v>
      </c>
      <c r="D33" s="108">
        <v>0</v>
      </c>
      <c r="E33" s="108">
        <v>0</v>
      </c>
      <c r="F33" s="108">
        <v>0</v>
      </c>
      <c r="G33" s="108">
        <f t="shared" si="7"/>
        <v>0</v>
      </c>
    </row>
    <row r="34" spans="1:7" ht="14.45" customHeight="1" x14ac:dyDescent="0.25">
      <c r="A34" s="52" t="s">
        <v>265</v>
      </c>
      <c r="B34" s="108">
        <v>24357976</v>
      </c>
      <c r="C34" s="108">
        <v>6095795.2300000004</v>
      </c>
      <c r="D34" s="108">
        <v>30453771.23</v>
      </c>
      <c r="E34" s="108">
        <v>23710316</v>
      </c>
      <c r="F34" s="108">
        <v>23710316</v>
      </c>
      <c r="G34" s="108">
        <f t="shared" si="7"/>
        <v>-647660</v>
      </c>
    </row>
    <row r="35" spans="1:7" ht="14.45" customHeight="1" x14ac:dyDescent="0.25">
      <c r="A35" s="52" t="s">
        <v>266</v>
      </c>
      <c r="B35" s="108">
        <f t="shared" ref="B35:G35" si="8">B36</f>
        <v>0</v>
      </c>
      <c r="C35" s="108">
        <f t="shared" si="8"/>
        <v>0</v>
      </c>
      <c r="D35" s="108">
        <f t="shared" si="8"/>
        <v>0</v>
      </c>
      <c r="E35" s="108">
        <f t="shared" si="8"/>
        <v>0</v>
      </c>
      <c r="F35" s="108">
        <f t="shared" si="8"/>
        <v>0</v>
      </c>
      <c r="G35" s="108">
        <f t="shared" si="8"/>
        <v>0</v>
      </c>
    </row>
    <row r="36" spans="1:7" ht="14.45" customHeight="1" x14ac:dyDescent="0.25">
      <c r="A36" s="70" t="s">
        <v>267</v>
      </c>
      <c r="B36" s="108">
        <v>0</v>
      </c>
      <c r="C36" s="108">
        <v>0</v>
      </c>
      <c r="D36" s="108">
        <v>0</v>
      </c>
      <c r="E36" s="108">
        <v>0</v>
      </c>
      <c r="F36" s="108">
        <v>0</v>
      </c>
      <c r="G36" s="108">
        <f>F36-B36</f>
        <v>0</v>
      </c>
    </row>
    <row r="37" spans="1:7" ht="14.45" customHeight="1" x14ac:dyDescent="0.25">
      <c r="A37" s="52" t="s">
        <v>268</v>
      </c>
      <c r="B37" s="108">
        <f t="shared" ref="B37:G37" si="9">B38+B39</f>
        <v>0</v>
      </c>
      <c r="C37" s="108">
        <f t="shared" si="9"/>
        <v>0</v>
      </c>
      <c r="D37" s="108">
        <f t="shared" si="9"/>
        <v>0</v>
      </c>
      <c r="E37" s="108">
        <f t="shared" si="9"/>
        <v>0</v>
      </c>
      <c r="F37" s="108">
        <f t="shared" si="9"/>
        <v>0</v>
      </c>
      <c r="G37" s="108">
        <f t="shared" si="9"/>
        <v>0</v>
      </c>
    </row>
    <row r="38" spans="1:7" x14ac:dyDescent="0.25">
      <c r="A38" s="70" t="s">
        <v>269</v>
      </c>
      <c r="B38" s="108">
        <v>0</v>
      </c>
      <c r="C38" s="108">
        <v>0</v>
      </c>
      <c r="D38" s="108">
        <v>0</v>
      </c>
      <c r="E38" s="108">
        <v>0</v>
      </c>
      <c r="F38" s="108">
        <v>0</v>
      </c>
      <c r="G38" s="108">
        <f>F38-B38</f>
        <v>0</v>
      </c>
    </row>
    <row r="39" spans="1:7" x14ac:dyDescent="0.25">
      <c r="A39" s="70" t="s">
        <v>270</v>
      </c>
      <c r="B39" s="108">
        <v>0</v>
      </c>
      <c r="C39" s="108">
        <v>0</v>
      </c>
      <c r="D39" s="108">
        <v>0</v>
      </c>
      <c r="E39" s="108">
        <v>0</v>
      </c>
      <c r="F39" s="108">
        <v>0</v>
      </c>
      <c r="G39" s="108">
        <f>F39-B39</f>
        <v>0</v>
      </c>
    </row>
    <row r="40" spans="1:7" x14ac:dyDescent="0.25">
      <c r="A40" s="39"/>
      <c r="B40" s="108"/>
      <c r="C40" s="108"/>
      <c r="D40" s="108"/>
      <c r="E40" s="108"/>
      <c r="F40" s="108"/>
      <c r="G40" s="108"/>
    </row>
    <row r="41" spans="1:7" x14ac:dyDescent="0.25">
      <c r="A41" s="3" t="s">
        <v>271</v>
      </c>
      <c r="B41" s="130">
        <f t="shared" ref="B41:G41" si="10">SUM(B9,B10,B11,B12,B13,B14,B15,B16,B28,B34,B35,B37)</f>
        <v>110029183</v>
      </c>
      <c r="C41" s="130">
        <f t="shared" si="10"/>
        <v>-7076792.7200000025</v>
      </c>
      <c r="D41" s="130">
        <f t="shared" si="10"/>
        <v>102952390.28</v>
      </c>
      <c r="E41" s="130">
        <f t="shared" si="10"/>
        <v>77478748.469999999</v>
      </c>
      <c r="F41" s="130">
        <f t="shared" si="10"/>
        <v>77478748.469999999</v>
      </c>
      <c r="G41" s="130">
        <f t="shared" si="10"/>
        <v>-32550434.530000001</v>
      </c>
    </row>
    <row r="42" spans="1:7" x14ac:dyDescent="0.25">
      <c r="A42" s="3" t="s">
        <v>272</v>
      </c>
      <c r="B42" s="82"/>
      <c r="C42" s="82"/>
      <c r="D42" s="82"/>
      <c r="E42" s="82"/>
      <c r="F42" s="82"/>
      <c r="G42" s="130">
        <f>IF(G41&gt;0,G41,0)</f>
        <v>0</v>
      </c>
    </row>
    <row r="43" spans="1:7" x14ac:dyDescent="0.25">
      <c r="A43" s="39"/>
      <c r="B43" s="43"/>
      <c r="C43" s="43"/>
      <c r="D43" s="43"/>
      <c r="E43" s="43"/>
      <c r="F43" s="43"/>
      <c r="G43" s="43"/>
    </row>
    <row r="44" spans="1:7" x14ac:dyDescent="0.25">
      <c r="A44" s="3" t="s">
        <v>273</v>
      </c>
      <c r="B44" s="43"/>
      <c r="C44" s="43"/>
      <c r="D44" s="43"/>
      <c r="E44" s="43"/>
      <c r="F44" s="43"/>
      <c r="G44" s="43"/>
    </row>
    <row r="45" spans="1:7" x14ac:dyDescent="0.25">
      <c r="A45" s="52" t="s">
        <v>274</v>
      </c>
      <c r="B45" s="108">
        <f t="shared" ref="B45:G45" si="11">SUM(B46:B53)</f>
        <v>0</v>
      </c>
      <c r="C45" s="108">
        <f t="shared" si="11"/>
        <v>0</v>
      </c>
      <c r="D45" s="108">
        <f t="shared" si="11"/>
        <v>0</v>
      </c>
      <c r="E45" s="108">
        <f t="shared" si="11"/>
        <v>0</v>
      </c>
      <c r="F45" s="108">
        <f t="shared" si="11"/>
        <v>0</v>
      </c>
      <c r="G45" s="108">
        <f t="shared" si="11"/>
        <v>0</v>
      </c>
    </row>
    <row r="46" spans="1:7" x14ac:dyDescent="0.25">
      <c r="A46" s="72" t="s">
        <v>275</v>
      </c>
      <c r="B46" s="108">
        <v>0</v>
      </c>
      <c r="C46" s="108">
        <v>0</v>
      </c>
      <c r="D46" s="108">
        <v>0</v>
      </c>
      <c r="E46" s="108">
        <v>0</v>
      </c>
      <c r="F46" s="108">
        <v>0</v>
      </c>
      <c r="G46" s="108">
        <f>F46-B46</f>
        <v>0</v>
      </c>
    </row>
    <row r="47" spans="1:7" x14ac:dyDescent="0.25">
      <c r="A47" s="72" t="s">
        <v>276</v>
      </c>
      <c r="B47" s="108">
        <v>0</v>
      </c>
      <c r="C47" s="108">
        <v>0</v>
      </c>
      <c r="D47" s="108">
        <v>0</v>
      </c>
      <c r="E47" s="108">
        <v>0</v>
      </c>
      <c r="F47" s="108">
        <v>0</v>
      </c>
      <c r="G47" s="108">
        <f t="shared" ref="G47:G52" si="12">F47-B47</f>
        <v>0</v>
      </c>
    </row>
    <row r="48" spans="1:7" x14ac:dyDescent="0.25">
      <c r="A48" s="72" t="s">
        <v>277</v>
      </c>
      <c r="B48" s="108">
        <v>0</v>
      </c>
      <c r="C48" s="108">
        <v>0</v>
      </c>
      <c r="D48" s="108">
        <v>0</v>
      </c>
      <c r="E48" s="108">
        <v>0</v>
      </c>
      <c r="F48" s="108">
        <v>0</v>
      </c>
      <c r="G48" s="108">
        <f t="shared" si="12"/>
        <v>0</v>
      </c>
    </row>
    <row r="49" spans="1:7" ht="30" x14ac:dyDescent="0.25">
      <c r="A49" s="72" t="s">
        <v>278</v>
      </c>
      <c r="B49" s="108">
        <v>0</v>
      </c>
      <c r="C49" s="108">
        <v>0</v>
      </c>
      <c r="D49" s="108">
        <v>0</v>
      </c>
      <c r="E49" s="108">
        <v>0</v>
      </c>
      <c r="F49" s="108">
        <v>0</v>
      </c>
      <c r="G49" s="108">
        <f t="shared" si="12"/>
        <v>0</v>
      </c>
    </row>
    <row r="50" spans="1:7" x14ac:dyDescent="0.25">
      <c r="A50" s="72" t="s">
        <v>279</v>
      </c>
      <c r="B50" s="108">
        <v>0</v>
      </c>
      <c r="C50" s="108">
        <v>0</v>
      </c>
      <c r="D50" s="108">
        <v>0</v>
      </c>
      <c r="E50" s="108">
        <v>0</v>
      </c>
      <c r="F50" s="108">
        <v>0</v>
      </c>
      <c r="G50" s="108">
        <f t="shared" si="12"/>
        <v>0</v>
      </c>
    </row>
    <row r="51" spans="1:7" x14ac:dyDescent="0.25">
      <c r="A51" s="72" t="s">
        <v>280</v>
      </c>
      <c r="B51" s="108">
        <v>0</v>
      </c>
      <c r="C51" s="108">
        <v>0</v>
      </c>
      <c r="D51" s="108">
        <v>0</v>
      </c>
      <c r="E51" s="108">
        <v>0</v>
      </c>
      <c r="F51" s="108">
        <v>0</v>
      </c>
      <c r="G51" s="108">
        <f t="shared" si="12"/>
        <v>0</v>
      </c>
    </row>
    <row r="52" spans="1:7" ht="30" x14ac:dyDescent="0.25">
      <c r="A52" s="73" t="s">
        <v>281</v>
      </c>
      <c r="B52" s="108">
        <v>0</v>
      </c>
      <c r="C52" s="108">
        <v>0</v>
      </c>
      <c r="D52" s="108">
        <v>0</v>
      </c>
      <c r="E52" s="108">
        <v>0</v>
      </c>
      <c r="F52" s="108">
        <v>0</v>
      </c>
      <c r="G52" s="108">
        <f t="shared" si="12"/>
        <v>0</v>
      </c>
    </row>
    <row r="53" spans="1:7" x14ac:dyDescent="0.25">
      <c r="A53" s="70" t="s">
        <v>282</v>
      </c>
      <c r="B53" s="108">
        <v>0</v>
      </c>
      <c r="C53" s="108">
        <v>0</v>
      </c>
      <c r="D53" s="108">
        <v>0</v>
      </c>
      <c r="E53" s="108">
        <v>0</v>
      </c>
      <c r="F53" s="108">
        <v>0</v>
      </c>
      <c r="G53" s="108">
        <f>F53-B53</f>
        <v>0</v>
      </c>
    </row>
    <row r="54" spans="1:7" x14ac:dyDescent="0.25">
      <c r="A54" s="52" t="s">
        <v>283</v>
      </c>
      <c r="B54" s="108">
        <f t="shared" ref="B54:G54" si="13">SUM(B55:B58)</f>
        <v>0</v>
      </c>
      <c r="C54" s="108">
        <f t="shared" si="13"/>
        <v>0</v>
      </c>
      <c r="D54" s="108">
        <f t="shared" si="13"/>
        <v>0</v>
      </c>
      <c r="E54" s="108">
        <f t="shared" si="13"/>
        <v>0</v>
      </c>
      <c r="F54" s="108">
        <f t="shared" si="13"/>
        <v>0</v>
      </c>
      <c r="G54" s="108">
        <f t="shared" si="13"/>
        <v>0</v>
      </c>
    </row>
    <row r="55" spans="1:7" x14ac:dyDescent="0.25">
      <c r="A55" s="73" t="s">
        <v>284</v>
      </c>
      <c r="B55" s="108">
        <v>0</v>
      </c>
      <c r="C55" s="108">
        <v>0</v>
      </c>
      <c r="D55" s="108">
        <v>0</v>
      </c>
      <c r="E55" s="108">
        <v>0</v>
      </c>
      <c r="F55" s="108">
        <v>0</v>
      </c>
      <c r="G55" s="108">
        <f>F55-B55</f>
        <v>0</v>
      </c>
    </row>
    <row r="56" spans="1:7" x14ac:dyDescent="0.25">
      <c r="A56" s="72" t="s">
        <v>285</v>
      </c>
      <c r="B56" s="108">
        <v>0</v>
      </c>
      <c r="C56" s="108">
        <v>0</v>
      </c>
      <c r="D56" s="108">
        <v>0</v>
      </c>
      <c r="E56" s="108">
        <v>0</v>
      </c>
      <c r="F56" s="108">
        <v>0</v>
      </c>
      <c r="G56" s="108">
        <f t="shared" ref="G56:G58" si="14">F56-B56</f>
        <v>0</v>
      </c>
    </row>
    <row r="57" spans="1:7" x14ac:dyDescent="0.25">
      <c r="A57" s="72" t="s">
        <v>286</v>
      </c>
      <c r="B57" s="108">
        <v>0</v>
      </c>
      <c r="C57" s="108">
        <v>0</v>
      </c>
      <c r="D57" s="108">
        <v>0</v>
      </c>
      <c r="E57" s="108">
        <v>0</v>
      </c>
      <c r="F57" s="108">
        <v>0</v>
      </c>
      <c r="G57" s="108">
        <f t="shared" si="14"/>
        <v>0</v>
      </c>
    </row>
    <row r="58" spans="1:7" x14ac:dyDescent="0.25">
      <c r="A58" s="73" t="s">
        <v>287</v>
      </c>
      <c r="B58" s="108">
        <v>0</v>
      </c>
      <c r="C58" s="108">
        <v>0</v>
      </c>
      <c r="D58" s="108">
        <v>0</v>
      </c>
      <c r="E58" s="108">
        <v>0</v>
      </c>
      <c r="F58" s="108">
        <v>0</v>
      </c>
      <c r="G58" s="108">
        <f t="shared" si="14"/>
        <v>0</v>
      </c>
    </row>
    <row r="59" spans="1:7" x14ac:dyDescent="0.25">
      <c r="A59" s="52" t="s">
        <v>288</v>
      </c>
      <c r="B59" s="108">
        <f t="shared" ref="B59:G59" si="15">SUM(B60:B61)</f>
        <v>0</v>
      </c>
      <c r="C59" s="108">
        <f t="shared" si="15"/>
        <v>0</v>
      </c>
      <c r="D59" s="108">
        <f t="shared" si="15"/>
        <v>0</v>
      </c>
      <c r="E59" s="108">
        <f t="shared" si="15"/>
        <v>0</v>
      </c>
      <c r="F59" s="108">
        <f t="shared" si="15"/>
        <v>0</v>
      </c>
      <c r="G59" s="108">
        <f t="shared" si="15"/>
        <v>0</v>
      </c>
    </row>
    <row r="60" spans="1:7" x14ac:dyDescent="0.25">
      <c r="A60" s="72" t="s">
        <v>289</v>
      </c>
      <c r="B60" s="108">
        <v>0</v>
      </c>
      <c r="C60" s="108">
        <v>0</v>
      </c>
      <c r="D60" s="108">
        <v>0</v>
      </c>
      <c r="E60" s="108">
        <v>0</v>
      </c>
      <c r="F60" s="108">
        <v>0</v>
      </c>
      <c r="G60" s="108">
        <f>F60-B60</f>
        <v>0</v>
      </c>
    </row>
    <row r="61" spans="1:7" x14ac:dyDescent="0.25">
      <c r="A61" s="72" t="s">
        <v>290</v>
      </c>
      <c r="B61" s="108">
        <v>0</v>
      </c>
      <c r="C61" s="108">
        <v>0</v>
      </c>
      <c r="D61" s="108">
        <v>0</v>
      </c>
      <c r="E61" s="108">
        <v>0</v>
      </c>
      <c r="F61" s="108">
        <v>0</v>
      </c>
      <c r="G61" s="108">
        <f t="shared" ref="G61:G63" si="16">F61-B61</f>
        <v>0</v>
      </c>
    </row>
    <row r="62" spans="1:7" x14ac:dyDescent="0.25">
      <c r="A62" s="52" t="s">
        <v>291</v>
      </c>
      <c r="B62" s="108">
        <v>0</v>
      </c>
      <c r="C62" s="108">
        <v>0</v>
      </c>
      <c r="D62" s="108">
        <v>0</v>
      </c>
      <c r="E62" s="108">
        <v>0</v>
      </c>
      <c r="F62" s="108">
        <v>0</v>
      </c>
      <c r="G62" s="108">
        <f t="shared" si="16"/>
        <v>0</v>
      </c>
    </row>
    <row r="63" spans="1:7" x14ac:dyDescent="0.25">
      <c r="A63" s="52" t="s">
        <v>292</v>
      </c>
      <c r="B63" s="108">
        <v>0</v>
      </c>
      <c r="C63" s="108">
        <v>0</v>
      </c>
      <c r="D63" s="108">
        <v>0</v>
      </c>
      <c r="E63" s="108">
        <v>0</v>
      </c>
      <c r="F63" s="108">
        <v>0</v>
      </c>
      <c r="G63" s="108">
        <f t="shared" si="16"/>
        <v>0</v>
      </c>
    </row>
    <row r="64" spans="1:7" x14ac:dyDescent="0.25">
      <c r="A64" s="39"/>
      <c r="B64" s="131"/>
      <c r="C64" s="131"/>
      <c r="D64" s="131"/>
      <c r="E64" s="131"/>
      <c r="F64" s="131"/>
      <c r="G64" s="131"/>
    </row>
    <row r="65" spans="1:7" x14ac:dyDescent="0.25">
      <c r="A65" s="3" t="s">
        <v>293</v>
      </c>
      <c r="B65" s="130">
        <f t="shared" ref="B65:G65" si="17">B45+B54+B59+B62+B63</f>
        <v>0</v>
      </c>
      <c r="C65" s="130">
        <f t="shared" si="17"/>
        <v>0</v>
      </c>
      <c r="D65" s="130">
        <f t="shared" si="17"/>
        <v>0</v>
      </c>
      <c r="E65" s="130">
        <f t="shared" si="17"/>
        <v>0</v>
      </c>
      <c r="F65" s="130">
        <f t="shared" si="17"/>
        <v>0</v>
      </c>
      <c r="G65" s="130">
        <f t="shared" si="17"/>
        <v>0</v>
      </c>
    </row>
    <row r="66" spans="1:7" x14ac:dyDescent="0.25">
      <c r="A66" s="39"/>
      <c r="B66" s="131"/>
      <c r="C66" s="131"/>
      <c r="D66" s="131"/>
      <c r="E66" s="131"/>
      <c r="F66" s="131"/>
      <c r="G66" s="131"/>
    </row>
    <row r="67" spans="1:7" x14ac:dyDescent="0.25">
      <c r="A67" s="3" t="s">
        <v>294</v>
      </c>
      <c r="B67" s="130">
        <f t="shared" ref="B67:G67" si="18">B68</f>
        <v>0</v>
      </c>
      <c r="C67" s="130">
        <f t="shared" si="18"/>
        <v>0</v>
      </c>
      <c r="D67" s="130">
        <f t="shared" si="18"/>
        <v>0</v>
      </c>
      <c r="E67" s="130">
        <f t="shared" si="18"/>
        <v>0</v>
      </c>
      <c r="F67" s="130">
        <f t="shared" si="18"/>
        <v>0</v>
      </c>
      <c r="G67" s="130">
        <f t="shared" si="18"/>
        <v>0</v>
      </c>
    </row>
    <row r="68" spans="1:7" x14ac:dyDescent="0.25">
      <c r="A68" s="52" t="s">
        <v>295</v>
      </c>
      <c r="B68" s="108">
        <v>0</v>
      </c>
      <c r="C68" s="108">
        <v>0</v>
      </c>
      <c r="D68" s="108">
        <v>0</v>
      </c>
      <c r="E68" s="108">
        <v>0</v>
      </c>
      <c r="F68" s="108">
        <v>0</v>
      </c>
      <c r="G68" s="108">
        <f>F68-B68</f>
        <v>0</v>
      </c>
    </row>
    <row r="69" spans="1:7" x14ac:dyDescent="0.25">
      <c r="A69" s="39"/>
      <c r="B69" s="131"/>
      <c r="C69" s="131"/>
      <c r="D69" s="131"/>
      <c r="E69" s="131"/>
      <c r="F69" s="131"/>
      <c r="G69" s="131"/>
    </row>
    <row r="70" spans="1:7" x14ac:dyDescent="0.25">
      <c r="A70" s="3" t="s">
        <v>296</v>
      </c>
      <c r="B70" s="130">
        <f t="shared" ref="B70:G70" si="19">B41+B65+B67</f>
        <v>110029183</v>
      </c>
      <c r="C70" s="130">
        <f t="shared" si="19"/>
        <v>-7076792.7200000025</v>
      </c>
      <c r="D70" s="130">
        <f t="shared" si="19"/>
        <v>102952390.28</v>
      </c>
      <c r="E70" s="130">
        <f t="shared" si="19"/>
        <v>77478748.469999999</v>
      </c>
      <c r="F70" s="130">
        <f t="shared" si="19"/>
        <v>77478748.469999999</v>
      </c>
      <c r="G70" s="130">
        <f t="shared" si="19"/>
        <v>-32550434.530000001</v>
      </c>
    </row>
    <row r="71" spans="1:7" x14ac:dyDescent="0.25">
      <c r="A71" s="39"/>
      <c r="B71" s="131"/>
      <c r="C71" s="131"/>
      <c r="D71" s="131"/>
      <c r="E71" s="131"/>
      <c r="F71" s="131"/>
      <c r="G71" s="131"/>
    </row>
    <row r="72" spans="1:7" x14ac:dyDescent="0.25">
      <c r="A72" s="3" t="s">
        <v>297</v>
      </c>
      <c r="B72" s="131"/>
      <c r="C72" s="131"/>
      <c r="D72" s="131"/>
      <c r="E72" s="131"/>
      <c r="F72" s="131"/>
      <c r="G72" s="131"/>
    </row>
    <row r="73" spans="1:7" ht="30" x14ac:dyDescent="0.25">
      <c r="A73" s="61" t="s">
        <v>298</v>
      </c>
      <c r="B73" s="108">
        <v>0</v>
      </c>
      <c r="C73" s="108">
        <v>0</v>
      </c>
      <c r="D73" s="108">
        <v>0</v>
      </c>
      <c r="E73" s="108">
        <v>0</v>
      </c>
      <c r="F73" s="108">
        <v>0</v>
      </c>
      <c r="G73" s="108">
        <f>F73-B73</f>
        <v>0</v>
      </c>
    </row>
    <row r="74" spans="1:7" ht="30" x14ac:dyDescent="0.25">
      <c r="A74" s="61" t="s">
        <v>299</v>
      </c>
      <c r="B74" s="108">
        <v>0</v>
      </c>
      <c r="C74" s="108">
        <v>0</v>
      </c>
      <c r="D74" s="108">
        <v>0</v>
      </c>
      <c r="E74" s="108">
        <v>0</v>
      </c>
      <c r="F74" s="108">
        <v>0</v>
      </c>
      <c r="G74" s="108">
        <f>F74-B74</f>
        <v>0</v>
      </c>
    </row>
    <row r="75" spans="1:7" x14ac:dyDescent="0.25">
      <c r="A75" s="17" t="s">
        <v>300</v>
      </c>
      <c r="B75" s="130">
        <f t="shared" ref="B75:G75" si="20">B73+B74</f>
        <v>0</v>
      </c>
      <c r="C75" s="130">
        <f t="shared" si="20"/>
        <v>0</v>
      </c>
      <c r="D75" s="130">
        <f t="shared" si="20"/>
        <v>0</v>
      </c>
      <c r="E75" s="130">
        <f t="shared" si="20"/>
        <v>0</v>
      </c>
      <c r="F75" s="130">
        <f t="shared" si="20"/>
        <v>0</v>
      </c>
      <c r="G75" s="130">
        <f t="shared" si="20"/>
        <v>0</v>
      </c>
    </row>
    <row r="76" spans="1:7" x14ac:dyDescent="0.25">
      <c r="A76" s="49"/>
      <c r="B76" s="74"/>
      <c r="C76" s="74"/>
      <c r="D76" s="74"/>
      <c r="E76" s="74"/>
      <c r="F76" s="74"/>
      <c r="G76" s="74"/>
    </row>
    <row r="77" spans="1:7" ht="15.75" x14ac:dyDescent="0.25">
      <c r="A77" s="146"/>
      <c r="B77" s="146"/>
      <c r="C77" s="146"/>
      <c r="D77" s="147"/>
      <c r="E77" s="146"/>
      <c r="F77" s="146"/>
      <c r="G77" s="146"/>
    </row>
    <row r="78" spans="1:7" ht="15.75" x14ac:dyDescent="0.25">
      <c r="A78" s="146"/>
      <c r="B78" s="146"/>
      <c r="C78" s="146"/>
      <c r="D78" s="146"/>
      <c r="E78" s="146"/>
      <c r="F78" s="146"/>
      <c r="G78" s="146"/>
    </row>
    <row r="79" spans="1:7" ht="15.75" x14ac:dyDescent="0.25">
      <c r="A79" s="146"/>
      <c r="B79" s="146"/>
      <c r="C79" s="146"/>
      <c r="D79" s="146"/>
      <c r="E79" s="146"/>
      <c r="F79" s="146"/>
      <c r="G79" s="146"/>
    </row>
    <row r="80" spans="1:7" ht="15.75" x14ac:dyDescent="0.25">
      <c r="A80" s="146"/>
      <c r="B80" s="146"/>
      <c r="C80" s="146"/>
      <c r="D80" s="146"/>
      <c r="E80" s="146"/>
      <c r="F80" s="146"/>
      <c r="G80" s="146"/>
    </row>
    <row r="81" spans="1:7" ht="15.75" x14ac:dyDescent="0.25">
      <c r="A81" s="146"/>
      <c r="B81" s="146"/>
      <c r="C81" s="146"/>
      <c r="D81" s="146"/>
      <c r="E81" s="146"/>
      <c r="F81" s="146"/>
      <c r="G81" s="146"/>
    </row>
    <row r="82" spans="1:7" ht="15.75" x14ac:dyDescent="0.25">
      <c r="A82" s="146"/>
      <c r="B82" s="146"/>
      <c r="C82" s="146"/>
      <c r="D82" s="146"/>
      <c r="E82" s="146"/>
      <c r="F82" s="146"/>
      <c r="G82" s="146"/>
    </row>
    <row r="83" spans="1:7" ht="15.75" x14ac:dyDescent="0.25">
      <c r="A83" s="146"/>
      <c r="B83" s="146"/>
      <c r="C83" s="146"/>
      <c r="D83" s="146"/>
      <c r="E83" s="146"/>
      <c r="F83" s="146"/>
      <c r="G83" s="146"/>
    </row>
    <row r="84" spans="1:7" ht="15.75" x14ac:dyDescent="0.25">
      <c r="A84" s="146"/>
      <c r="B84" s="146"/>
      <c r="C84" s="146"/>
      <c r="D84" s="146"/>
      <c r="E84" s="146"/>
      <c r="F84" s="146"/>
      <c r="G84" s="146"/>
    </row>
    <row r="85" spans="1:7" ht="15.75" x14ac:dyDescent="0.25">
      <c r="A85" s="146"/>
      <c r="B85" s="146"/>
      <c r="C85" s="146"/>
      <c r="D85" s="146"/>
      <c r="E85" s="146"/>
      <c r="F85" s="146"/>
      <c r="G85" s="146"/>
    </row>
    <row r="86" spans="1:7" ht="15.75" x14ac:dyDescent="0.25">
      <c r="A86" s="146"/>
      <c r="B86" s="146"/>
      <c r="C86" s="146"/>
      <c r="D86" s="146"/>
      <c r="E86" s="146"/>
      <c r="F86" s="146"/>
      <c r="G86" s="146"/>
    </row>
    <row r="87" spans="1:7" ht="15.75" x14ac:dyDescent="0.25">
      <c r="A87" s="146"/>
      <c r="B87" s="146"/>
      <c r="C87" s="146"/>
      <c r="D87" s="146"/>
      <c r="E87" s="146"/>
      <c r="F87" s="146"/>
      <c r="G87" s="146"/>
    </row>
    <row r="88" spans="1:7" ht="15.75" x14ac:dyDescent="0.25">
      <c r="A88" s="146"/>
      <c r="B88" s="146"/>
      <c r="C88" s="146"/>
      <c r="D88" s="146"/>
      <c r="E88" s="146"/>
      <c r="F88" s="146"/>
      <c r="G88" s="146"/>
    </row>
    <row r="89" spans="1:7" ht="15.75" x14ac:dyDescent="0.25">
      <c r="A89" s="146"/>
      <c r="B89" s="146"/>
      <c r="C89" s="146"/>
      <c r="D89" s="146"/>
      <c r="E89" s="146"/>
      <c r="F89" s="146"/>
      <c r="G89" s="146"/>
    </row>
    <row r="90" spans="1:7" ht="15.75" x14ac:dyDescent="0.25">
      <c r="A90" s="148"/>
      <c r="B90" s="148"/>
      <c r="C90" s="148"/>
      <c r="D90" s="148"/>
      <c r="E90" s="148"/>
      <c r="F90" s="146"/>
      <c r="G90" s="146"/>
    </row>
    <row r="91" spans="1:7" ht="15.75" customHeight="1" x14ac:dyDescent="0.3">
      <c r="A91" s="162" t="s">
        <v>562</v>
      </c>
      <c r="B91" s="188" t="s">
        <v>563</v>
      </c>
      <c r="C91" s="188"/>
      <c r="D91" s="171"/>
      <c r="E91" s="188" t="s">
        <v>564</v>
      </c>
      <c r="F91" s="188"/>
      <c r="G91" s="188"/>
    </row>
    <row r="92" spans="1:7" ht="46.5" customHeight="1" x14ac:dyDescent="0.25">
      <c r="A92" s="170" t="s">
        <v>565</v>
      </c>
      <c r="B92" s="180" t="s">
        <v>566</v>
      </c>
      <c r="C92" s="180"/>
      <c r="E92" s="181" t="s">
        <v>567</v>
      </c>
      <c r="F92" s="181"/>
      <c r="G92" s="181"/>
    </row>
  </sheetData>
  <mergeCells count="8">
    <mergeCell ref="A1:G1"/>
    <mergeCell ref="B91:C91"/>
    <mergeCell ref="E91:G91"/>
    <mergeCell ref="B92:C92"/>
    <mergeCell ref="E92:G92"/>
    <mergeCell ref="A6:A7"/>
    <mergeCell ref="B6:F6"/>
    <mergeCell ref="G6:G7"/>
  </mergeCells>
  <dataValidations disablePrompts="1" count="1">
    <dataValidation type="decimal" allowBlank="1" showInputMessage="1" showErrorMessage="1" sqref="B9:G75" xr:uid="{00000000-0002-0000-0400-000000000000}">
      <formula1>-1.79769313486231E+100</formula1>
      <formula2>1.79769313486231E+100</formula2>
    </dataValidation>
  </dataValidations>
  <pageMargins left="0.7" right="0.7" top="0.75" bottom="0.75" header="0.3" footer="0.3"/>
  <pageSetup scale="42" fitToHeight="0" orientation="portrait" horizontalDpi="1200" verticalDpi="1200" r:id="rId1"/>
  <ignoredErrors>
    <ignoredError sqref="B16:D16 B35:F35 B60:F61 G9:G15 G60:G76 G55:G58 G38:G53 B54:F54 B63:F67 B69:F72 B75:F75 B37:F38 B36:E36 B40:F45 B39:D39" unlockedFormula="1"/>
    <ignoredError sqref="B28:F28 B59:F59" formulaRange="1" unlockedFormula="1"/>
    <ignoredError sqref="G59 G54 G16:G37" formula="1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  <pageSetUpPr fitToPage="1"/>
  </sheetPr>
  <dimension ref="A1:G175"/>
  <sheetViews>
    <sheetView showGridLines="0" tabSelected="1" zoomScale="85" zoomScaleNormal="85" workbookViewId="0">
      <selection activeCell="K18" sqref="K18"/>
    </sheetView>
  </sheetViews>
  <sheetFormatPr baseColWidth="10" defaultColWidth="11" defaultRowHeight="15" x14ac:dyDescent="0.25"/>
  <cols>
    <col min="1" max="1" width="97" bestFit="1" customWidth="1"/>
    <col min="2" max="2" width="21.7109375" customWidth="1"/>
    <col min="3" max="3" width="20.28515625" customWidth="1"/>
    <col min="4" max="6" width="19.140625" bestFit="1" customWidth="1"/>
    <col min="7" max="7" width="16.7109375" bestFit="1" customWidth="1"/>
    <col min="8" max="8" width="2.28515625" customWidth="1"/>
  </cols>
  <sheetData>
    <row r="1" spans="1:7" ht="40.9" customHeight="1" x14ac:dyDescent="0.25">
      <c r="A1" s="194" t="s">
        <v>301</v>
      </c>
      <c r="B1" s="183"/>
      <c r="C1" s="183"/>
      <c r="D1" s="183"/>
      <c r="E1" s="183"/>
      <c r="F1" s="183"/>
      <c r="G1" s="184"/>
    </row>
    <row r="2" spans="1:7" x14ac:dyDescent="0.25">
      <c r="A2" s="111" t="str">
        <f>'Formato 1'!A2</f>
        <v>Patronato del Parque Zoológico de León (a)</v>
      </c>
      <c r="B2" s="111"/>
      <c r="C2" s="111"/>
      <c r="D2" s="111"/>
      <c r="E2" s="111"/>
      <c r="F2" s="111"/>
      <c r="G2" s="111"/>
    </row>
    <row r="3" spans="1:7" x14ac:dyDescent="0.25">
      <c r="A3" s="112" t="s">
        <v>302</v>
      </c>
      <c r="B3" s="112"/>
      <c r="C3" s="112"/>
      <c r="D3" s="112"/>
      <c r="E3" s="112"/>
      <c r="F3" s="112"/>
      <c r="G3" s="112"/>
    </row>
    <row r="4" spans="1:7" x14ac:dyDescent="0.25">
      <c r="A4" s="112" t="s">
        <v>303</v>
      </c>
      <c r="B4" s="112"/>
      <c r="C4" s="112"/>
      <c r="D4" s="112"/>
      <c r="E4" s="112"/>
      <c r="F4" s="112"/>
      <c r="G4" s="112"/>
    </row>
    <row r="5" spans="1:7" x14ac:dyDescent="0.25">
      <c r="A5" s="112" t="str">
        <f>'Formato 3'!A4</f>
        <v>Del 1 de Enero al 30 de Septiembre de 2023 (b)</v>
      </c>
      <c r="B5" s="112"/>
      <c r="C5" s="112"/>
      <c r="D5" s="112"/>
      <c r="E5" s="112"/>
      <c r="F5" s="112"/>
      <c r="G5" s="112"/>
    </row>
    <row r="6" spans="1:7" x14ac:dyDescent="0.25">
      <c r="A6" s="113" t="s">
        <v>2</v>
      </c>
      <c r="B6" s="113"/>
      <c r="C6" s="113"/>
      <c r="D6" s="113"/>
      <c r="E6" s="113"/>
      <c r="F6" s="113"/>
      <c r="G6" s="113"/>
    </row>
    <row r="7" spans="1:7" x14ac:dyDescent="0.25">
      <c r="A7" s="192" t="s">
        <v>6</v>
      </c>
      <c r="B7" s="192" t="s">
        <v>304</v>
      </c>
      <c r="C7" s="192"/>
      <c r="D7" s="192"/>
      <c r="E7" s="192"/>
      <c r="F7" s="192"/>
      <c r="G7" s="193" t="s">
        <v>305</v>
      </c>
    </row>
    <row r="8" spans="1:7" ht="30" x14ac:dyDescent="0.25">
      <c r="A8" s="192"/>
      <c r="B8" s="7" t="s">
        <v>306</v>
      </c>
      <c r="C8" s="7" t="s">
        <v>307</v>
      </c>
      <c r="D8" s="7" t="s">
        <v>308</v>
      </c>
      <c r="E8" s="7" t="s">
        <v>192</v>
      </c>
      <c r="F8" s="7" t="s">
        <v>309</v>
      </c>
      <c r="G8" s="192"/>
    </row>
    <row r="9" spans="1:7" x14ac:dyDescent="0.25">
      <c r="A9" s="23" t="s">
        <v>310</v>
      </c>
      <c r="B9" s="133">
        <f t="shared" ref="B9:G9" si="0">SUM(B10,B18,B28,B38,B48,B58,B62,B71,B75)</f>
        <v>110029183.00000001</v>
      </c>
      <c r="C9" s="133">
        <f t="shared" si="0"/>
        <v>-7076792.7300000014</v>
      </c>
      <c r="D9" s="133">
        <f t="shared" si="0"/>
        <v>102952390.27000001</v>
      </c>
      <c r="E9" s="133">
        <f t="shared" si="0"/>
        <v>70615194.020000011</v>
      </c>
      <c r="F9" s="133">
        <f t="shared" si="0"/>
        <v>69315117.150000021</v>
      </c>
      <c r="G9" s="133">
        <f t="shared" si="0"/>
        <v>32337196.25</v>
      </c>
    </row>
    <row r="10" spans="1:7" x14ac:dyDescent="0.25">
      <c r="A10" s="75" t="s">
        <v>311</v>
      </c>
      <c r="B10" s="133">
        <f t="shared" ref="B10:G10" si="1">SUM(B11:B17)</f>
        <v>48524175.140000008</v>
      </c>
      <c r="C10" s="133">
        <f t="shared" si="1"/>
        <v>-2968631.6499999976</v>
      </c>
      <c r="D10" s="133">
        <f t="shared" si="1"/>
        <v>45555543.490000002</v>
      </c>
      <c r="E10" s="133">
        <f t="shared" si="1"/>
        <v>35593220.719999999</v>
      </c>
      <c r="F10" s="133">
        <f t="shared" si="1"/>
        <v>35568328.640000008</v>
      </c>
      <c r="G10" s="133">
        <f t="shared" si="1"/>
        <v>9962322.7700000033</v>
      </c>
    </row>
    <row r="11" spans="1:7" x14ac:dyDescent="0.25">
      <c r="A11" s="76" t="s">
        <v>312</v>
      </c>
      <c r="B11" s="132">
        <v>23472509.979999997</v>
      </c>
      <c r="C11" s="132">
        <v>-4673123.7699999958</v>
      </c>
      <c r="D11" s="132">
        <v>18799386.210000001</v>
      </c>
      <c r="E11" s="132">
        <v>15342419.409999998</v>
      </c>
      <c r="F11" s="132">
        <v>15342419.41</v>
      </c>
      <c r="G11" s="132">
        <f>D11-E11</f>
        <v>3456966.8000000026</v>
      </c>
    </row>
    <row r="12" spans="1:7" x14ac:dyDescent="0.25">
      <c r="A12" s="76" t="s">
        <v>313</v>
      </c>
      <c r="B12" s="132">
        <v>1406910.82</v>
      </c>
      <c r="C12" s="132">
        <v>252860.30000000005</v>
      </c>
      <c r="D12" s="132">
        <v>1659771.12</v>
      </c>
      <c r="E12" s="132">
        <v>1539771.12</v>
      </c>
      <c r="F12" s="132">
        <v>1539771.12</v>
      </c>
      <c r="G12" s="132">
        <f t="shared" ref="G12:G17" si="2">D12-E12</f>
        <v>120000</v>
      </c>
    </row>
    <row r="13" spans="1:7" x14ac:dyDescent="0.25">
      <c r="A13" s="76" t="s">
        <v>314</v>
      </c>
      <c r="B13" s="132">
        <v>6350271.8499999996</v>
      </c>
      <c r="C13" s="132">
        <v>-589684.22999999952</v>
      </c>
      <c r="D13" s="132">
        <v>5760587.6200000001</v>
      </c>
      <c r="E13" s="132">
        <v>4283602.919999999</v>
      </c>
      <c r="F13" s="132">
        <v>4283602.92</v>
      </c>
      <c r="G13" s="132">
        <f t="shared" si="2"/>
        <v>1476984.7000000011</v>
      </c>
    </row>
    <row r="14" spans="1:7" x14ac:dyDescent="0.25">
      <c r="A14" s="76" t="s">
        <v>315</v>
      </c>
      <c r="B14" s="132">
        <v>6402220.0200000005</v>
      </c>
      <c r="C14" s="132">
        <v>7336.4900000002235</v>
      </c>
      <c r="D14" s="132">
        <v>6409556.5100000007</v>
      </c>
      <c r="E14" s="132">
        <v>4695271.03</v>
      </c>
      <c r="F14" s="132">
        <v>4695271.03</v>
      </c>
      <c r="G14" s="132">
        <f t="shared" si="2"/>
        <v>1714285.4800000004</v>
      </c>
    </row>
    <row r="15" spans="1:7" x14ac:dyDescent="0.25">
      <c r="A15" s="76" t="s">
        <v>316</v>
      </c>
      <c r="B15" s="132">
        <v>9838602.410000002</v>
      </c>
      <c r="C15" s="132">
        <v>143850.85999999754</v>
      </c>
      <c r="D15" s="132">
        <v>9982453.2699999996</v>
      </c>
      <c r="E15" s="132">
        <v>7701333.4300000006</v>
      </c>
      <c r="F15" s="132">
        <v>7676441.3499999996</v>
      </c>
      <c r="G15" s="132">
        <f t="shared" si="2"/>
        <v>2281119.8399999989</v>
      </c>
    </row>
    <row r="16" spans="1:7" x14ac:dyDescent="0.25">
      <c r="A16" s="76" t="s">
        <v>317</v>
      </c>
      <c r="B16" s="132">
        <v>1053660.06</v>
      </c>
      <c r="C16" s="132">
        <v>1890128.7000000002</v>
      </c>
      <c r="D16" s="132">
        <v>2943788.7600000002</v>
      </c>
      <c r="E16" s="132">
        <v>2030822.81</v>
      </c>
      <c r="F16" s="132">
        <v>2030822.81</v>
      </c>
      <c r="G16" s="132">
        <f t="shared" si="2"/>
        <v>912965.95000000019</v>
      </c>
    </row>
    <row r="17" spans="1:7" x14ac:dyDescent="0.25">
      <c r="A17" s="76" t="s">
        <v>318</v>
      </c>
      <c r="B17" s="132">
        <v>0</v>
      </c>
      <c r="C17" s="132">
        <v>0</v>
      </c>
      <c r="D17" s="132">
        <v>0</v>
      </c>
      <c r="E17" s="132">
        <v>0</v>
      </c>
      <c r="F17" s="132">
        <v>0</v>
      </c>
      <c r="G17" s="132">
        <f t="shared" si="2"/>
        <v>0</v>
      </c>
    </row>
    <row r="18" spans="1:7" x14ac:dyDescent="0.25">
      <c r="A18" s="75" t="s">
        <v>319</v>
      </c>
      <c r="B18" s="133">
        <f t="shared" ref="B18:G18" si="3">SUM(B19:B27)</f>
        <v>29787709.220000003</v>
      </c>
      <c r="C18" s="133">
        <f t="shared" si="3"/>
        <v>4350366.1099999975</v>
      </c>
      <c r="D18" s="133">
        <f t="shared" si="3"/>
        <v>34138075.330000006</v>
      </c>
      <c r="E18" s="133">
        <f t="shared" si="3"/>
        <v>23870220.320000004</v>
      </c>
      <c r="F18" s="133">
        <f t="shared" si="3"/>
        <v>22883622.610000003</v>
      </c>
      <c r="G18" s="133">
        <f t="shared" si="3"/>
        <v>10267855.01</v>
      </c>
    </row>
    <row r="19" spans="1:7" x14ac:dyDescent="0.25">
      <c r="A19" s="76" t="s">
        <v>320</v>
      </c>
      <c r="B19" s="132">
        <v>1348065.88</v>
      </c>
      <c r="C19" s="132">
        <v>8844.2000000001863</v>
      </c>
      <c r="D19" s="132">
        <v>1356910.08</v>
      </c>
      <c r="E19" s="132">
        <v>905067.8</v>
      </c>
      <c r="F19" s="132">
        <v>774957.37</v>
      </c>
      <c r="G19" s="132">
        <f>D19-E19</f>
        <v>451842.28</v>
      </c>
    </row>
    <row r="20" spans="1:7" x14ac:dyDescent="0.25">
      <c r="A20" s="76" t="s">
        <v>321</v>
      </c>
      <c r="B20" s="132">
        <v>13137243.340000002</v>
      </c>
      <c r="C20" s="132">
        <v>4283502.2199999969</v>
      </c>
      <c r="D20" s="132">
        <v>17420745.559999999</v>
      </c>
      <c r="E20" s="132">
        <v>11966943.379999999</v>
      </c>
      <c r="F20" s="132">
        <v>11561558.880000001</v>
      </c>
      <c r="G20" s="132">
        <f t="shared" ref="G20:G27" si="4">D20-E20</f>
        <v>5453802.1799999997</v>
      </c>
    </row>
    <row r="21" spans="1:7" x14ac:dyDescent="0.25">
      <c r="A21" s="76" t="s">
        <v>322</v>
      </c>
      <c r="B21" s="132">
        <v>9460000</v>
      </c>
      <c r="C21" s="132">
        <v>439682.66999999993</v>
      </c>
      <c r="D21" s="132">
        <v>9899682.6699999999</v>
      </c>
      <c r="E21" s="132">
        <v>7852407.6300000008</v>
      </c>
      <c r="F21" s="132">
        <v>7676330.7300000004</v>
      </c>
      <c r="G21" s="132">
        <f t="shared" si="4"/>
        <v>2047275.0399999991</v>
      </c>
    </row>
    <row r="22" spans="1:7" x14ac:dyDescent="0.25">
      <c r="A22" s="76" t="s">
        <v>323</v>
      </c>
      <c r="B22" s="132">
        <v>2738000</v>
      </c>
      <c r="C22" s="132">
        <v>-432909.5</v>
      </c>
      <c r="D22" s="132">
        <v>2305090.5</v>
      </c>
      <c r="E22" s="132">
        <v>1608398.9799999997</v>
      </c>
      <c r="F22" s="132">
        <v>1421292.43</v>
      </c>
      <c r="G22" s="132">
        <f t="shared" si="4"/>
        <v>696691.52000000025</v>
      </c>
    </row>
    <row r="23" spans="1:7" x14ac:dyDescent="0.25">
      <c r="A23" s="76" t="s">
        <v>324</v>
      </c>
      <c r="B23" s="132">
        <v>510000</v>
      </c>
      <c r="C23" s="132">
        <v>-2085.3399999999674</v>
      </c>
      <c r="D23" s="132">
        <v>507914.66000000003</v>
      </c>
      <c r="E23" s="132">
        <v>222100.25</v>
      </c>
      <c r="F23" s="132">
        <v>221820.25</v>
      </c>
      <c r="G23" s="132">
        <f t="shared" si="4"/>
        <v>285814.41000000003</v>
      </c>
    </row>
    <row r="24" spans="1:7" x14ac:dyDescent="0.25">
      <c r="A24" s="76" t="s">
        <v>325</v>
      </c>
      <c r="B24" s="132">
        <v>811000</v>
      </c>
      <c r="C24" s="132">
        <v>0</v>
      </c>
      <c r="D24" s="132">
        <v>811000</v>
      </c>
      <c r="E24" s="132">
        <v>587230.36</v>
      </c>
      <c r="F24" s="132">
        <v>552752.26</v>
      </c>
      <c r="G24" s="132">
        <f t="shared" si="4"/>
        <v>223769.64</v>
      </c>
    </row>
    <row r="25" spans="1:7" x14ac:dyDescent="0.25">
      <c r="A25" s="76" t="s">
        <v>326</v>
      </c>
      <c r="B25" s="132">
        <v>544400</v>
      </c>
      <c r="C25" s="132">
        <v>0</v>
      </c>
      <c r="D25" s="132">
        <v>544400</v>
      </c>
      <c r="E25" s="132">
        <v>33684.57</v>
      </c>
      <c r="F25" s="132">
        <v>29769.57</v>
      </c>
      <c r="G25" s="132">
        <f t="shared" si="4"/>
        <v>510715.43</v>
      </c>
    </row>
    <row r="26" spans="1:7" x14ac:dyDescent="0.25">
      <c r="A26" s="76" t="s">
        <v>327</v>
      </c>
      <c r="B26" s="132">
        <v>6000</v>
      </c>
      <c r="C26" s="132">
        <v>0</v>
      </c>
      <c r="D26" s="132">
        <v>6000</v>
      </c>
      <c r="E26" s="132">
        <v>4593.6000000000004</v>
      </c>
      <c r="F26" s="132">
        <v>4593.6000000000004</v>
      </c>
      <c r="G26" s="132">
        <f t="shared" si="4"/>
        <v>1406.3999999999996</v>
      </c>
    </row>
    <row r="27" spans="1:7" x14ac:dyDescent="0.25">
      <c r="A27" s="76" t="s">
        <v>328</v>
      </c>
      <c r="B27" s="132">
        <v>1233000</v>
      </c>
      <c r="C27" s="132">
        <v>53331.85999999987</v>
      </c>
      <c r="D27" s="132">
        <v>1286331.8599999999</v>
      </c>
      <c r="E27" s="132">
        <v>689793.75</v>
      </c>
      <c r="F27" s="132">
        <v>640547.52</v>
      </c>
      <c r="G27" s="132">
        <f t="shared" si="4"/>
        <v>596538.10999999987</v>
      </c>
    </row>
    <row r="28" spans="1:7" x14ac:dyDescent="0.25">
      <c r="A28" s="75" t="s">
        <v>329</v>
      </c>
      <c r="B28" s="133">
        <f t="shared" ref="B28:G28" si="5">SUM(B29:B37)</f>
        <v>22280338.640000001</v>
      </c>
      <c r="C28" s="133">
        <f t="shared" si="5"/>
        <v>-5449592.9400000013</v>
      </c>
      <c r="D28" s="133">
        <f t="shared" si="5"/>
        <v>16830745.699999999</v>
      </c>
      <c r="E28" s="133">
        <f t="shared" si="5"/>
        <v>9595083.1999999993</v>
      </c>
      <c r="F28" s="133">
        <f t="shared" si="5"/>
        <v>9356608.1199999992</v>
      </c>
      <c r="G28" s="133">
        <f t="shared" si="5"/>
        <v>7235662.5000000009</v>
      </c>
    </row>
    <row r="29" spans="1:7" x14ac:dyDescent="0.25">
      <c r="A29" s="76" t="s">
        <v>330</v>
      </c>
      <c r="B29" s="132">
        <v>7157527.9299999997</v>
      </c>
      <c r="C29" s="132">
        <v>-5197510.16</v>
      </c>
      <c r="D29" s="132">
        <v>1960017.77</v>
      </c>
      <c r="E29" s="132">
        <v>1724249.6400000001</v>
      </c>
      <c r="F29" s="132">
        <v>1724249.64</v>
      </c>
      <c r="G29" s="132">
        <f>D29-E29</f>
        <v>235768.12999999989</v>
      </c>
    </row>
    <row r="30" spans="1:7" x14ac:dyDescent="0.25">
      <c r="A30" s="76" t="s">
        <v>331</v>
      </c>
      <c r="B30" s="132">
        <v>1176200</v>
      </c>
      <c r="C30" s="132">
        <v>98081.459999999963</v>
      </c>
      <c r="D30" s="132">
        <v>1274281.46</v>
      </c>
      <c r="E30" s="132">
        <v>698285.67</v>
      </c>
      <c r="F30" s="132">
        <v>624044.56000000006</v>
      </c>
      <c r="G30" s="132">
        <f t="shared" ref="G30:G37" si="6">D30-E30</f>
        <v>575995.78999999992</v>
      </c>
    </row>
    <row r="31" spans="1:7" x14ac:dyDescent="0.25">
      <c r="A31" s="76" t="s">
        <v>332</v>
      </c>
      <c r="B31" s="132">
        <v>1205425</v>
      </c>
      <c r="C31" s="132">
        <v>191363.69000000018</v>
      </c>
      <c r="D31" s="132">
        <v>1396788.6900000002</v>
      </c>
      <c r="E31" s="132">
        <v>1072203.24</v>
      </c>
      <c r="F31" s="132">
        <v>1045359.3</v>
      </c>
      <c r="G31" s="132">
        <f t="shared" si="6"/>
        <v>324585.45000000019</v>
      </c>
    </row>
    <row r="32" spans="1:7" x14ac:dyDescent="0.25">
      <c r="A32" s="76" t="s">
        <v>333</v>
      </c>
      <c r="B32" s="132">
        <v>2999000</v>
      </c>
      <c r="C32" s="132">
        <v>389018.73</v>
      </c>
      <c r="D32" s="132">
        <v>3388018.73</v>
      </c>
      <c r="E32" s="132">
        <v>475922.8</v>
      </c>
      <c r="F32" s="132">
        <v>433050.36</v>
      </c>
      <c r="G32" s="132">
        <f t="shared" si="6"/>
        <v>2912095.93</v>
      </c>
    </row>
    <row r="33" spans="1:7" ht="14.45" customHeight="1" x14ac:dyDescent="0.25">
      <c r="A33" s="76" t="s">
        <v>334</v>
      </c>
      <c r="B33" s="132">
        <v>5164766.66</v>
      </c>
      <c r="C33" s="132">
        <v>-2227797.65</v>
      </c>
      <c r="D33" s="132">
        <v>2936969.0100000002</v>
      </c>
      <c r="E33" s="132">
        <v>1180706.96</v>
      </c>
      <c r="F33" s="132">
        <v>1155152.1599999999</v>
      </c>
      <c r="G33" s="132">
        <f t="shared" si="6"/>
        <v>1756262.0500000003</v>
      </c>
    </row>
    <row r="34" spans="1:7" ht="14.45" customHeight="1" x14ac:dyDescent="0.25">
      <c r="A34" s="76" t="s">
        <v>335</v>
      </c>
      <c r="B34" s="132">
        <v>2509610</v>
      </c>
      <c r="C34" s="132">
        <v>-1181121.98</v>
      </c>
      <c r="D34" s="132">
        <v>1328488.02</v>
      </c>
      <c r="E34" s="132">
        <v>572878.16</v>
      </c>
      <c r="F34" s="132">
        <v>525773.16</v>
      </c>
      <c r="G34" s="132">
        <f t="shared" si="6"/>
        <v>755609.86</v>
      </c>
    </row>
    <row r="35" spans="1:7" ht="14.45" customHeight="1" x14ac:dyDescent="0.25">
      <c r="A35" s="76" t="s">
        <v>336</v>
      </c>
      <c r="B35" s="132">
        <v>283209.05</v>
      </c>
      <c r="C35" s="132">
        <v>3779.9199999999837</v>
      </c>
      <c r="D35" s="132">
        <v>286988.96999999997</v>
      </c>
      <c r="E35" s="132">
        <v>147560.23000000001</v>
      </c>
      <c r="F35" s="132">
        <v>131711.24</v>
      </c>
      <c r="G35" s="132">
        <f t="shared" si="6"/>
        <v>139428.73999999996</v>
      </c>
    </row>
    <row r="36" spans="1:7" ht="14.45" customHeight="1" x14ac:dyDescent="0.25">
      <c r="A36" s="76" t="s">
        <v>337</v>
      </c>
      <c r="B36" s="132">
        <v>519600</v>
      </c>
      <c r="C36" s="132">
        <v>2498068.0499999993</v>
      </c>
      <c r="D36" s="132">
        <v>3017668.0499999993</v>
      </c>
      <c r="E36" s="132">
        <v>2819230.5099999993</v>
      </c>
      <c r="F36" s="132">
        <v>2813604.51</v>
      </c>
      <c r="G36" s="132">
        <f t="shared" si="6"/>
        <v>198437.54000000004</v>
      </c>
    </row>
    <row r="37" spans="1:7" ht="14.45" customHeight="1" x14ac:dyDescent="0.25">
      <c r="A37" s="76" t="s">
        <v>338</v>
      </c>
      <c r="B37" s="132">
        <v>1265000</v>
      </c>
      <c r="C37" s="132">
        <v>-23475</v>
      </c>
      <c r="D37" s="132">
        <v>1241525</v>
      </c>
      <c r="E37" s="132">
        <v>904045.99</v>
      </c>
      <c r="F37" s="132">
        <v>903663.19</v>
      </c>
      <c r="G37" s="132">
        <f t="shared" si="6"/>
        <v>337479.01</v>
      </c>
    </row>
    <row r="38" spans="1:7" x14ac:dyDescent="0.25">
      <c r="A38" s="75" t="s">
        <v>339</v>
      </c>
      <c r="B38" s="133">
        <f t="shared" ref="B38:G38" si="7">SUM(B39:B47)</f>
        <v>0</v>
      </c>
      <c r="C38" s="133">
        <f t="shared" si="7"/>
        <v>0</v>
      </c>
      <c r="D38" s="133">
        <f t="shared" si="7"/>
        <v>0</v>
      </c>
      <c r="E38" s="133">
        <f t="shared" si="7"/>
        <v>0</v>
      </c>
      <c r="F38" s="133">
        <f t="shared" si="7"/>
        <v>0</v>
      </c>
      <c r="G38" s="133">
        <f t="shared" si="7"/>
        <v>0</v>
      </c>
    </row>
    <row r="39" spans="1:7" x14ac:dyDescent="0.25">
      <c r="A39" s="76" t="s">
        <v>340</v>
      </c>
      <c r="B39" s="132">
        <v>0</v>
      </c>
      <c r="C39" s="132">
        <v>0</v>
      </c>
      <c r="D39" s="132">
        <v>0</v>
      </c>
      <c r="E39" s="132">
        <v>0</v>
      </c>
      <c r="F39" s="132">
        <v>0</v>
      </c>
      <c r="G39" s="132">
        <f>D39-E39</f>
        <v>0</v>
      </c>
    </row>
    <row r="40" spans="1:7" x14ac:dyDescent="0.25">
      <c r="A40" s="76" t="s">
        <v>341</v>
      </c>
      <c r="B40" s="132">
        <v>0</v>
      </c>
      <c r="C40" s="132">
        <v>0</v>
      </c>
      <c r="D40" s="132">
        <v>0</v>
      </c>
      <c r="E40" s="132">
        <v>0</v>
      </c>
      <c r="F40" s="132">
        <v>0</v>
      </c>
      <c r="G40" s="132">
        <f t="shared" ref="G40:G47" si="8">D40-E40</f>
        <v>0</v>
      </c>
    </row>
    <row r="41" spans="1:7" x14ac:dyDescent="0.25">
      <c r="A41" s="76" t="s">
        <v>342</v>
      </c>
      <c r="B41" s="132">
        <v>0</v>
      </c>
      <c r="C41" s="132">
        <v>0</v>
      </c>
      <c r="D41" s="132">
        <v>0</v>
      </c>
      <c r="E41" s="132">
        <v>0</v>
      </c>
      <c r="F41" s="132">
        <v>0</v>
      </c>
      <c r="G41" s="132">
        <f t="shared" si="8"/>
        <v>0</v>
      </c>
    </row>
    <row r="42" spans="1:7" x14ac:dyDescent="0.25">
      <c r="A42" s="76" t="s">
        <v>343</v>
      </c>
      <c r="B42" s="132">
        <v>0</v>
      </c>
      <c r="C42" s="132">
        <v>0</v>
      </c>
      <c r="D42" s="132">
        <v>0</v>
      </c>
      <c r="E42" s="132">
        <v>0</v>
      </c>
      <c r="F42" s="132">
        <v>0</v>
      </c>
      <c r="G42" s="132">
        <f t="shared" si="8"/>
        <v>0</v>
      </c>
    </row>
    <row r="43" spans="1:7" x14ac:dyDescent="0.25">
      <c r="A43" s="76" t="s">
        <v>344</v>
      </c>
      <c r="B43" s="132">
        <v>0</v>
      </c>
      <c r="C43" s="132">
        <v>0</v>
      </c>
      <c r="D43" s="132">
        <v>0</v>
      </c>
      <c r="E43" s="132">
        <v>0</v>
      </c>
      <c r="F43" s="132">
        <v>0</v>
      </c>
      <c r="G43" s="132">
        <f t="shared" si="8"/>
        <v>0</v>
      </c>
    </row>
    <row r="44" spans="1:7" x14ac:dyDescent="0.25">
      <c r="A44" s="76" t="s">
        <v>345</v>
      </c>
      <c r="B44" s="132">
        <v>0</v>
      </c>
      <c r="C44" s="132">
        <v>0</v>
      </c>
      <c r="D44" s="132">
        <v>0</v>
      </c>
      <c r="E44" s="132">
        <v>0</v>
      </c>
      <c r="F44" s="132">
        <v>0</v>
      </c>
      <c r="G44" s="132">
        <f t="shared" si="8"/>
        <v>0</v>
      </c>
    </row>
    <row r="45" spans="1:7" x14ac:dyDescent="0.25">
      <c r="A45" s="76" t="s">
        <v>346</v>
      </c>
      <c r="B45" s="132">
        <v>0</v>
      </c>
      <c r="C45" s="132">
        <v>0</v>
      </c>
      <c r="D45" s="132">
        <v>0</v>
      </c>
      <c r="E45" s="132">
        <v>0</v>
      </c>
      <c r="F45" s="132">
        <v>0</v>
      </c>
      <c r="G45" s="132">
        <f t="shared" si="8"/>
        <v>0</v>
      </c>
    </row>
    <row r="46" spans="1:7" x14ac:dyDescent="0.25">
      <c r="A46" s="76" t="s">
        <v>347</v>
      </c>
      <c r="B46" s="132">
        <v>0</v>
      </c>
      <c r="C46" s="132">
        <v>0</v>
      </c>
      <c r="D46" s="132">
        <v>0</v>
      </c>
      <c r="E46" s="132">
        <v>0</v>
      </c>
      <c r="F46" s="132">
        <v>0</v>
      </c>
      <c r="G46" s="132">
        <f t="shared" si="8"/>
        <v>0</v>
      </c>
    </row>
    <row r="47" spans="1:7" x14ac:dyDescent="0.25">
      <c r="A47" s="76" t="s">
        <v>348</v>
      </c>
      <c r="B47" s="132">
        <v>0</v>
      </c>
      <c r="C47" s="132">
        <v>0</v>
      </c>
      <c r="D47" s="132">
        <v>0</v>
      </c>
      <c r="E47" s="132">
        <v>0</v>
      </c>
      <c r="F47" s="132">
        <v>0</v>
      </c>
      <c r="G47" s="132">
        <f t="shared" si="8"/>
        <v>0</v>
      </c>
    </row>
    <row r="48" spans="1:7" x14ac:dyDescent="0.25">
      <c r="A48" s="75" t="s">
        <v>349</v>
      </c>
      <c r="B48" s="133">
        <f t="shared" ref="B48:G48" si="9">SUM(B49:B57)</f>
        <v>7236960</v>
      </c>
      <c r="C48" s="133">
        <f t="shared" si="9"/>
        <v>-808934.24999999977</v>
      </c>
      <c r="D48" s="133">
        <f t="shared" si="9"/>
        <v>6428025.75</v>
      </c>
      <c r="E48" s="133">
        <f t="shared" si="9"/>
        <v>1556669.78</v>
      </c>
      <c r="F48" s="133">
        <f t="shared" si="9"/>
        <v>1506557.78</v>
      </c>
      <c r="G48" s="133">
        <f t="shared" si="9"/>
        <v>4871355.97</v>
      </c>
    </row>
    <row r="49" spans="1:7" x14ac:dyDescent="0.25">
      <c r="A49" s="76" t="s">
        <v>350</v>
      </c>
      <c r="B49" s="132">
        <v>446700</v>
      </c>
      <c r="C49" s="132">
        <v>-63988.959999999963</v>
      </c>
      <c r="D49" s="132">
        <v>382711.04000000004</v>
      </c>
      <c r="E49" s="132">
        <v>138947.50999999998</v>
      </c>
      <c r="F49" s="132">
        <v>138947.51</v>
      </c>
      <c r="G49" s="132">
        <f>D49-E49</f>
        <v>243763.53000000006</v>
      </c>
    </row>
    <row r="50" spans="1:7" x14ac:dyDescent="0.25">
      <c r="A50" s="76" t="s">
        <v>351</v>
      </c>
      <c r="B50" s="132">
        <v>80000</v>
      </c>
      <c r="C50" s="132">
        <v>10458.850000000006</v>
      </c>
      <c r="D50" s="132">
        <v>90458.85</v>
      </c>
      <c r="E50" s="132">
        <v>28792.85</v>
      </c>
      <c r="F50" s="132">
        <v>28792.85</v>
      </c>
      <c r="G50" s="132">
        <f t="shared" ref="G50:G57" si="10">D50-E50</f>
        <v>61666.000000000007</v>
      </c>
    </row>
    <row r="51" spans="1:7" x14ac:dyDescent="0.25">
      <c r="A51" s="76" t="s">
        <v>352</v>
      </c>
      <c r="B51" s="132">
        <v>1000000</v>
      </c>
      <c r="C51" s="132">
        <v>3153115.62</v>
      </c>
      <c r="D51" s="132">
        <v>4153115.62</v>
      </c>
      <c r="E51" s="132">
        <v>27100.02</v>
      </c>
      <c r="F51" s="132">
        <v>27100.02</v>
      </c>
      <c r="G51" s="132">
        <f t="shared" si="10"/>
        <v>4126015.6</v>
      </c>
    </row>
    <row r="52" spans="1:7" x14ac:dyDescent="0.25">
      <c r="A52" s="76" t="s">
        <v>353</v>
      </c>
      <c r="B52" s="132">
        <v>2940000</v>
      </c>
      <c r="C52" s="132">
        <v>-2110949.83</v>
      </c>
      <c r="D52" s="132">
        <v>829050.16999999993</v>
      </c>
      <c r="E52" s="132">
        <v>558638.36</v>
      </c>
      <c r="F52" s="132">
        <v>558638.36</v>
      </c>
      <c r="G52" s="132">
        <f t="shared" si="10"/>
        <v>270411.80999999994</v>
      </c>
    </row>
    <row r="53" spans="1:7" x14ac:dyDescent="0.25">
      <c r="A53" s="76" t="s">
        <v>354</v>
      </c>
      <c r="B53" s="132">
        <v>0</v>
      </c>
      <c r="C53" s="132">
        <v>0</v>
      </c>
      <c r="D53" s="132">
        <v>0</v>
      </c>
      <c r="E53" s="132">
        <v>0</v>
      </c>
      <c r="F53" s="132">
        <v>0</v>
      </c>
      <c r="G53" s="132">
        <f t="shared" si="10"/>
        <v>0</v>
      </c>
    </row>
    <row r="54" spans="1:7" x14ac:dyDescent="0.25">
      <c r="A54" s="76" t="s">
        <v>355</v>
      </c>
      <c r="B54" s="132">
        <v>852500</v>
      </c>
      <c r="C54" s="132">
        <v>-394009.92999999993</v>
      </c>
      <c r="D54" s="132">
        <v>458490.07000000007</v>
      </c>
      <c r="E54" s="132">
        <v>342247.04000000004</v>
      </c>
      <c r="F54" s="132">
        <v>292135.03999999998</v>
      </c>
      <c r="G54" s="132">
        <f t="shared" si="10"/>
        <v>116243.03000000003</v>
      </c>
    </row>
    <row r="55" spans="1:7" x14ac:dyDescent="0.25">
      <c r="A55" s="76" t="s">
        <v>356</v>
      </c>
      <c r="B55" s="132">
        <v>1917760</v>
      </c>
      <c r="C55" s="132">
        <v>-1438128</v>
      </c>
      <c r="D55" s="132">
        <v>479632</v>
      </c>
      <c r="E55" s="132">
        <v>460944</v>
      </c>
      <c r="F55" s="132">
        <v>460944</v>
      </c>
      <c r="G55" s="132">
        <f t="shared" si="10"/>
        <v>18688</v>
      </c>
    </row>
    <row r="56" spans="1:7" x14ac:dyDescent="0.25">
      <c r="A56" s="76" t="s">
        <v>357</v>
      </c>
      <c r="B56" s="132">
        <v>0</v>
      </c>
      <c r="C56" s="132">
        <v>0</v>
      </c>
      <c r="D56" s="132">
        <v>0</v>
      </c>
      <c r="E56" s="132">
        <v>0</v>
      </c>
      <c r="F56" s="132">
        <v>0</v>
      </c>
      <c r="G56" s="132">
        <f t="shared" si="10"/>
        <v>0</v>
      </c>
    </row>
    <row r="57" spans="1:7" x14ac:dyDescent="0.25">
      <c r="A57" s="76" t="s">
        <v>358</v>
      </c>
      <c r="B57" s="132">
        <v>0</v>
      </c>
      <c r="C57" s="132">
        <v>34568</v>
      </c>
      <c r="D57" s="132">
        <v>34568</v>
      </c>
      <c r="E57" s="132">
        <v>0</v>
      </c>
      <c r="F57" s="132">
        <v>0</v>
      </c>
      <c r="G57" s="132">
        <f t="shared" si="10"/>
        <v>34568</v>
      </c>
    </row>
    <row r="58" spans="1:7" x14ac:dyDescent="0.25">
      <c r="A58" s="75" t="s">
        <v>359</v>
      </c>
      <c r="B58" s="133">
        <f t="shared" ref="B58:G58" si="11">SUM(B59:B61)</f>
        <v>2200000</v>
      </c>
      <c r="C58" s="133">
        <f t="shared" si="11"/>
        <v>-2200000</v>
      </c>
      <c r="D58" s="133">
        <f t="shared" si="11"/>
        <v>0</v>
      </c>
      <c r="E58" s="133">
        <f t="shared" si="11"/>
        <v>0</v>
      </c>
      <c r="F58" s="133">
        <f t="shared" si="11"/>
        <v>0</v>
      </c>
      <c r="G58" s="133">
        <f t="shared" si="11"/>
        <v>0</v>
      </c>
    </row>
    <row r="59" spans="1:7" x14ac:dyDescent="0.25">
      <c r="A59" s="76" t="s">
        <v>360</v>
      </c>
      <c r="B59" s="132">
        <v>0</v>
      </c>
      <c r="C59" s="132">
        <v>0</v>
      </c>
      <c r="D59" s="132">
        <v>0</v>
      </c>
      <c r="E59" s="132">
        <v>0</v>
      </c>
      <c r="F59" s="132">
        <v>0</v>
      </c>
      <c r="G59" s="132">
        <f>D59-E59</f>
        <v>0</v>
      </c>
    </row>
    <row r="60" spans="1:7" x14ac:dyDescent="0.25">
      <c r="A60" s="76" t="s">
        <v>361</v>
      </c>
      <c r="B60" s="132">
        <v>2200000</v>
      </c>
      <c r="C60" s="132">
        <v>-2200000</v>
      </c>
      <c r="D60" s="132">
        <v>0</v>
      </c>
      <c r="E60" s="132">
        <v>0</v>
      </c>
      <c r="F60" s="132">
        <v>0</v>
      </c>
      <c r="G60" s="132">
        <f t="shared" ref="G60:G61" si="12">D60-E60</f>
        <v>0</v>
      </c>
    </row>
    <row r="61" spans="1:7" x14ac:dyDescent="0.25">
      <c r="A61" s="76" t="s">
        <v>362</v>
      </c>
      <c r="B61" s="132">
        <v>0</v>
      </c>
      <c r="C61" s="132">
        <v>0</v>
      </c>
      <c r="D61" s="132">
        <v>0</v>
      </c>
      <c r="E61" s="132">
        <v>0</v>
      </c>
      <c r="F61" s="132">
        <v>0</v>
      </c>
      <c r="G61" s="132">
        <f t="shared" si="12"/>
        <v>0</v>
      </c>
    </row>
    <row r="62" spans="1:7" x14ac:dyDescent="0.25">
      <c r="A62" s="75" t="s">
        <v>363</v>
      </c>
      <c r="B62" s="133">
        <f t="shared" ref="B62:G62" si="13">SUM(B63:B67,B69:B70)</f>
        <v>0</v>
      </c>
      <c r="C62" s="133">
        <f t="shared" si="13"/>
        <v>0</v>
      </c>
      <c r="D62" s="133">
        <f t="shared" si="13"/>
        <v>0</v>
      </c>
      <c r="E62" s="133">
        <f t="shared" si="13"/>
        <v>0</v>
      </c>
      <c r="F62" s="133">
        <f t="shared" si="13"/>
        <v>0</v>
      </c>
      <c r="G62" s="133">
        <f t="shared" si="13"/>
        <v>0</v>
      </c>
    </row>
    <row r="63" spans="1:7" x14ac:dyDescent="0.25">
      <c r="A63" s="76" t="s">
        <v>364</v>
      </c>
      <c r="B63" s="132">
        <v>0</v>
      </c>
      <c r="C63" s="132">
        <v>0</v>
      </c>
      <c r="D63" s="132">
        <v>0</v>
      </c>
      <c r="E63" s="132">
        <v>0</v>
      </c>
      <c r="F63" s="132">
        <v>0</v>
      </c>
      <c r="G63" s="132">
        <f>D63-E63</f>
        <v>0</v>
      </c>
    </row>
    <row r="64" spans="1:7" x14ac:dyDescent="0.25">
      <c r="A64" s="76" t="s">
        <v>365</v>
      </c>
      <c r="B64" s="132">
        <v>0</v>
      </c>
      <c r="C64" s="132">
        <v>0</v>
      </c>
      <c r="D64" s="132">
        <v>0</v>
      </c>
      <c r="E64" s="132">
        <v>0</v>
      </c>
      <c r="F64" s="132">
        <v>0</v>
      </c>
      <c r="G64" s="132">
        <f t="shared" ref="G64:G70" si="14">D64-E64</f>
        <v>0</v>
      </c>
    </row>
    <row r="65" spans="1:7" x14ac:dyDescent="0.25">
      <c r="A65" s="76" t="s">
        <v>366</v>
      </c>
      <c r="B65" s="132">
        <v>0</v>
      </c>
      <c r="C65" s="132">
        <v>0</v>
      </c>
      <c r="D65" s="132">
        <v>0</v>
      </c>
      <c r="E65" s="132">
        <v>0</v>
      </c>
      <c r="F65" s="132">
        <v>0</v>
      </c>
      <c r="G65" s="132">
        <f t="shared" si="14"/>
        <v>0</v>
      </c>
    </row>
    <row r="66" spans="1:7" x14ac:dyDescent="0.25">
      <c r="A66" s="76" t="s">
        <v>367</v>
      </c>
      <c r="B66" s="132">
        <v>0</v>
      </c>
      <c r="C66" s="132">
        <v>0</v>
      </c>
      <c r="D66" s="132">
        <v>0</v>
      </c>
      <c r="E66" s="132">
        <v>0</v>
      </c>
      <c r="F66" s="132">
        <v>0</v>
      </c>
      <c r="G66" s="132">
        <f t="shared" si="14"/>
        <v>0</v>
      </c>
    </row>
    <row r="67" spans="1:7" x14ac:dyDescent="0.25">
      <c r="A67" s="76" t="s">
        <v>368</v>
      </c>
      <c r="B67" s="132">
        <v>0</v>
      </c>
      <c r="C67" s="132">
        <v>0</v>
      </c>
      <c r="D67" s="132">
        <v>0</v>
      </c>
      <c r="E67" s="132">
        <v>0</v>
      </c>
      <c r="F67" s="132">
        <v>0</v>
      </c>
      <c r="G67" s="132">
        <f t="shared" si="14"/>
        <v>0</v>
      </c>
    </row>
    <row r="68" spans="1:7" x14ac:dyDescent="0.25">
      <c r="A68" s="76" t="s">
        <v>369</v>
      </c>
      <c r="B68" s="132">
        <v>0</v>
      </c>
      <c r="C68" s="132">
        <v>0</v>
      </c>
      <c r="D68" s="132">
        <v>0</v>
      </c>
      <c r="E68" s="132">
        <v>0</v>
      </c>
      <c r="F68" s="132">
        <v>0</v>
      </c>
      <c r="G68" s="132">
        <f t="shared" si="14"/>
        <v>0</v>
      </c>
    </row>
    <row r="69" spans="1:7" x14ac:dyDescent="0.25">
      <c r="A69" s="76" t="s">
        <v>370</v>
      </c>
      <c r="B69" s="132">
        <v>0</v>
      </c>
      <c r="C69" s="132">
        <v>0</v>
      </c>
      <c r="D69" s="132">
        <v>0</v>
      </c>
      <c r="E69" s="132">
        <v>0</v>
      </c>
      <c r="F69" s="132">
        <v>0</v>
      </c>
      <c r="G69" s="132">
        <f t="shared" si="14"/>
        <v>0</v>
      </c>
    </row>
    <row r="70" spans="1:7" x14ac:dyDescent="0.25">
      <c r="A70" s="76" t="s">
        <v>371</v>
      </c>
      <c r="B70" s="132">
        <v>0</v>
      </c>
      <c r="C70" s="132">
        <v>0</v>
      </c>
      <c r="D70" s="132">
        <v>0</v>
      </c>
      <c r="E70" s="132">
        <v>0</v>
      </c>
      <c r="F70" s="132">
        <v>0</v>
      </c>
      <c r="G70" s="132">
        <f t="shared" si="14"/>
        <v>0</v>
      </c>
    </row>
    <row r="71" spans="1:7" x14ac:dyDescent="0.25">
      <c r="A71" s="75" t="s">
        <v>372</v>
      </c>
      <c r="B71" s="133">
        <f t="shared" ref="B71:G71" si="15">SUM(B72:B74)</f>
        <v>0</v>
      </c>
      <c r="C71" s="133">
        <f t="shared" si="15"/>
        <v>0</v>
      </c>
      <c r="D71" s="133">
        <f t="shared" si="15"/>
        <v>0</v>
      </c>
      <c r="E71" s="133">
        <f t="shared" si="15"/>
        <v>0</v>
      </c>
      <c r="F71" s="133">
        <f t="shared" si="15"/>
        <v>0</v>
      </c>
      <c r="G71" s="133">
        <f t="shared" si="15"/>
        <v>0</v>
      </c>
    </row>
    <row r="72" spans="1:7" x14ac:dyDescent="0.25">
      <c r="A72" s="76" t="s">
        <v>373</v>
      </c>
      <c r="B72" s="132">
        <v>0</v>
      </c>
      <c r="C72" s="132">
        <v>0</v>
      </c>
      <c r="D72" s="132">
        <v>0</v>
      </c>
      <c r="E72" s="132">
        <v>0</v>
      </c>
      <c r="F72" s="132">
        <v>0</v>
      </c>
      <c r="G72" s="132">
        <f>D72-E72</f>
        <v>0</v>
      </c>
    </row>
    <row r="73" spans="1:7" x14ac:dyDescent="0.25">
      <c r="A73" s="76" t="s">
        <v>374</v>
      </c>
      <c r="B73" s="132">
        <v>0</v>
      </c>
      <c r="C73" s="132">
        <v>0</v>
      </c>
      <c r="D73" s="132">
        <v>0</v>
      </c>
      <c r="E73" s="132">
        <v>0</v>
      </c>
      <c r="F73" s="132">
        <v>0</v>
      </c>
      <c r="G73" s="132">
        <f t="shared" ref="G73:G74" si="16">D73-E73</f>
        <v>0</v>
      </c>
    </row>
    <row r="74" spans="1:7" x14ac:dyDescent="0.25">
      <c r="A74" s="76" t="s">
        <v>375</v>
      </c>
      <c r="B74" s="132">
        <v>0</v>
      </c>
      <c r="C74" s="132">
        <v>0</v>
      </c>
      <c r="D74" s="132">
        <v>0</v>
      </c>
      <c r="E74" s="132">
        <v>0</v>
      </c>
      <c r="F74" s="132">
        <v>0</v>
      </c>
      <c r="G74" s="132">
        <f t="shared" si="16"/>
        <v>0</v>
      </c>
    </row>
    <row r="75" spans="1:7" x14ac:dyDescent="0.25">
      <c r="A75" s="75" t="s">
        <v>376</v>
      </c>
      <c r="B75" s="133">
        <f t="shared" ref="B75:G75" si="17">SUM(B76:B82)</f>
        <v>0</v>
      </c>
      <c r="C75" s="133">
        <f t="shared" si="17"/>
        <v>0</v>
      </c>
      <c r="D75" s="133">
        <f t="shared" si="17"/>
        <v>0</v>
      </c>
      <c r="E75" s="133">
        <f t="shared" si="17"/>
        <v>0</v>
      </c>
      <c r="F75" s="133">
        <f t="shared" si="17"/>
        <v>0</v>
      </c>
      <c r="G75" s="133">
        <f t="shared" si="17"/>
        <v>0</v>
      </c>
    </row>
    <row r="76" spans="1:7" x14ac:dyDescent="0.25">
      <c r="A76" s="76" t="s">
        <v>377</v>
      </c>
      <c r="B76" s="132">
        <v>0</v>
      </c>
      <c r="C76" s="132">
        <v>0</v>
      </c>
      <c r="D76" s="132">
        <v>0</v>
      </c>
      <c r="E76" s="132">
        <v>0</v>
      </c>
      <c r="F76" s="132">
        <v>0</v>
      </c>
      <c r="G76" s="132">
        <f>D76-E76</f>
        <v>0</v>
      </c>
    </row>
    <row r="77" spans="1:7" x14ac:dyDescent="0.25">
      <c r="A77" s="76" t="s">
        <v>378</v>
      </c>
      <c r="B77" s="132">
        <v>0</v>
      </c>
      <c r="C77" s="132">
        <v>0</v>
      </c>
      <c r="D77" s="132">
        <v>0</v>
      </c>
      <c r="E77" s="132">
        <v>0</v>
      </c>
      <c r="F77" s="132">
        <v>0</v>
      </c>
      <c r="G77" s="132">
        <f t="shared" ref="G77:G82" si="18">D77-E77</f>
        <v>0</v>
      </c>
    </row>
    <row r="78" spans="1:7" x14ac:dyDescent="0.25">
      <c r="A78" s="76" t="s">
        <v>379</v>
      </c>
      <c r="B78" s="132">
        <v>0</v>
      </c>
      <c r="C78" s="132">
        <v>0</v>
      </c>
      <c r="D78" s="132">
        <v>0</v>
      </c>
      <c r="E78" s="132">
        <v>0</v>
      </c>
      <c r="F78" s="132">
        <v>0</v>
      </c>
      <c r="G78" s="132">
        <f t="shared" si="18"/>
        <v>0</v>
      </c>
    </row>
    <row r="79" spans="1:7" x14ac:dyDescent="0.25">
      <c r="A79" s="76" t="s">
        <v>380</v>
      </c>
      <c r="B79" s="132">
        <v>0</v>
      </c>
      <c r="C79" s="132">
        <v>0</v>
      </c>
      <c r="D79" s="132">
        <v>0</v>
      </c>
      <c r="E79" s="132">
        <v>0</v>
      </c>
      <c r="F79" s="132">
        <v>0</v>
      </c>
      <c r="G79" s="132">
        <f t="shared" si="18"/>
        <v>0</v>
      </c>
    </row>
    <row r="80" spans="1:7" x14ac:dyDescent="0.25">
      <c r="A80" s="76" t="s">
        <v>381</v>
      </c>
      <c r="B80" s="132">
        <v>0</v>
      </c>
      <c r="C80" s="132">
        <v>0</v>
      </c>
      <c r="D80" s="132">
        <v>0</v>
      </c>
      <c r="E80" s="132">
        <v>0</v>
      </c>
      <c r="F80" s="132">
        <v>0</v>
      </c>
      <c r="G80" s="132">
        <f t="shared" si="18"/>
        <v>0</v>
      </c>
    </row>
    <row r="81" spans="1:7" x14ac:dyDescent="0.25">
      <c r="A81" s="76" t="s">
        <v>382</v>
      </c>
      <c r="B81" s="132">
        <v>0</v>
      </c>
      <c r="C81" s="132">
        <v>0</v>
      </c>
      <c r="D81" s="132">
        <v>0</v>
      </c>
      <c r="E81" s="132">
        <v>0</v>
      </c>
      <c r="F81" s="132">
        <v>0</v>
      </c>
      <c r="G81" s="132">
        <f t="shared" si="18"/>
        <v>0</v>
      </c>
    </row>
    <row r="82" spans="1:7" x14ac:dyDescent="0.25">
      <c r="A82" s="76" t="s">
        <v>383</v>
      </c>
      <c r="B82" s="132">
        <v>0</v>
      </c>
      <c r="C82" s="132">
        <v>0</v>
      </c>
      <c r="D82" s="132">
        <v>0</v>
      </c>
      <c r="E82" s="132">
        <v>0</v>
      </c>
      <c r="F82" s="132">
        <v>0</v>
      </c>
      <c r="G82" s="132">
        <f t="shared" si="18"/>
        <v>0</v>
      </c>
    </row>
    <row r="83" spans="1:7" x14ac:dyDescent="0.25">
      <c r="A83" s="77"/>
      <c r="B83" s="69"/>
      <c r="C83" s="69"/>
      <c r="D83" s="69"/>
      <c r="E83" s="69"/>
      <c r="F83" s="69"/>
      <c r="G83" s="69"/>
    </row>
    <row r="84" spans="1:7" x14ac:dyDescent="0.25">
      <c r="A84" s="24" t="s">
        <v>384</v>
      </c>
      <c r="B84" s="133">
        <f t="shared" ref="B84:G84" si="19">SUM(B85,B93,B103,B113,B123,B133,B137,B146,B150)</f>
        <v>0</v>
      </c>
      <c r="C84" s="133">
        <f t="shared" si="19"/>
        <v>0</v>
      </c>
      <c r="D84" s="133">
        <f t="shared" si="19"/>
        <v>0</v>
      </c>
      <c r="E84" s="133">
        <f t="shared" si="19"/>
        <v>0</v>
      </c>
      <c r="F84" s="133">
        <f t="shared" si="19"/>
        <v>0</v>
      </c>
      <c r="G84" s="133">
        <f t="shared" si="19"/>
        <v>0</v>
      </c>
    </row>
    <row r="85" spans="1:7" x14ac:dyDescent="0.25">
      <c r="A85" s="75" t="s">
        <v>311</v>
      </c>
      <c r="B85" s="133">
        <f t="shared" ref="B85:G85" si="20">SUM(B86:B92)</f>
        <v>0</v>
      </c>
      <c r="C85" s="133">
        <f t="shared" si="20"/>
        <v>0</v>
      </c>
      <c r="D85" s="133">
        <f t="shared" si="20"/>
        <v>0</v>
      </c>
      <c r="E85" s="133">
        <f t="shared" si="20"/>
        <v>0</v>
      </c>
      <c r="F85" s="133">
        <f t="shared" si="20"/>
        <v>0</v>
      </c>
      <c r="G85" s="133">
        <f t="shared" si="20"/>
        <v>0</v>
      </c>
    </row>
    <row r="86" spans="1:7" x14ac:dyDescent="0.25">
      <c r="A86" s="76" t="s">
        <v>312</v>
      </c>
      <c r="B86" s="132">
        <v>0</v>
      </c>
      <c r="C86" s="132">
        <v>0</v>
      </c>
      <c r="D86" s="132">
        <v>0</v>
      </c>
      <c r="E86" s="132">
        <v>0</v>
      </c>
      <c r="F86" s="132">
        <v>0</v>
      </c>
      <c r="G86" s="132">
        <f>D86-E86</f>
        <v>0</v>
      </c>
    </row>
    <row r="87" spans="1:7" x14ac:dyDescent="0.25">
      <c r="A87" s="76" t="s">
        <v>313</v>
      </c>
      <c r="B87" s="132">
        <v>0</v>
      </c>
      <c r="C87" s="132">
        <v>0</v>
      </c>
      <c r="D87" s="132">
        <v>0</v>
      </c>
      <c r="E87" s="132">
        <v>0</v>
      </c>
      <c r="F87" s="132">
        <v>0</v>
      </c>
      <c r="G87" s="132">
        <f t="shared" ref="G87:G92" si="21">D87-E87</f>
        <v>0</v>
      </c>
    </row>
    <row r="88" spans="1:7" x14ac:dyDescent="0.25">
      <c r="A88" s="76" t="s">
        <v>314</v>
      </c>
      <c r="B88" s="132">
        <v>0</v>
      </c>
      <c r="C88" s="132">
        <v>0</v>
      </c>
      <c r="D88" s="132">
        <v>0</v>
      </c>
      <c r="E88" s="132">
        <v>0</v>
      </c>
      <c r="F88" s="132">
        <v>0</v>
      </c>
      <c r="G88" s="132">
        <f t="shared" si="21"/>
        <v>0</v>
      </c>
    </row>
    <row r="89" spans="1:7" x14ac:dyDescent="0.25">
      <c r="A89" s="76" t="s">
        <v>315</v>
      </c>
      <c r="B89" s="132">
        <v>0</v>
      </c>
      <c r="C89" s="132">
        <v>0</v>
      </c>
      <c r="D89" s="132">
        <v>0</v>
      </c>
      <c r="E89" s="132">
        <v>0</v>
      </c>
      <c r="F89" s="132">
        <v>0</v>
      </c>
      <c r="G89" s="132">
        <f t="shared" si="21"/>
        <v>0</v>
      </c>
    </row>
    <row r="90" spans="1:7" x14ac:dyDescent="0.25">
      <c r="A90" s="76" t="s">
        <v>316</v>
      </c>
      <c r="B90" s="132">
        <v>0</v>
      </c>
      <c r="C90" s="132">
        <v>0</v>
      </c>
      <c r="D90" s="132">
        <v>0</v>
      </c>
      <c r="E90" s="132">
        <v>0</v>
      </c>
      <c r="F90" s="132">
        <v>0</v>
      </c>
      <c r="G90" s="132">
        <f t="shared" si="21"/>
        <v>0</v>
      </c>
    </row>
    <row r="91" spans="1:7" x14ac:dyDescent="0.25">
      <c r="A91" s="76" t="s">
        <v>317</v>
      </c>
      <c r="B91" s="132">
        <v>0</v>
      </c>
      <c r="C91" s="132">
        <v>0</v>
      </c>
      <c r="D91" s="132">
        <v>0</v>
      </c>
      <c r="E91" s="132">
        <v>0</v>
      </c>
      <c r="F91" s="132">
        <v>0</v>
      </c>
      <c r="G91" s="132">
        <f t="shared" si="21"/>
        <v>0</v>
      </c>
    </row>
    <row r="92" spans="1:7" x14ac:dyDescent="0.25">
      <c r="A92" s="76" t="s">
        <v>318</v>
      </c>
      <c r="B92" s="132">
        <v>0</v>
      </c>
      <c r="C92" s="132">
        <v>0</v>
      </c>
      <c r="D92" s="132">
        <v>0</v>
      </c>
      <c r="E92" s="132">
        <v>0</v>
      </c>
      <c r="F92" s="132">
        <v>0</v>
      </c>
      <c r="G92" s="132">
        <f t="shared" si="21"/>
        <v>0</v>
      </c>
    </row>
    <row r="93" spans="1:7" x14ac:dyDescent="0.25">
      <c r="A93" s="75" t="s">
        <v>319</v>
      </c>
      <c r="B93" s="133">
        <f t="shared" ref="B93:G93" si="22">SUM(B94:B102)</f>
        <v>0</v>
      </c>
      <c r="C93" s="133">
        <f t="shared" si="22"/>
        <v>0</v>
      </c>
      <c r="D93" s="133">
        <f t="shared" si="22"/>
        <v>0</v>
      </c>
      <c r="E93" s="133">
        <f t="shared" si="22"/>
        <v>0</v>
      </c>
      <c r="F93" s="133">
        <f t="shared" si="22"/>
        <v>0</v>
      </c>
      <c r="G93" s="133">
        <f t="shared" si="22"/>
        <v>0</v>
      </c>
    </row>
    <row r="94" spans="1:7" x14ac:dyDescent="0.25">
      <c r="A94" s="76" t="s">
        <v>320</v>
      </c>
      <c r="B94" s="132">
        <v>0</v>
      </c>
      <c r="C94" s="132">
        <v>0</v>
      </c>
      <c r="D94" s="132">
        <v>0</v>
      </c>
      <c r="E94" s="132">
        <v>0</v>
      </c>
      <c r="F94" s="132">
        <v>0</v>
      </c>
      <c r="G94" s="132">
        <f>D94-E94</f>
        <v>0</v>
      </c>
    </row>
    <row r="95" spans="1:7" x14ac:dyDescent="0.25">
      <c r="A95" s="76" t="s">
        <v>321</v>
      </c>
      <c r="B95" s="132">
        <v>0</v>
      </c>
      <c r="C95" s="132">
        <v>0</v>
      </c>
      <c r="D95" s="132">
        <v>0</v>
      </c>
      <c r="E95" s="132">
        <v>0</v>
      </c>
      <c r="F95" s="132">
        <v>0</v>
      </c>
      <c r="G95" s="132">
        <f t="shared" ref="G95:G102" si="23">D95-E95</f>
        <v>0</v>
      </c>
    </row>
    <row r="96" spans="1:7" x14ac:dyDescent="0.25">
      <c r="A96" s="76" t="s">
        <v>322</v>
      </c>
      <c r="B96" s="132">
        <v>0</v>
      </c>
      <c r="C96" s="132">
        <v>0</v>
      </c>
      <c r="D96" s="132">
        <v>0</v>
      </c>
      <c r="E96" s="132">
        <v>0</v>
      </c>
      <c r="F96" s="132">
        <v>0</v>
      </c>
      <c r="G96" s="132">
        <f t="shared" si="23"/>
        <v>0</v>
      </c>
    </row>
    <row r="97" spans="1:7" x14ac:dyDescent="0.25">
      <c r="A97" s="76" t="s">
        <v>323</v>
      </c>
      <c r="B97" s="132">
        <v>0</v>
      </c>
      <c r="C97" s="132">
        <v>0</v>
      </c>
      <c r="D97" s="132">
        <v>0</v>
      </c>
      <c r="E97" s="132">
        <v>0</v>
      </c>
      <c r="F97" s="132">
        <v>0</v>
      </c>
      <c r="G97" s="132">
        <f t="shared" si="23"/>
        <v>0</v>
      </c>
    </row>
    <row r="98" spans="1:7" x14ac:dyDescent="0.25">
      <c r="A98" s="78" t="s">
        <v>324</v>
      </c>
      <c r="B98" s="132">
        <v>0</v>
      </c>
      <c r="C98" s="132">
        <v>0</v>
      </c>
      <c r="D98" s="132">
        <v>0</v>
      </c>
      <c r="E98" s="132">
        <v>0</v>
      </c>
      <c r="F98" s="132">
        <v>0</v>
      </c>
      <c r="G98" s="132">
        <f t="shared" si="23"/>
        <v>0</v>
      </c>
    </row>
    <row r="99" spans="1:7" x14ac:dyDescent="0.25">
      <c r="A99" s="76" t="s">
        <v>325</v>
      </c>
      <c r="B99" s="132">
        <v>0</v>
      </c>
      <c r="C99" s="132">
        <v>0</v>
      </c>
      <c r="D99" s="132">
        <v>0</v>
      </c>
      <c r="E99" s="132">
        <v>0</v>
      </c>
      <c r="F99" s="132">
        <v>0</v>
      </c>
      <c r="G99" s="132">
        <f t="shared" si="23"/>
        <v>0</v>
      </c>
    </row>
    <row r="100" spans="1:7" x14ac:dyDescent="0.25">
      <c r="A100" s="76" t="s">
        <v>326</v>
      </c>
      <c r="B100" s="132">
        <v>0</v>
      </c>
      <c r="C100" s="132">
        <v>0</v>
      </c>
      <c r="D100" s="132">
        <v>0</v>
      </c>
      <c r="E100" s="132">
        <v>0</v>
      </c>
      <c r="F100" s="132">
        <v>0</v>
      </c>
      <c r="G100" s="132">
        <f t="shared" si="23"/>
        <v>0</v>
      </c>
    </row>
    <row r="101" spans="1:7" x14ac:dyDescent="0.25">
      <c r="A101" s="76" t="s">
        <v>327</v>
      </c>
      <c r="B101" s="132">
        <v>0</v>
      </c>
      <c r="C101" s="132">
        <v>0</v>
      </c>
      <c r="D101" s="132">
        <v>0</v>
      </c>
      <c r="E101" s="132">
        <v>0</v>
      </c>
      <c r="F101" s="132">
        <v>0</v>
      </c>
      <c r="G101" s="132">
        <f t="shared" si="23"/>
        <v>0</v>
      </c>
    </row>
    <row r="102" spans="1:7" x14ac:dyDescent="0.25">
      <c r="A102" s="76" t="s">
        <v>328</v>
      </c>
      <c r="B102" s="132">
        <v>0</v>
      </c>
      <c r="C102" s="132">
        <v>0</v>
      </c>
      <c r="D102" s="132">
        <v>0</v>
      </c>
      <c r="E102" s="132">
        <v>0</v>
      </c>
      <c r="F102" s="132">
        <v>0</v>
      </c>
      <c r="G102" s="132">
        <f t="shared" si="23"/>
        <v>0</v>
      </c>
    </row>
    <row r="103" spans="1:7" x14ac:dyDescent="0.25">
      <c r="A103" s="75" t="s">
        <v>329</v>
      </c>
      <c r="B103" s="133">
        <f t="shared" ref="B103:G103" si="24">SUM(B104:B112)</f>
        <v>0</v>
      </c>
      <c r="C103" s="133">
        <f t="shared" si="24"/>
        <v>0</v>
      </c>
      <c r="D103" s="133">
        <f t="shared" si="24"/>
        <v>0</v>
      </c>
      <c r="E103" s="133">
        <f t="shared" si="24"/>
        <v>0</v>
      </c>
      <c r="F103" s="133">
        <f t="shared" si="24"/>
        <v>0</v>
      </c>
      <c r="G103" s="133">
        <f t="shared" si="24"/>
        <v>0</v>
      </c>
    </row>
    <row r="104" spans="1:7" x14ac:dyDescent="0.25">
      <c r="A104" s="76" t="s">
        <v>330</v>
      </c>
      <c r="B104" s="132">
        <v>0</v>
      </c>
      <c r="C104" s="132">
        <v>0</v>
      </c>
      <c r="D104" s="132">
        <v>0</v>
      </c>
      <c r="E104" s="132">
        <v>0</v>
      </c>
      <c r="F104" s="132">
        <v>0</v>
      </c>
      <c r="G104" s="132">
        <f>D104-E104</f>
        <v>0</v>
      </c>
    </row>
    <row r="105" spans="1:7" x14ac:dyDescent="0.25">
      <c r="A105" s="76" t="s">
        <v>331</v>
      </c>
      <c r="B105" s="132">
        <v>0</v>
      </c>
      <c r="C105" s="132">
        <v>0</v>
      </c>
      <c r="D105" s="132">
        <v>0</v>
      </c>
      <c r="E105" s="132">
        <v>0</v>
      </c>
      <c r="F105" s="132">
        <v>0</v>
      </c>
      <c r="G105" s="132">
        <f t="shared" ref="G105:G112" si="25">D105-E105</f>
        <v>0</v>
      </c>
    </row>
    <row r="106" spans="1:7" x14ac:dyDescent="0.25">
      <c r="A106" s="76" t="s">
        <v>332</v>
      </c>
      <c r="B106" s="132">
        <v>0</v>
      </c>
      <c r="C106" s="132">
        <v>0</v>
      </c>
      <c r="D106" s="132">
        <v>0</v>
      </c>
      <c r="E106" s="132">
        <v>0</v>
      </c>
      <c r="F106" s="132">
        <v>0</v>
      </c>
      <c r="G106" s="132">
        <f t="shared" si="25"/>
        <v>0</v>
      </c>
    </row>
    <row r="107" spans="1:7" x14ac:dyDescent="0.25">
      <c r="A107" s="76" t="s">
        <v>333</v>
      </c>
      <c r="B107" s="132">
        <v>0</v>
      </c>
      <c r="C107" s="132">
        <v>0</v>
      </c>
      <c r="D107" s="132">
        <v>0</v>
      </c>
      <c r="E107" s="132">
        <v>0</v>
      </c>
      <c r="F107" s="132">
        <v>0</v>
      </c>
      <c r="G107" s="132">
        <f t="shared" si="25"/>
        <v>0</v>
      </c>
    </row>
    <row r="108" spans="1:7" x14ac:dyDescent="0.25">
      <c r="A108" s="76" t="s">
        <v>334</v>
      </c>
      <c r="B108" s="132">
        <v>0</v>
      </c>
      <c r="C108" s="132">
        <v>0</v>
      </c>
      <c r="D108" s="132">
        <v>0</v>
      </c>
      <c r="E108" s="132">
        <v>0</v>
      </c>
      <c r="F108" s="132">
        <v>0</v>
      </c>
      <c r="G108" s="132">
        <f t="shared" si="25"/>
        <v>0</v>
      </c>
    </row>
    <row r="109" spans="1:7" x14ac:dyDescent="0.25">
      <c r="A109" s="76" t="s">
        <v>335</v>
      </c>
      <c r="B109" s="132">
        <v>0</v>
      </c>
      <c r="C109" s="132">
        <v>0</v>
      </c>
      <c r="D109" s="132">
        <v>0</v>
      </c>
      <c r="E109" s="132">
        <v>0</v>
      </c>
      <c r="F109" s="132">
        <v>0</v>
      </c>
      <c r="G109" s="132">
        <f t="shared" si="25"/>
        <v>0</v>
      </c>
    </row>
    <row r="110" spans="1:7" x14ac:dyDescent="0.25">
      <c r="A110" s="76" t="s">
        <v>336</v>
      </c>
      <c r="B110" s="132">
        <v>0</v>
      </c>
      <c r="C110" s="132">
        <v>0</v>
      </c>
      <c r="D110" s="132">
        <v>0</v>
      </c>
      <c r="E110" s="132">
        <v>0</v>
      </c>
      <c r="F110" s="132">
        <v>0</v>
      </c>
      <c r="G110" s="132">
        <f t="shared" si="25"/>
        <v>0</v>
      </c>
    </row>
    <row r="111" spans="1:7" x14ac:dyDescent="0.25">
      <c r="A111" s="76" t="s">
        <v>337</v>
      </c>
      <c r="B111" s="132">
        <v>0</v>
      </c>
      <c r="C111" s="132">
        <v>0</v>
      </c>
      <c r="D111" s="132">
        <v>0</v>
      </c>
      <c r="E111" s="132">
        <v>0</v>
      </c>
      <c r="F111" s="132">
        <v>0</v>
      </c>
      <c r="G111" s="132">
        <f t="shared" si="25"/>
        <v>0</v>
      </c>
    </row>
    <row r="112" spans="1:7" x14ac:dyDescent="0.25">
      <c r="A112" s="76" t="s">
        <v>338</v>
      </c>
      <c r="B112" s="132">
        <v>0</v>
      </c>
      <c r="C112" s="132">
        <v>0</v>
      </c>
      <c r="D112" s="132">
        <v>0</v>
      </c>
      <c r="E112" s="132">
        <v>0</v>
      </c>
      <c r="F112" s="132">
        <v>0</v>
      </c>
      <c r="G112" s="132">
        <f t="shared" si="25"/>
        <v>0</v>
      </c>
    </row>
    <row r="113" spans="1:7" x14ac:dyDescent="0.25">
      <c r="A113" s="75" t="s">
        <v>339</v>
      </c>
      <c r="B113" s="133">
        <f t="shared" ref="B113:G113" si="26">SUM(B114:B122)</f>
        <v>0</v>
      </c>
      <c r="C113" s="133">
        <f t="shared" si="26"/>
        <v>0</v>
      </c>
      <c r="D113" s="133">
        <f t="shared" si="26"/>
        <v>0</v>
      </c>
      <c r="E113" s="133">
        <f t="shared" si="26"/>
        <v>0</v>
      </c>
      <c r="F113" s="133">
        <f t="shared" si="26"/>
        <v>0</v>
      </c>
      <c r="G113" s="133">
        <f t="shared" si="26"/>
        <v>0</v>
      </c>
    </row>
    <row r="114" spans="1:7" x14ac:dyDescent="0.25">
      <c r="A114" s="76" t="s">
        <v>340</v>
      </c>
      <c r="B114" s="132">
        <v>0</v>
      </c>
      <c r="C114" s="132">
        <v>0</v>
      </c>
      <c r="D114" s="132">
        <v>0</v>
      </c>
      <c r="E114" s="132">
        <v>0</v>
      </c>
      <c r="F114" s="132">
        <v>0</v>
      </c>
      <c r="G114" s="132">
        <f>D114-E114</f>
        <v>0</v>
      </c>
    </row>
    <row r="115" spans="1:7" x14ac:dyDescent="0.25">
      <c r="A115" s="76" t="s">
        <v>341</v>
      </c>
      <c r="B115" s="132">
        <v>0</v>
      </c>
      <c r="C115" s="132">
        <v>0</v>
      </c>
      <c r="D115" s="132">
        <v>0</v>
      </c>
      <c r="E115" s="132">
        <v>0</v>
      </c>
      <c r="F115" s="132">
        <v>0</v>
      </c>
      <c r="G115" s="132">
        <f t="shared" ref="G115:G122" si="27">D115-E115</f>
        <v>0</v>
      </c>
    </row>
    <row r="116" spans="1:7" x14ac:dyDescent="0.25">
      <c r="A116" s="76" t="s">
        <v>342</v>
      </c>
      <c r="B116" s="132">
        <v>0</v>
      </c>
      <c r="C116" s="132">
        <v>0</v>
      </c>
      <c r="D116" s="132">
        <v>0</v>
      </c>
      <c r="E116" s="132">
        <v>0</v>
      </c>
      <c r="F116" s="132">
        <v>0</v>
      </c>
      <c r="G116" s="132">
        <f t="shared" si="27"/>
        <v>0</v>
      </c>
    </row>
    <row r="117" spans="1:7" x14ac:dyDescent="0.25">
      <c r="A117" s="76" t="s">
        <v>343</v>
      </c>
      <c r="B117" s="132">
        <v>0</v>
      </c>
      <c r="C117" s="132">
        <v>0</v>
      </c>
      <c r="D117" s="132">
        <v>0</v>
      </c>
      <c r="E117" s="132">
        <v>0</v>
      </c>
      <c r="F117" s="132">
        <v>0</v>
      </c>
      <c r="G117" s="132">
        <f t="shared" si="27"/>
        <v>0</v>
      </c>
    </row>
    <row r="118" spans="1:7" x14ac:dyDescent="0.25">
      <c r="A118" s="76" t="s">
        <v>344</v>
      </c>
      <c r="B118" s="132">
        <v>0</v>
      </c>
      <c r="C118" s="132">
        <v>0</v>
      </c>
      <c r="D118" s="132">
        <v>0</v>
      </c>
      <c r="E118" s="132">
        <v>0</v>
      </c>
      <c r="F118" s="132">
        <v>0</v>
      </c>
      <c r="G118" s="132">
        <f t="shared" si="27"/>
        <v>0</v>
      </c>
    </row>
    <row r="119" spans="1:7" x14ac:dyDescent="0.25">
      <c r="A119" s="76" t="s">
        <v>345</v>
      </c>
      <c r="B119" s="132">
        <v>0</v>
      </c>
      <c r="C119" s="132">
        <v>0</v>
      </c>
      <c r="D119" s="132">
        <v>0</v>
      </c>
      <c r="E119" s="132">
        <v>0</v>
      </c>
      <c r="F119" s="132">
        <v>0</v>
      </c>
      <c r="G119" s="132">
        <f t="shared" si="27"/>
        <v>0</v>
      </c>
    </row>
    <row r="120" spans="1:7" x14ac:dyDescent="0.25">
      <c r="A120" s="76" t="s">
        <v>346</v>
      </c>
      <c r="B120" s="132">
        <v>0</v>
      </c>
      <c r="C120" s="132">
        <v>0</v>
      </c>
      <c r="D120" s="132">
        <v>0</v>
      </c>
      <c r="E120" s="132">
        <v>0</v>
      </c>
      <c r="F120" s="132">
        <v>0</v>
      </c>
      <c r="G120" s="132">
        <f t="shared" si="27"/>
        <v>0</v>
      </c>
    </row>
    <row r="121" spans="1:7" x14ac:dyDescent="0.25">
      <c r="A121" s="76" t="s">
        <v>347</v>
      </c>
      <c r="B121" s="132">
        <v>0</v>
      </c>
      <c r="C121" s="132">
        <v>0</v>
      </c>
      <c r="D121" s="132">
        <v>0</v>
      </c>
      <c r="E121" s="132">
        <v>0</v>
      </c>
      <c r="F121" s="132">
        <v>0</v>
      </c>
      <c r="G121" s="132">
        <f t="shared" si="27"/>
        <v>0</v>
      </c>
    </row>
    <row r="122" spans="1:7" x14ac:dyDescent="0.25">
      <c r="A122" s="76" t="s">
        <v>348</v>
      </c>
      <c r="B122" s="132">
        <v>0</v>
      </c>
      <c r="C122" s="132">
        <v>0</v>
      </c>
      <c r="D122" s="132">
        <v>0</v>
      </c>
      <c r="E122" s="132">
        <v>0</v>
      </c>
      <c r="F122" s="132">
        <v>0</v>
      </c>
      <c r="G122" s="132">
        <f t="shared" si="27"/>
        <v>0</v>
      </c>
    </row>
    <row r="123" spans="1:7" x14ac:dyDescent="0.25">
      <c r="A123" s="75" t="s">
        <v>349</v>
      </c>
      <c r="B123" s="133">
        <f t="shared" ref="B123:G123" si="28">SUM(B124:B132)</f>
        <v>0</v>
      </c>
      <c r="C123" s="133">
        <f t="shared" si="28"/>
        <v>0</v>
      </c>
      <c r="D123" s="133">
        <f t="shared" si="28"/>
        <v>0</v>
      </c>
      <c r="E123" s="133">
        <f t="shared" si="28"/>
        <v>0</v>
      </c>
      <c r="F123" s="133">
        <f t="shared" si="28"/>
        <v>0</v>
      </c>
      <c r="G123" s="133">
        <f t="shared" si="28"/>
        <v>0</v>
      </c>
    </row>
    <row r="124" spans="1:7" x14ac:dyDescent="0.25">
      <c r="A124" s="76" t="s">
        <v>350</v>
      </c>
      <c r="B124" s="132">
        <v>0</v>
      </c>
      <c r="C124" s="132">
        <v>0</v>
      </c>
      <c r="D124" s="132">
        <v>0</v>
      </c>
      <c r="E124" s="132">
        <v>0</v>
      </c>
      <c r="F124" s="132">
        <v>0</v>
      </c>
      <c r="G124" s="132">
        <f>D124-E124</f>
        <v>0</v>
      </c>
    </row>
    <row r="125" spans="1:7" x14ac:dyDescent="0.25">
      <c r="A125" s="76" t="s">
        <v>351</v>
      </c>
      <c r="B125" s="132">
        <v>0</v>
      </c>
      <c r="C125" s="132">
        <v>0</v>
      </c>
      <c r="D125" s="132">
        <v>0</v>
      </c>
      <c r="E125" s="132">
        <v>0</v>
      </c>
      <c r="F125" s="132">
        <v>0</v>
      </c>
      <c r="G125" s="132">
        <f t="shared" ref="G125:G132" si="29">D125-E125</f>
        <v>0</v>
      </c>
    </row>
    <row r="126" spans="1:7" x14ac:dyDescent="0.25">
      <c r="A126" s="76" t="s">
        <v>352</v>
      </c>
      <c r="B126" s="132">
        <v>0</v>
      </c>
      <c r="C126" s="132">
        <v>0</v>
      </c>
      <c r="D126" s="132">
        <v>0</v>
      </c>
      <c r="E126" s="132">
        <v>0</v>
      </c>
      <c r="F126" s="132">
        <v>0</v>
      </c>
      <c r="G126" s="132">
        <f t="shared" si="29"/>
        <v>0</v>
      </c>
    </row>
    <row r="127" spans="1:7" x14ac:dyDescent="0.25">
      <c r="A127" s="76" t="s">
        <v>353</v>
      </c>
      <c r="B127" s="132">
        <v>0</v>
      </c>
      <c r="C127" s="132">
        <v>0</v>
      </c>
      <c r="D127" s="132">
        <v>0</v>
      </c>
      <c r="E127" s="132">
        <v>0</v>
      </c>
      <c r="F127" s="132">
        <v>0</v>
      </c>
      <c r="G127" s="132">
        <f t="shared" si="29"/>
        <v>0</v>
      </c>
    </row>
    <row r="128" spans="1:7" x14ac:dyDescent="0.25">
      <c r="A128" s="76" t="s">
        <v>354</v>
      </c>
      <c r="B128" s="132">
        <v>0</v>
      </c>
      <c r="C128" s="132">
        <v>0</v>
      </c>
      <c r="D128" s="132">
        <v>0</v>
      </c>
      <c r="E128" s="132">
        <v>0</v>
      </c>
      <c r="F128" s="132">
        <v>0</v>
      </c>
      <c r="G128" s="132">
        <f t="shared" si="29"/>
        <v>0</v>
      </c>
    </row>
    <row r="129" spans="1:7" x14ac:dyDescent="0.25">
      <c r="A129" s="76" t="s">
        <v>355</v>
      </c>
      <c r="B129" s="132">
        <v>0</v>
      </c>
      <c r="C129" s="132">
        <v>0</v>
      </c>
      <c r="D129" s="132">
        <v>0</v>
      </c>
      <c r="E129" s="132">
        <v>0</v>
      </c>
      <c r="F129" s="132">
        <v>0</v>
      </c>
      <c r="G129" s="132">
        <f t="shared" si="29"/>
        <v>0</v>
      </c>
    </row>
    <row r="130" spans="1:7" x14ac:dyDescent="0.25">
      <c r="A130" s="76" t="s">
        <v>356</v>
      </c>
      <c r="B130" s="132">
        <v>0</v>
      </c>
      <c r="C130" s="132">
        <v>0</v>
      </c>
      <c r="D130" s="132">
        <v>0</v>
      </c>
      <c r="E130" s="132">
        <v>0</v>
      </c>
      <c r="F130" s="132">
        <v>0</v>
      </c>
      <c r="G130" s="132">
        <f t="shared" si="29"/>
        <v>0</v>
      </c>
    </row>
    <row r="131" spans="1:7" x14ac:dyDescent="0.25">
      <c r="A131" s="76" t="s">
        <v>357</v>
      </c>
      <c r="B131" s="132">
        <v>0</v>
      </c>
      <c r="C131" s="132">
        <v>0</v>
      </c>
      <c r="D131" s="132">
        <v>0</v>
      </c>
      <c r="E131" s="132">
        <v>0</v>
      </c>
      <c r="F131" s="132">
        <v>0</v>
      </c>
      <c r="G131" s="132">
        <f t="shared" si="29"/>
        <v>0</v>
      </c>
    </row>
    <row r="132" spans="1:7" x14ac:dyDescent="0.25">
      <c r="A132" s="76" t="s">
        <v>358</v>
      </c>
      <c r="B132" s="132">
        <v>0</v>
      </c>
      <c r="C132" s="132">
        <v>0</v>
      </c>
      <c r="D132" s="132">
        <v>0</v>
      </c>
      <c r="E132" s="132">
        <v>0</v>
      </c>
      <c r="F132" s="132">
        <v>0</v>
      </c>
      <c r="G132" s="132">
        <f t="shared" si="29"/>
        <v>0</v>
      </c>
    </row>
    <row r="133" spans="1:7" x14ac:dyDescent="0.25">
      <c r="A133" s="75" t="s">
        <v>359</v>
      </c>
      <c r="B133" s="133">
        <f t="shared" ref="B133:G133" si="30">SUM(B134:B136)</f>
        <v>0</v>
      </c>
      <c r="C133" s="133">
        <f t="shared" si="30"/>
        <v>0</v>
      </c>
      <c r="D133" s="133">
        <f t="shared" si="30"/>
        <v>0</v>
      </c>
      <c r="E133" s="133">
        <f t="shared" si="30"/>
        <v>0</v>
      </c>
      <c r="F133" s="133">
        <f t="shared" si="30"/>
        <v>0</v>
      </c>
      <c r="G133" s="133">
        <f t="shared" si="30"/>
        <v>0</v>
      </c>
    </row>
    <row r="134" spans="1:7" x14ac:dyDescent="0.25">
      <c r="A134" s="76" t="s">
        <v>360</v>
      </c>
      <c r="B134" s="132">
        <v>0</v>
      </c>
      <c r="C134" s="132">
        <v>0</v>
      </c>
      <c r="D134" s="132">
        <v>0</v>
      </c>
      <c r="E134" s="132">
        <v>0</v>
      </c>
      <c r="F134" s="132">
        <v>0</v>
      </c>
      <c r="G134" s="132">
        <f>D134-E134</f>
        <v>0</v>
      </c>
    </row>
    <row r="135" spans="1:7" x14ac:dyDescent="0.25">
      <c r="A135" s="76" t="s">
        <v>361</v>
      </c>
      <c r="B135" s="132">
        <v>0</v>
      </c>
      <c r="C135" s="132">
        <v>0</v>
      </c>
      <c r="D135" s="132">
        <v>0</v>
      </c>
      <c r="E135" s="132">
        <v>0</v>
      </c>
      <c r="F135" s="132">
        <v>0</v>
      </c>
      <c r="G135" s="132">
        <f t="shared" ref="G135:G136" si="31">D135-E135</f>
        <v>0</v>
      </c>
    </row>
    <row r="136" spans="1:7" x14ac:dyDescent="0.25">
      <c r="A136" s="76" t="s">
        <v>362</v>
      </c>
      <c r="B136" s="132">
        <v>0</v>
      </c>
      <c r="C136" s="132">
        <v>0</v>
      </c>
      <c r="D136" s="132">
        <v>0</v>
      </c>
      <c r="E136" s="132">
        <v>0</v>
      </c>
      <c r="F136" s="132">
        <v>0</v>
      </c>
      <c r="G136" s="132">
        <f t="shared" si="31"/>
        <v>0</v>
      </c>
    </row>
    <row r="137" spans="1:7" x14ac:dyDescent="0.25">
      <c r="A137" s="75" t="s">
        <v>363</v>
      </c>
      <c r="B137" s="133">
        <f t="shared" ref="B137:G137" si="32">SUM(B138:B142,B144:B145)</f>
        <v>0</v>
      </c>
      <c r="C137" s="133">
        <f t="shared" si="32"/>
        <v>0</v>
      </c>
      <c r="D137" s="133">
        <f t="shared" si="32"/>
        <v>0</v>
      </c>
      <c r="E137" s="133">
        <f t="shared" si="32"/>
        <v>0</v>
      </c>
      <c r="F137" s="133">
        <f t="shared" si="32"/>
        <v>0</v>
      </c>
      <c r="G137" s="133">
        <f t="shared" si="32"/>
        <v>0</v>
      </c>
    </row>
    <row r="138" spans="1:7" x14ac:dyDescent="0.25">
      <c r="A138" s="76" t="s">
        <v>364</v>
      </c>
      <c r="B138" s="132">
        <v>0</v>
      </c>
      <c r="C138" s="132">
        <v>0</v>
      </c>
      <c r="D138" s="132">
        <v>0</v>
      </c>
      <c r="E138" s="132">
        <v>0</v>
      </c>
      <c r="F138" s="132">
        <v>0</v>
      </c>
      <c r="G138" s="132">
        <f>D138-E138</f>
        <v>0</v>
      </c>
    </row>
    <row r="139" spans="1:7" x14ac:dyDescent="0.25">
      <c r="A139" s="76" t="s">
        <v>365</v>
      </c>
      <c r="B139" s="132">
        <v>0</v>
      </c>
      <c r="C139" s="132">
        <v>0</v>
      </c>
      <c r="D139" s="132">
        <v>0</v>
      </c>
      <c r="E139" s="132">
        <v>0</v>
      </c>
      <c r="F139" s="132">
        <v>0</v>
      </c>
      <c r="G139" s="132">
        <f t="shared" ref="G139:G145" si="33">D139-E139</f>
        <v>0</v>
      </c>
    </row>
    <row r="140" spans="1:7" x14ac:dyDescent="0.25">
      <c r="A140" s="76" t="s">
        <v>366</v>
      </c>
      <c r="B140" s="132">
        <v>0</v>
      </c>
      <c r="C140" s="132">
        <v>0</v>
      </c>
      <c r="D140" s="132">
        <v>0</v>
      </c>
      <c r="E140" s="132">
        <v>0</v>
      </c>
      <c r="F140" s="132">
        <v>0</v>
      </c>
      <c r="G140" s="132">
        <f t="shared" si="33"/>
        <v>0</v>
      </c>
    </row>
    <row r="141" spans="1:7" x14ac:dyDescent="0.25">
      <c r="A141" s="76" t="s">
        <v>367</v>
      </c>
      <c r="B141" s="132">
        <v>0</v>
      </c>
      <c r="C141" s="132">
        <v>0</v>
      </c>
      <c r="D141" s="132">
        <v>0</v>
      </c>
      <c r="E141" s="132">
        <v>0</v>
      </c>
      <c r="F141" s="132">
        <v>0</v>
      </c>
      <c r="G141" s="132">
        <f t="shared" si="33"/>
        <v>0</v>
      </c>
    </row>
    <row r="142" spans="1:7" x14ac:dyDescent="0.25">
      <c r="A142" s="76" t="s">
        <v>368</v>
      </c>
      <c r="B142" s="132">
        <v>0</v>
      </c>
      <c r="C142" s="132">
        <v>0</v>
      </c>
      <c r="D142" s="132">
        <v>0</v>
      </c>
      <c r="E142" s="132">
        <v>0</v>
      </c>
      <c r="F142" s="132">
        <v>0</v>
      </c>
      <c r="G142" s="132">
        <f t="shared" si="33"/>
        <v>0</v>
      </c>
    </row>
    <row r="143" spans="1:7" x14ac:dyDescent="0.25">
      <c r="A143" s="76" t="s">
        <v>369</v>
      </c>
      <c r="B143" s="132">
        <v>0</v>
      </c>
      <c r="C143" s="132">
        <v>0</v>
      </c>
      <c r="D143" s="132">
        <v>0</v>
      </c>
      <c r="E143" s="132">
        <v>0</v>
      </c>
      <c r="F143" s="132">
        <v>0</v>
      </c>
      <c r="G143" s="132">
        <f t="shared" si="33"/>
        <v>0</v>
      </c>
    </row>
    <row r="144" spans="1:7" x14ac:dyDescent="0.25">
      <c r="A144" s="76" t="s">
        <v>370</v>
      </c>
      <c r="B144" s="132">
        <v>0</v>
      </c>
      <c r="C144" s="132">
        <v>0</v>
      </c>
      <c r="D144" s="132">
        <v>0</v>
      </c>
      <c r="E144" s="132">
        <v>0</v>
      </c>
      <c r="F144" s="132">
        <v>0</v>
      </c>
      <c r="G144" s="132">
        <f t="shared" si="33"/>
        <v>0</v>
      </c>
    </row>
    <row r="145" spans="1:7" x14ac:dyDescent="0.25">
      <c r="A145" s="76" t="s">
        <v>371</v>
      </c>
      <c r="B145" s="132">
        <v>0</v>
      </c>
      <c r="C145" s="132">
        <v>0</v>
      </c>
      <c r="D145" s="132">
        <v>0</v>
      </c>
      <c r="E145" s="132">
        <v>0</v>
      </c>
      <c r="F145" s="132">
        <v>0</v>
      </c>
      <c r="G145" s="132">
        <f t="shared" si="33"/>
        <v>0</v>
      </c>
    </row>
    <row r="146" spans="1:7" x14ac:dyDescent="0.25">
      <c r="A146" s="75" t="s">
        <v>372</v>
      </c>
      <c r="B146" s="133">
        <f t="shared" ref="B146:G146" si="34">SUM(B147:B149)</f>
        <v>0</v>
      </c>
      <c r="C146" s="133">
        <f t="shared" si="34"/>
        <v>0</v>
      </c>
      <c r="D146" s="133">
        <f t="shared" si="34"/>
        <v>0</v>
      </c>
      <c r="E146" s="133">
        <f t="shared" si="34"/>
        <v>0</v>
      </c>
      <c r="F146" s="133">
        <f t="shared" si="34"/>
        <v>0</v>
      </c>
      <c r="G146" s="133">
        <f t="shared" si="34"/>
        <v>0</v>
      </c>
    </row>
    <row r="147" spans="1:7" x14ac:dyDescent="0.25">
      <c r="A147" s="76" t="s">
        <v>373</v>
      </c>
      <c r="B147" s="132">
        <v>0</v>
      </c>
      <c r="C147" s="132">
        <v>0</v>
      </c>
      <c r="D147" s="132">
        <v>0</v>
      </c>
      <c r="E147" s="132">
        <v>0</v>
      </c>
      <c r="F147" s="132">
        <v>0</v>
      </c>
      <c r="G147" s="132">
        <f>D147-E147</f>
        <v>0</v>
      </c>
    </row>
    <row r="148" spans="1:7" x14ac:dyDescent="0.25">
      <c r="A148" s="76" t="s">
        <v>374</v>
      </c>
      <c r="B148" s="132">
        <v>0</v>
      </c>
      <c r="C148" s="132">
        <v>0</v>
      </c>
      <c r="D148" s="132">
        <v>0</v>
      </c>
      <c r="E148" s="132">
        <v>0</v>
      </c>
      <c r="F148" s="132">
        <v>0</v>
      </c>
      <c r="G148" s="132">
        <f t="shared" ref="G148:G149" si="35">D148-E148</f>
        <v>0</v>
      </c>
    </row>
    <row r="149" spans="1:7" x14ac:dyDescent="0.25">
      <c r="A149" s="76" t="s">
        <v>375</v>
      </c>
      <c r="B149" s="132">
        <v>0</v>
      </c>
      <c r="C149" s="132">
        <v>0</v>
      </c>
      <c r="D149" s="132">
        <v>0</v>
      </c>
      <c r="E149" s="132">
        <v>0</v>
      </c>
      <c r="F149" s="132">
        <v>0</v>
      </c>
      <c r="G149" s="132">
        <f t="shared" si="35"/>
        <v>0</v>
      </c>
    </row>
    <row r="150" spans="1:7" x14ac:dyDescent="0.25">
      <c r="A150" s="75" t="s">
        <v>376</v>
      </c>
      <c r="B150" s="133">
        <f t="shared" ref="B150:G150" si="36">SUM(B151:B157)</f>
        <v>0</v>
      </c>
      <c r="C150" s="133">
        <f t="shared" si="36"/>
        <v>0</v>
      </c>
      <c r="D150" s="133">
        <f t="shared" si="36"/>
        <v>0</v>
      </c>
      <c r="E150" s="133">
        <f t="shared" si="36"/>
        <v>0</v>
      </c>
      <c r="F150" s="133">
        <f t="shared" si="36"/>
        <v>0</v>
      </c>
      <c r="G150" s="133">
        <f t="shared" si="36"/>
        <v>0</v>
      </c>
    </row>
    <row r="151" spans="1:7" x14ac:dyDescent="0.25">
      <c r="A151" s="76" t="s">
        <v>377</v>
      </c>
      <c r="B151" s="132">
        <v>0</v>
      </c>
      <c r="C151" s="132">
        <v>0</v>
      </c>
      <c r="D151" s="132">
        <v>0</v>
      </c>
      <c r="E151" s="132">
        <v>0</v>
      </c>
      <c r="F151" s="132">
        <v>0</v>
      </c>
      <c r="G151" s="132">
        <f>D151-E151</f>
        <v>0</v>
      </c>
    </row>
    <row r="152" spans="1:7" x14ac:dyDescent="0.25">
      <c r="A152" s="76" t="s">
        <v>378</v>
      </c>
      <c r="B152" s="132">
        <v>0</v>
      </c>
      <c r="C152" s="132">
        <v>0</v>
      </c>
      <c r="D152" s="132">
        <v>0</v>
      </c>
      <c r="E152" s="132">
        <v>0</v>
      </c>
      <c r="F152" s="132">
        <v>0</v>
      </c>
      <c r="G152" s="132">
        <f t="shared" ref="G152:G157" si="37">D152-E152</f>
        <v>0</v>
      </c>
    </row>
    <row r="153" spans="1:7" x14ac:dyDescent="0.25">
      <c r="A153" s="76" t="s">
        <v>379</v>
      </c>
      <c r="B153" s="132">
        <v>0</v>
      </c>
      <c r="C153" s="132">
        <v>0</v>
      </c>
      <c r="D153" s="132">
        <v>0</v>
      </c>
      <c r="E153" s="132">
        <v>0</v>
      </c>
      <c r="F153" s="132">
        <v>0</v>
      </c>
      <c r="G153" s="132">
        <f t="shared" si="37"/>
        <v>0</v>
      </c>
    </row>
    <row r="154" spans="1:7" x14ac:dyDescent="0.25">
      <c r="A154" s="78" t="s">
        <v>380</v>
      </c>
      <c r="B154" s="132">
        <v>0</v>
      </c>
      <c r="C154" s="132">
        <v>0</v>
      </c>
      <c r="D154" s="132">
        <v>0</v>
      </c>
      <c r="E154" s="132">
        <v>0</v>
      </c>
      <c r="F154" s="132">
        <v>0</v>
      </c>
      <c r="G154" s="132">
        <f t="shared" si="37"/>
        <v>0</v>
      </c>
    </row>
    <row r="155" spans="1:7" x14ac:dyDescent="0.25">
      <c r="A155" s="76" t="s">
        <v>381</v>
      </c>
      <c r="B155" s="132">
        <v>0</v>
      </c>
      <c r="C155" s="132">
        <v>0</v>
      </c>
      <c r="D155" s="132">
        <v>0</v>
      </c>
      <c r="E155" s="132">
        <v>0</v>
      </c>
      <c r="F155" s="132">
        <v>0</v>
      </c>
      <c r="G155" s="132">
        <f t="shared" si="37"/>
        <v>0</v>
      </c>
    </row>
    <row r="156" spans="1:7" x14ac:dyDescent="0.25">
      <c r="A156" s="76" t="s">
        <v>382</v>
      </c>
      <c r="B156" s="132">
        <v>0</v>
      </c>
      <c r="C156" s="132">
        <v>0</v>
      </c>
      <c r="D156" s="132">
        <v>0</v>
      </c>
      <c r="E156" s="132">
        <v>0</v>
      </c>
      <c r="F156" s="132">
        <v>0</v>
      </c>
      <c r="G156" s="132">
        <f t="shared" si="37"/>
        <v>0</v>
      </c>
    </row>
    <row r="157" spans="1:7" x14ac:dyDescent="0.25">
      <c r="A157" s="76" t="s">
        <v>383</v>
      </c>
      <c r="B157" s="132">
        <v>0</v>
      </c>
      <c r="C157" s="132">
        <v>0</v>
      </c>
      <c r="D157" s="132">
        <v>0</v>
      </c>
      <c r="E157" s="132">
        <v>0</v>
      </c>
      <c r="F157" s="132">
        <v>0</v>
      </c>
      <c r="G157" s="132">
        <f t="shared" si="37"/>
        <v>0</v>
      </c>
    </row>
    <row r="158" spans="1:7" x14ac:dyDescent="0.25">
      <c r="A158" s="79"/>
      <c r="B158" s="134"/>
      <c r="C158" s="134"/>
      <c r="D158" s="134"/>
      <c r="E158" s="134"/>
      <c r="F158" s="134"/>
      <c r="G158" s="134"/>
    </row>
    <row r="159" spans="1:7" x14ac:dyDescent="0.25">
      <c r="A159" s="25" t="s">
        <v>385</v>
      </c>
      <c r="B159" s="135">
        <f t="shared" ref="B159:G159" si="38">B9+B84</f>
        <v>110029183.00000001</v>
      </c>
      <c r="C159" s="135">
        <f t="shared" si="38"/>
        <v>-7076792.7300000014</v>
      </c>
      <c r="D159" s="135">
        <f t="shared" si="38"/>
        <v>102952390.27000001</v>
      </c>
      <c r="E159" s="135">
        <f t="shared" si="38"/>
        <v>70615194.020000011</v>
      </c>
      <c r="F159" s="135">
        <f t="shared" si="38"/>
        <v>69315117.150000021</v>
      </c>
      <c r="G159" s="135">
        <f t="shared" si="38"/>
        <v>32337196.25</v>
      </c>
    </row>
    <row r="160" spans="1:7" x14ac:dyDescent="0.25">
      <c r="A160" s="49"/>
      <c r="B160" s="48"/>
      <c r="C160" s="48"/>
      <c r="D160" s="48"/>
      <c r="E160" s="48"/>
      <c r="F160" s="48"/>
      <c r="G160" s="48"/>
    </row>
    <row r="161" spans="1:7" x14ac:dyDescent="0.25">
      <c r="A161" s="55"/>
      <c r="B161" s="149"/>
      <c r="C161" s="149"/>
      <c r="D161" s="149"/>
      <c r="E161" s="149"/>
      <c r="F161" s="149"/>
      <c r="G161" s="149"/>
    </row>
    <row r="162" spans="1:7" x14ac:dyDescent="0.25">
      <c r="B162" s="149"/>
      <c r="C162" s="149"/>
      <c r="D162" s="149"/>
      <c r="E162" s="149"/>
      <c r="F162" s="149"/>
      <c r="G162" s="149"/>
    </row>
    <row r="163" spans="1:7" x14ac:dyDescent="0.25">
      <c r="B163" s="149"/>
      <c r="C163" s="149"/>
      <c r="D163" s="149"/>
      <c r="E163" s="149"/>
      <c r="F163" s="149"/>
      <c r="G163" s="149"/>
    </row>
    <row r="164" spans="1:7" x14ac:dyDescent="0.25">
      <c r="A164" s="55"/>
      <c r="B164" s="149"/>
      <c r="C164" s="149"/>
      <c r="D164" s="149"/>
      <c r="E164" s="149"/>
      <c r="F164" s="149"/>
      <c r="G164" s="149"/>
    </row>
    <row r="165" spans="1:7" x14ac:dyDescent="0.25">
      <c r="A165" s="55"/>
      <c r="B165" s="149"/>
      <c r="C165" s="149"/>
      <c r="D165" s="149"/>
      <c r="E165" s="149"/>
      <c r="F165" s="149"/>
      <c r="G165" s="149"/>
    </row>
    <row r="166" spans="1:7" x14ac:dyDescent="0.25">
      <c r="B166" s="126"/>
      <c r="C166" s="126"/>
      <c r="D166" s="126"/>
      <c r="E166" s="126"/>
      <c r="F166" s="126"/>
      <c r="G166" s="126"/>
    </row>
    <row r="167" spans="1:7" x14ac:dyDescent="0.25">
      <c r="B167" s="126"/>
      <c r="C167" s="126"/>
      <c r="D167" s="126"/>
      <c r="E167" s="126"/>
      <c r="F167" s="126"/>
      <c r="G167" s="126"/>
    </row>
    <row r="168" spans="1:7" x14ac:dyDescent="0.25">
      <c r="B168" s="126"/>
      <c r="C168" s="126"/>
      <c r="D168" s="126"/>
      <c r="E168" s="126"/>
      <c r="F168" s="126"/>
      <c r="G168" s="126"/>
    </row>
    <row r="169" spans="1:7" x14ac:dyDescent="0.25">
      <c r="B169" s="126"/>
      <c r="C169" s="126"/>
      <c r="D169" s="126"/>
      <c r="E169" s="126"/>
      <c r="F169" s="126"/>
      <c r="G169" s="126"/>
    </row>
    <row r="170" spans="1:7" x14ac:dyDescent="0.25">
      <c r="B170" s="126"/>
      <c r="C170" s="126"/>
      <c r="D170" s="126"/>
      <c r="E170" s="126"/>
      <c r="F170" s="126"/>
      <c r="G170" s="126"/>
    </row>
    <row r="171" spans="1:7" x14ac:dyDescent="0.25">
      <c r="B171" s="126"/>
      <c r="C171" s="126"/>
      <c r="D171" s="126"/>
      <c r="E171" s="126"/>
      <c r="F171" s="126"/>
      <c r="G171" s="126"/>
    </row>
    <row r="172" spans="1:7" x14ac:dyDescent="0.25">
      <c r="B172" s="126"/>
      <c r="C172" s="126"/>
      <c r="D172" s="126"/>
      <c r="F172" s="126"/>
      <c r="G172" s="126"/>
    </row>
    <row r="173" spans="1:7" x14ac:dyDescent="0.25">
      <c r="A173" s="145"/>
      <c r="B173" s="145"/>
      <c r="C173" s="145"/>
      <c r="D173" s="145"/>
      <c r="E173" s="145"/>
      <c r="F173" s="149"/>
      <c r="G173" s="126"/>
    </row>
    <row r="174" spans="1:7" ht="18.75" x14ac:dyDescent="0.3">
      <c r="A174" s="162" t="s">
        <v>562</v>
      </c>
      <c r="B174" s="188" t="s">
        <v>563</v>
      </c>
      <c r="C174" s="188"/>
      <c r="D174" s="171"/>
      <c r="E174" s="188" t="s">
        <v>564</v>
      </c>
      <c r="F174" s="188"/>
      <c r="G174" s="188"/>
    </row>
    <row r="175" spans="1:7" ht="15" customHeight="1" x14ac:dyDescent="0.25">
      <c r="A175" s="170" t="s">
        <v>565</v>
      </c>
      <c r="B175" s="180" t="s">
        <v>566</v>
      </c>
      <c r="C175" s="180"/>
      <c r="E175" s="181" t="s">
        <v>567</v>
      </c>
      <c r="F175" s="181"/>
      <c r="G175" s="181"/>
    </row>
  </sheetData>
  <protectedRanges>
    <protectedRange sqref="B84:G84 B9:G9" name="Rango1_2"/>
  </protectedRanges>
  <mergeCells count="8">
    <mergeCell ref="B175:C175"/>
    <mergeCell ref="E175:G175"/>
    <mergeCell ref="A7:A8"/>
    <mergeCell ref="B7:F7"/>
    <mergeCell ref="G7:G8"/>
    <mergeCell ref="A1:G1"/>
    <mergeCell ref="B174:C174"/>
    <mergeCell ref="E174:G174"/>
  </mergeCells>
  <pageMargins left="0.70866141732283472" right="0.70866141732283472" top="0.74803149606299213" bottom="0.74803149606299213" header="0.31496062992125984" footer="0.31496062992125984"/>
  <pageSetup scale="43" fitToHeight="0" orientation="portrait" horizontalDpi="1200" verticalDpi="1200" r:id="rId1"/>
  <ignoredErrors>
    <ignoredError sqref="B9:G10 G19:G24 B18:F18 G30:G32 B28:F28 G41 B38:F38 G50:G51 B48:F48 G61 B58:F58 B63:G69 B62:F62 B71:F85 B103:C103 B93:C93 E93:F93 G17 G14 G26:G27 G25 G37 G29 G34:G36 G33 G39:G40 G44:G45 G42 G49 G55 G52:G54 G59:G60 B113:F113 B123:F123 B133:F133 B137:F144 B146:F150 B158:F159 G11:G13 G15:G16 G43 G46:G47 G56:G57 G70 E103:F103" unlockedFormula="1"/>
    <ignoredError sqref="G18 G28 G38 G48 G58 G62 G71:G159" formula="1" unlockedFormula="1"/>
    <ignoredError sqref="D93" formulaRange="1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  <pageSetUpPr fitToPage="1"/>
  </sheetPr>
  <dimension ref="A1:G31"/>
  <sheetViews>
    <sheetView showGridLines="0" zoomScale="64" zoomScaleNormal="64" workbookViewId="0">
      <selection activeCell="D41" sqref="D41"/>
    </sheetView>
  </sheetViews>
  <sheetFormatPr baseColWidth="10" defaultColWidth="11" defaultRowHeight="15" x14ac:dyDescent="0.25"/>
  <cols>
    <col min="1" max="1" width="84.5703125" bestFit="1" customWidth="1"/>
    <col min="2" max="2" width="22.28515625" bestFit="1" customWidth="1"/>
    <col min="3" max="3" width="22.5703125" customWidth="1"/>
    <col min="4" max="6" width="22.28515625" bestFit="1" customWidth="1"/>
    <col min="7" max="7" width="19.85546875" bestFit="1" customWidth="1"/>
  </cols>
  <sheetData>
    <row r="1" spans="1:7" ht="40.9" customHeight="1" x14ac:dyDescent="0.25">
      <c r="A1" s="194" t="s">
        <v>386</v>
      </c>
      <c r="B1" s="195"/>
      <c r="C1" s="195"/>
      <c r="D1" s="195"/>
      <c r="E1" s="195"/>
      <c r="F1" s="195"/>
      <c r="G1" s="196"/>
    </row>
    <row r="2" spans="1:7" ht="15" customHeight="1" x14ac:dyDescent="0.25">
      <c r="A2" s="97" t="str">
        <f>'Formato 1'!A2</f>
        <v>Patronato del Parque Zoológico de León (a)</v>
      </c>
      <c r="B2" s="98"/>
      <c r="C2" s="98"/>
      <c r="D2" s="98"/>
      <c r="E2" s="98"/>
      <c r="F2" s="98"/>
      <c r="G2" s="99"/>
    </row>
    <row r="3" spans="1:7" ht="15" customHeight="1" x14ac:dyDescent="0.25">
      <c r="A3" s="100" t="s">
        <v>302</v>
      </c>
      <c r="B3" s="101"/>
      <c r="C3" s="101"/>
      <c r="D3" s="101"/>
      <c r="E3" s="101"/>
      <c r="F3" s="101"/>
      <c r="G3" s="102"/>
    </row>
    <row r="4" spans="1:7" ht="15" customHeight="1" x14ac:dyDescent="0.25">
      <c r="A4" s="100" t="s">
        <v>387</v>
      </c>
      <c r="B4" s="101"/>
      <c r="C4" s="101"/>
      <c r="D4" s="101"/>
      <c r="E4" s="101"/>
      <c r="F4" s="101"/>
      <c r="G4" s="102"/>
    </row>
    <row r="5" spans="1:7" ht="15" customHeight="1" x14ac:dyDescent="0.25">
      <c r="A5" s="100" t="str">
        <f>'Formato 3'!A4</f>
        <v>Del 1 de Enero al 30 de Septiembre de 2023 (b)</v>
      </c>
      <c r="B5" s="101"/>
      <c r="C5" s="101"/>
      <c r="D5" s="101"/>
      <c r="E5" s="101"/>
      <c r="F5" s="101"/>
      <c r="G5" s="102"/>
    </row>
    <row r="6" spans="1:7" x14ac:dyDescent="0.25">
      <c r="A6" s="103" t="s">
        <v>2</v>
      </c>
      <c r="B6" s="104"/>
      <c r="C6" s="104"/>
      <c r="D6" s="104"/>
      <c r="E6" s="104"/>
      <c r="F6" s="104"/>
      <c r="G6" s="105"/>
    </row>
    <row r="7" spans="1:7" ht="15" customHeight="1" x14ac:dyDescent="0.25">
      <c r="A7" s="189" t="s">
        <v>6</v>
      </c>
      <c r="B7" s="191" t="s">
        <v>304</v>
      </c>
      <c r="C7" s="191"/>
      <c r="D7" s="191"/>
      <c r="E7" s="191"/>
      <c r="F7" s="191"/>
      <c r="G7" s="193" t="s">
        <v>305</v>
      </c>
    </row>
    <row r="8" spans="1:7" ht="30" x14ac:dyDescent="0.25">
      <c r="A8" s="190"/>
      <c r="B8" s="127" t="s">
        <v>306</v>
      </c>
      <c r="C8" s="7" t="s">
        <v>236</v>
      </c>
      <c r="D8" s="127" t="s">
        <v>237</v>
      </c>
      <c r="E8" s="127" t="s">
        <v>192</v>
      </c>
      <c r="F8" s="127" t="s">
        <v>209</v>
      </c>
      <c r="G8" s="192"/>
    </row>
    <row r="9" spans="1:7" ht="15.75" customHeight="1" x14ac:dyDescent="0.25">
      <c r="A9" s="22" t="s">
        <v>388</v>
      </c>
      <c r="B9" s="129">
        <f t="shared" ref="B9:G9" si="0">SUM(B10:B12)</f>
        <v>110029183</v>
      </c>
      <c r="C9" s="129">
        <f t="shared" si="0"/>
        <v>-7076792.7300000032</v>
      </c>
      <c r="D9" s="129">
        <f t="shared" si="0"/>
        <v>102952390.26999998</v>
      </c>
      <c r="E9" s="129">
        <f t="shared" si="0"/>
        <v>70615194.019999981</v>
      </c>
      <c r="F9" s="129">
        <f t="shared" si="0"/>
        <v>69315117.150000006</v>
      </c>
      <c r="G9" s="129">
        <f t="shared" si="0"/>
        <v>-32337196.249999985</v>
      </c>
    </row>
    <row r="10" spans="1:7" x14ac:dyDescent="0.25">
      <c r="A10" s="157" t="s">
        <v>558</v>
      </c>
      <c r="B10" s="158">
        <v>1026000</v>
      </c>
      <c r="C10" s="158">
        <v>-178100</v>
      </c>
      <c r="D10" s="158">
        <v>847900</v>
      </c>
      <c r="E10" s="158">
        <v>755490.76</v>
      </c>
      <c r="F10" s="158">
        <v>755490.76</v>
      </c>
      <c r="G10" s="132">
        <f>E10-D10</f>
        <v>-92409.239999999991</v>
      </c>
    </row>
    <row r="11" spans="1:7" x14ac:dyDescent="0.25">
      <c r="A11" s="157" t="s">
        <v>559</v>
      </c>
      <c r="B11" s="158">
        <v>50055936.739999987</v>
      </c>
      <c r="C11" s="158">
        <v>-3812232.4500000025</v>
      </c>
      <c r="D11" s="158">
        <v>46243704.289999984</v>
      </c>
      <c r="E11" s="158">
        <v>34179014.659999996</v>
      </c>
      <c r="F11" s="158">
        <v>33798754.799999997</v>
      </c>
      <c r="G11" s="132">
        <f t="shared" ref="G11:G12" si="1">E11-D11</f>
        <v>-12064689.629999988</v>
      </c>
    </row>
    <row r="12" spans="1:7" x14ac:dyDescent="0.25">
      <c r="A12" s="157" t="s">
        <v>560</v>
      </c>
      <c r="B12" s="158">
        <v>58947246.260000005</v>
      </c>
      <c r="C12" s="158">
        <v>-3086460.2800000007</v>
      </c>
      <c r="D12" s="158">
        <v>55860785.979999989</v>
      </c>
      <c r="E12" s="158">
        <v>35680688.599999994</v>
      </c>
      <c r="F12" s="158">
        <v>34760871.590000004</v>
      </c>
      <c r="G12" s="132">
        <f t="shared" si="1"/>
        <v>-20180097.379999995</v>
      </c>
    </row>
    <row r="13" spans="1:7" x14ac:dyDescent="0.25">
      <c r="A13" s="26" t="s">
        <v>153</v>
      </c>
      <c r="B13" s="131"/>
      <c r="C13" s="131"/>
      <c r="D13" s="131"/>
      <c r="E13" s="131"/>
      <c r="F13" s="131"/>
      <c r="G13" s="131"/>
    </row>
    <row r="14" spans="1:7" x14ac:dyDescent="0.25">
      <c r="A14" s="3" t="s">
        <v>389</v>
      </c>
      <c r="B14" s="130">
        <f>SUM(B15)</f>
        <v>0</v>
      </c>
      <c r="C14" s="130">
        <f t="shared" ref="C14:G14" si="2">SUM(C15)</f>
        <v>0</v>
      </c>
      <c r="D14" s="130">
        <f t="shared" si="2"/>
        <v>0</v>
      </c>
      <c r="E14" s="130">
        <f t="shared" si="2"/>
        <v>0</v>
      </c>
      <c r="F14" s="130">
        <f t="shared" si="2"/>
        <v>0</v>
      </c>
      <c r="G14" s="130">
        <f t="shared" si="2"/>
        <v>0</v>
      </c>
    </row>
    <row r="15" spans="1:7" x14ac:dyDescent="0.25">
      <c r="A15" s="26" t="s">
        <v>153</v>
      </c>
      <c r="B15" s="131"/>
      <c r="C15" s="131"/>
      <c r="D15" s="131"/>
      <c r="E15" s="131"/>
      <c r="F15" s="131"/>
      <c r="G15" s="131"/>
    </row>
    <row r="16" spans="1:7" x14ac:dyDescent="0.25">
      <c r="A16" s="3" t="s">
        <v>385</v>
      </c>
      <c r="B16" s="130">
        <f t="shared" ref="B16:G16" si="3">SUM(B14,B9)</f>
        <v>110029183</v>
      </c>
      <c r="C16" s="130">
        <f t="shared" si="3"/>
        <v>-7076792.7300000032</v>
      </c>
      <c r="D16" s="130">
        <f t="shared" si="3"/>
        <v>102952390.26999998</v>
      </c>
      <c r="E16" s="130">
        <f t="shared" si="3"/>
        <v>70615194.019999981</v>
      </c>
      <c r="F16" s="130">
        <f t="shared" si="3"/>
        <v>69315117.150000006</v>
      </c>
      <c r="G16" s="130">
        <f t="shared" si="3"/>
        <v>-32337196.249999985</v>
      </c>
    </row>
    <row r="17" spans="1:7" x14ac:dyDescent="0.25">
      <c r="A17" s="49"/>
      <c r="B17" s="49"/>
      <c r="C17" s="49"/>
      <c r="D17" s="49"/>
      <c r="E17" s="49"/>
      <c r="F17" s="49"/>
      <c r="G17" s="49"/>
    </row>
    <row r="18" spans="1:7" x14ac:dyDescent="0.25">
      <c r="B18" s="126"/>
      <c r="C18" s="126"/>
      <c r="D18" s="126"/>
      <c r="E18" s="126"/>
      <c r="F18" s="126"/>
      <c r="G18" s="126"/>
    </row>
    <row r="29" spans="1:7" x14ac:dyDescent="0.25">
      <c r="A29" s="145"/>
      <c r="B29" s="145"/>
      <c r="C29" s="145"/>
      <c r="D29" s="145"/>
      <c r="E29" s="145"/>
    </row>
    <row r="30" spans="1:7" ht="18.75" x14ac:dyDescent="0.3">
      <c r="A30" s="162" t="s">
        <v>562</v>
      </c>
      <c r="B30" s="188" t="s">
        <v>563</v>
      </c>
      <c r="C30" s="188"/>
      <c r="D30" s="171"/>
      <c r="E30" s="188" t="s">
        <v>564</v>
      </c>
      <c r="F30" s="188"/>
      <c r="G30" s="188"/>
    </row>
    <row r="31" spans="1:7" ht="48.75" customHeight="1" x14ac:dyDescent="0.25">
      <c r="A31" s="170" t="s">
        <v>565</v>
      </c>
      <c r="B31" s="180" t="s">
        <v>566</v>
      </c>
      <c r="C31" s="180"/>
      <c r="E31" s="181" t="s">
        <v>567</v>
      </c>
      <c r="F31" s="181"/>
      <c r="G31" s="181"/>
    </row>
  </sheetData>
  <mergeCells count="8">
    <mergeCell ref="B31:C31"/>
    <mergeCell ref="E31:G31"/>
    <mergeCell ref="A7:A8"/>
    <mergeCell ref="B7:F7"/>
    <mergeCell ref="G7:G8"/>
    <mergeCell ref="A1:G1"/>
    <mergeCell ref="B30:C30"/>
    <mergeCell ref="E30:G30"/>
  </mergeCells>
  <dataValidations count="1">
    <dataValidation type="decimal" allowBlank="1" showInputMessage="1" showErrorMessage="1" sqref="B9:G9 B13:G16" xr:uid="{00000000-0002-0000-0600-000000000000}">
      <formula1>-1.79769313486231E+100</formula1>
      <formula2>1.79769313486231E+100</formula2>
    </dataValidation>
  </dataValidations>
  <pageMargins left="0.25" right="0.25" top="0.75" bottom="0.75" header="0.3" footer="0.3"/>
  <pageSetup scale="48" fitToHeight="0" orientation="portrait" horizontalDpi="1200" verticalDpi="1200" r:id="rId1"/>
  <ignoredErrors>
    <ignoredError sqref="B13:G13 B9:G9 B16:G16 D15:G15 G10:G12 B14:G14" unlocked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  <pageSetUpPr fitToPage="1"/>
  </sheetPr>
  <dimension ref="A1:G94"/>
  <sheetViews>
    <sheetView showGridLines="0" topLeftCell="A4" zoomScale="62" zoomScaleNormal="94" workbookViewId="0">
      <selection activeCell="B27" sqref="B27"/>
    </sheetView>
  </sheetViews>
  <sheetFormatPr baseColWidth="10" defaultColWidth="11" defaultRowHeight="15" x14ac:dyDescent="0.25"/>
  <cols>
    <col min="1" max="1" width="82.85546875" customWidth="1"/>
    <col min="2" max="2" width="22.28515625" bestFit="1" customWidth="1"/>
    <col min="3" max="3" width="23.5703125" customWidth="1"/>
    <col min="4" max="6" width="22.28515625" bestFit="1" customWidth="1"/>
    <col min="7" max="7" width="19.85546875" bestFit="1" customWidth="1"/>
  </cols>
  <sheetData>
    <row r="1" spans="1:7" ht="40.9" customHeight="1" x14ac:dyDescent="0.25">
      <c r="A1" s="200" t="s">
        <v>390</v>
      </c>
      <c r="B1" s="201"/>
      <c r="C1" s="201"/>
      <c r="D1" s="201"/>
      <c r="E1" s="201"/>
      <c r="F1" s="201"/>
      <c r="G1" s="201"/>
    </row>
    <row r="2" spans="1:7" x14ac:dyDescent="0.25">
      <c r="A2" s="97" t="str">
        <f>'Formato 1'!A2</f>
        <v>Patronato del Parque Zoológico de León (a)</v>
      </c>
      <c r="B2" s="98"/>
      <c r="C2" s="98"/>
      <c r="D2" s="98"/>
      <c r="E2" s="98"/>
      <c r="F2" s="98"/>
      <c r="G2" s="99"/>
    </row>
    <row r="3" spans="1:7" x14ac:dyDescent="0.25">
      <c r="A3" s="100" t="s">
        <v>391</v>
      </c>
      <c r="B3" s="101"/>
      <c r="C3" s="101"/>
      <c r="D3" s="101"/>
      <c r="E3" s="101"/>
      <c r="F3" s="101"/>
      <c r="G3" s="102"/>
    </row>
    <row r="4" spans="1:7" x14ac:dyDescent="0.25">
      <c r="A4" s="100" t="s">
        <v>392</v>
      </c>
      <c r="B4" s="101"/>
      <c r="C4" s="101"/>
      <c r="D4" s="101"/>
      <c r="E4" s="101"/>
      <c r="F4" s="101"/>
      <c r="G4" s="102"/>
    </row>
    <row r="5" spans="1:7" x14ac:dyDescent="0.25">
      <c r="A5" s="100" t="str">
        <f>'Formato 3'!A4</f>
        <v>Del 1 de Enero al 30 de Septiembre de 2023 (b)</v>
      </c>
      <c r="B5" s="101"/>
      <c r="C5" s="101"/>
      <c r="D5" s="101"/>
      <c r="E5" s="101"/>
      <c r="F5" s="101"/>
      <c r="G5" s="102"/>
    </row>
    <row r="6" spans="1:7" ht="41.45" customHeight="1" x14ac:dyDescent="0.25">
      <c r="A6" s="103" t="s">
        <v>2</v>
      </c>
      <c r="B6" s="104"/>
      <c r="C6" s="104"/>
      <c r="D6" s="104"/>
      <c r="E6" s="104"/>
      <c r="F6" s="104"/>
      <c r="G6" s="105"/>
    </row>
    <row r="7" spans="1:7" ht="15.75" customHeight="1" x14ac:dyDescent="0.25">
      <c r="A7" s="189" t="s">
        <v>6</v>
      </c>
      <c r="B7" s="197" t="s">
        <v>304</v>
      </c>
      <c r="C7" s="198"/>
      <c r="D7" s="198"/>
      <c r="E7" s="198"/>
      <c r="F7" s="199"/>
      <c r="G7" s="193" t="s">
        <v>393</v>
      </c>
    </row>
    <row r="8" spans="1:7" ht="39.75" customHeight="1" x14ac:dyDescent="0.25">
      <c r="A8" s="190"/>
      <c r="B8" s="127" t="s">
        <v>306</v>
      </c>
      <c r="C8" s="7" t="s">
        <v>394</v>
      </c>
      <c r="D8" s="127" t="s">
        <v>308</v>
      </c>
      <c r="E8" s="127" t="s">
        <v>192</v>
      </c>
      <c r="F8" s="27" t="s">
        <v>209</v>
      </c>
      <c r="G8" s="192"/>
    </row>
    <row r="9" spans="1:7" ht="16.5" customHeight="1" x14ac:dyDescent="0.25">
      <c r="A9" s="22" t="s">
        <v>395</v>
      </c>
      <c r="B9" s="129">
        <f>SUM(B10,B19,B27,B37)</f>
        <v>110029183</v>
      </c>
      <c r="C9" s="129">
        <f t="shared" ref="C9:G9" si="0">SUM(C10,C19,C27,C37)</f>
        <v>-7076792.7300000032</v>
      </c>
      <c r="D9" s="129">
        <f t="shared" si="0"/>
        <v>102952390.26999998</v>
      </c>
      <c r="E9" s="129">
        <f t="shared" si="0"/>
        <v>70615194.019999981</v>
      </c>
      <c r="F9" s="129">
        <f t="shared" si="0"/>
        <v>69315117.150000006</v>
      </c>
      <c r="G9" s="129">
        <f t="shared" si="0"/>
        <v>-32337196.25</v>
      </c>
    </row>
    <row r="10" spans="1:7" ht="15" customHeight="1" x14ac:dyDescent="0.25">
      <c r="A10" s="52" t="s">
        <v>396</v>
      </c>
      <c r="B10" s="108">
        <f>SUM(B11:B18)</f>
        <v>0</v>
      </c>
      <c r="C10" s="108">
        <f t="shared" ref="C10:F10" si="1">SUM(C11:C18)</f>
        <v>0</v>
      </c>
      <c r="D10" s="108">
        <f t="shared" si="1"/>
        <v>0</v>
      </c>
      <c r="E10" s="108">
        <f t="shared" si="1"/>
        <v>0</v>
      </c>
      <c r="F10" s="108">
        <f t="shared" si="1"/>
        <v>0</v>
      </c>
      <c r="G10" s="108">
        <f>E10-D10</f>
        <v>0</v>
      </c>
    </row>
    <row r="11" spans="1:7" x14ac:dyDescent="0.25">
      <c r="A11" s="70" t="s">
        <v>397</v>
      </c>
      <c r="B11" s="108">
        <v>0</v>
      </c>
      <c r="C11" s="108">
        <v>0</v>
      </c>
      <c r="D11" s="108">
        <v>0</v>
      </c>
      <c r="E11" s="108">
        <v>0</v>
      </c>
      <c r="F11" s="108">
        <v>0</v>
      </c>
      <c r="G11" s="108">
        <f t="shared" ref="G11:G41" si="2">E11-D11</f>
        <v>0</v>
      </c>
    </row>
    <row r="12" spans="1:7" x14ac:dyDescent="0.25">
      <c r="A12" s="70" t="s">
        <v>398</v>
      </c>
      <c r="B12" s="108">
        <v>0</v>
      </c>
      <c r="C12" s="108">
        <v>0</v>
      </c>
      <c r="D12" s="108">
        <v>0</v>
      </c>
      <c r="E12" s="108">
        <v>0</v>
      </c>
      <c r="F12" s="108">
        <v>0</v>
      </c>
      <c r="G12" s="108">
        <f t="shared" si="2"/>
        <v>0</v>
      </c>
    </row>
    <row r="13" spans="1:7" x14ac:dyDescent="0.25">
      <c r="A13" s="70" t="s">
        <v>399</v>
      </c>
      <c r="B13" s="108">
        <v>0</v>
      </c>
      <c r="C13" s="108">
        <v>0</v>
      </c>
      <c r="D13" s="108">
        <v>0</v>
      </c>
      <c r="E13" s="108">
        <v>0</v>
      </c>
      <c r="F13" s="108">
        <v>0</v>
      </c>
      <c r="G13" s="108">
        <f t="shared" si="2"/>
        <v>0</v>
      </c>
    </row>
    <row r="14" spans="1:7" x14ac:dyDescent="0.25">
      <c r="A14" s="70" t="s">
        <v>400</v>
      </c>
      <c r="B14" s="108">
        <v>0</v>
      </c>
      <c r="C14" s="108">
        <v>0</v>
      </c>
      <c r="D14" s="108">
        <v>0</v>
      </c>
      <c r="E14" s="108">
        <v>0</v>
      </c>
      <c r="F14" s="108">
        <v>0</v>
      </c>
      <c r="G14" s="108">
        <f t="shared" si="2"/>
        <v>0</v>
      </c>
    </row>
    <row r="15" spans="1:7" x14ac:dyDescent="0.25">
      <c r="A15" s="70" t="s">
        <v>401</v>
      </c>
      <c r="B15" s="108">
        <v>0</v>
      </c>
      <c r="C15" s="108">
        <v>0</v>
      </c>
      <c r="D15" s="108">
        <v>0</v>
      </c>
      <c r="E15" s="108">
        <v>0</v>
      </c>
      <c r="F15" s="108">
        <v>0</v>
      </c>
      <c r="G15" s="108">
        <f t="shared" si="2"/>
        <v>0</v>
      </c>
    </row>
    <row r="16" spans="1:7" x14ac:dyDescent="0.25">
      <c r="A16" s="70" t="s">
        <v>402</v>
      </c>
      <c r="B16" s="108">
        <v>0</v>
      </c>
      <c r="C16" s="108">
        <v>0</v>
      </c>
      <c r="D16" s="108">
        <v>0</v>
      </c>
      <c r="E16" s="108">
        <v>0</v>
      </c>
      <c r="F16" s="108">
        <v>0</v>
      </c>
      <c r="G16" s="108">
        <f t="shared" si="2"/>
        <v>0</v>
      </c>
    </row>
    <row r="17" spans="1:7" x14ac:dyDescent="0.25">
      <c r="A17" s="70" t="s">
        <v>403</v>
      </c>
      <c r="B17" s="108">
        <v>0</v>
      </c>
      <c r="C17" s="108">
        <v>0</v>
      </c>
      <c r="D17" s="108">
        <v>0</v>
      </c>
      <c r="E17" s="108">
        <v>0</v>
      </c>
      <c r="F17" s="108">
        <v>0</v>
      </c>
      <c r="G17" s="108">
        <f t="shared" si="2"/>
        <v>0</v>
      </c>
    </row>
    <row r="18" spans="1:7" x14ac:dyDescent="0.25">
      <c r="A18" s="70" t="s">
        <v>404</v>
      </c>
      <c r="B18" s="108">
        <v>0</v>
      </c>
      <c r="C18" s="108">
        <v>0</v>
      </c>
      <c r="D18" s="108">
        <v>0</v>
      </c>
      <c r="E18" s="108">
        <v>0</v>
      </c>
      <c r="F18" s="108">
        <v>0</v>
      </c>
      <c r="G18" s="108">
        <f t="shared" si="2"/>
        <v>0</v>
      </c>
    </row>
    <row r="19" spans="1:7" x14ac:dyDescent="0.25">
      <c r="A19" s="52" t="s">
        <v>405</v>
      </c>
      <c r="B19" s="108">
        <f>SUM(B20:B26)</f>
        <v>110029183</v>
      </c>
      <c r="C19" s="108">
        <f t="shared" ref="C19:G19" si="3">SUM(C20:C26)</f>
        <v>-7076792.7300000032</v>
      </c>
      <c r="D19" s="108">
        <f t="shared" si="3"/>
        <v>102952390.26999998</v>
      </c>
      <c r="E19" s="108">
        <f t="shared" si="3"/>
        <v>70615194.019999981</v>
      </c>
      <c r="F19" s="108">
        <f t="shared" si="3"/>
        <v>69315117.150000006</v>
      </c>
      <c r="G19" s="108">
        <f t="shared" si="3"/>
        <v>-32337196.25</v>
      </c>
    </row>
    <row r="20" spans="1:7" x14ac:dyDescent="0.25">
      <c r="A20" s="70" t="s">
        <v>406</v>
      </c>
      <c r="B20" s="108">
        <v>0</v>
      </c>
      <c r="C20" s="108">
        <v>0</v>
      </c>
      <c r="D20" s="108">
        <v>0</v>
      </c>
      <c r="E20" s="108">
        <v>0</v>
      </c>
      <c r="F20" s="108">
        <v>0</v>
      </c>
      <c r="G20" s="108">
        <f t="shared" si="2"/>
        <v>0</v>
      </c>
    </row>
    <row r="21" spans="1:7" x14ac:dyDescent="0.25">
      <c r="A21" s="70" t="s">
        <v>407</v>
      </c>
      <c r="B21" s="108">
        <v>0</v>
      </c>
      <c r="C21" s="108">
        <v>0</v>
      </c>
      <c r="D21" s="108">
        <v>0</v>
      </c>
      <c r="E21" s="108">
        <v>0</v>
      </c>
      <c r="F21" s="108">
        <v>0</v>
      </c>
      <c r="G21" s="108">
        <f t="shared" si="2"/>
        <v>0</v>
      </c>
    </row>
    <row r="22" spans="1:7" x14ac:dyDescent="0.25">
      <c r="A22" s="70" t="s">
        <v>408</v>
      </c>
      <c r="B22" s="108">
        <v>0</v>
      </c>
      <c r="C22" s="108">
        <v>0</v>
      </c>
      <c r="D22" s="108">
        <v>0</v>
      </c>
      <c r="E22" s="108">
        <v>0</v>
      </c>
      <c r="F22" s="108">
        <v>0</v>
      </c>
      <c r="G22" s="108">
        <f t="shared" si="2"/>
        <v>0</v>
      </c>
    </row>
    <row r="23" spans="1:7" x14ac:dyDescent="0.25">
      <c r="A23" s="70" t="s">
        <v>409</v>
      </c>
      <c r="B23" s="108">
        <v>110029183</v>
      </c>
      <c r="C23" s="108">
        <v>-7076792.7300000032</v>
      </c>
      <c r="D23" s="108">
        <v>102952390.26999998</v>
      </c>
      <c r="E23" s="108">
        <v>70615194.019999981</v>
      </c>
      <c r="F23" s="108">
        <v>69315117.150000006</v>
      </c>
      <c r="G23" s="108">
        <f t="shared" si="2"/>
        <v>-32337196.25</v>
      </c>
    </row>
    <row r="24" spans="1:7" x14ac:dyDescent="0.25">
      <c r="A24" s="70" t="s">
        <v>410</v>
      </c>
      <c r="B24" s="108">
        <v>0</v>
      </c>
      <c r="C24" s="108">
        <v>0</v>
      </c>
      <c r="D24" s="108">
        <v>0</v>
      </c>
      <c r="E24" s="108">
        <v>0</v>
      </c>
      <c r="F24" s="108">
        <v>0</v>
      </c>
      <c r="G24" s="108">
        <f t="shared" si="2"/>
        <v>0</v>
      </c>
    </row>
    <row r="25" spans="1:7" x14ac:dyDescent="0.25">
      <c r="A25" s="70" t="s">
        <v>411</v>
      </c>
      <c r="B25" s="108">
        <v>0</v>
      </c>
      <c r="C25" s="108">
        <v>0</v>
      </c>
      <c r="D25" s="108">
        <v>0</v>
      </c>
      <c r="E25" s="108">
        <v>0</v>
      </c>
      <c r="F25" s="108">
        <v>0</v>
      </c>
      <c r="G25" s="108">
        <f t="shared" si="2"/>
        <v>0</v>
      </c>
    </row>
    <row r="26" spans="1:7" x14ac:dyDescent="0.25">
      <c r="A26" s="70" t="s">
        <v>412</v>
      </c>
      <c r="B26" s="108">
        <v>0</v>
      </c>
      <c r="C26" s="108">
        <v>0</v>
      </c>
      <c r="D26" s="108">
        <v>0</v>
      </c>
      <c r="E26" s="108">
        <v>0</v>
      </c>
      <c r="F26" s="108">
        <v>0</v>
      </c>
      <c r="G26" s="108">
        <f t="shared" si="2"/>
        <v>0</v>
      </c>
    </row>
    <row r="27" spans="1:7" x14ac:dyDescent="0.25">
      <c r="A27" s="52" t="s">
        <v>413</v>
      </c>
      <c r="B27" s="108">
        <f>SUM(B28:B36)</f>
        <v>0</v>
      </c>
      <c r="C27" s="108">
        <f t="shared" ref="C27:G27" si="4">SUM(C28:C36)</f>
        <v>0</v>
      </c>
      <c r="D27" s="108">
        <f t="shared" si="4"/>
        <v>0</v>
      </c>
      <c r="E27" s="108">
        <f t="shared" si="4"/>
        <v>0</v>
      </c>
      <c r="F27" s="108">
        <f t="shared" si="4"/>
        <v>0</v>
      </c>
      <c r="G27" s="108">
        <f t="shared" si="4"/>
        <v>0</v>
      </c>
    </row>
    <row r="28" spans="1:7" x14ac:dyDescent="0.25">
      <c r="A28" s="72" t="s">
        <v>414</v>
      </c>
      <c r="B28" s="108">
        <v>0</v>
      </c>
      <c r="C28" s="108">
        <v>0</v>
      </c>
      <c r="D28" s="108">
        <v>0</v>
      </c>
      <c r="E28" s="108">
        <v>0</v>
      </c>
      <c r="F28" s="108">
        <v>0</v>
      </c>
      <c r="G28" s="108">
        <f t="shared" si="2"/>
        <v>0</v>
      </c>
    </row>
    <row r="29" spans="1:7" x14ac:dyDescent="0.25">
      <c r="A29" s="70" t="s">
        <v>415</v>
      </c>
      <c r="B29" s="108">
        <v>0</v>
      </c>
      <c r="C29" s="108">
        <v>0</v>
      </c>
      <c r="D29" s="108">
        <v>0</v>
      </c>
      <c r="E29" s="108">
        <v>0</v>
      </c>
      <c r="F29" s="108">
        <v>0</v>
      </c>
      <c r="G29" s="108">
        <f t="shared" si="2"/>
        <v>0</v>
      </c>
    </row>
    <row r="30" spans="1:7" x14ac:dyDescent="0.25">
      <c r="A30" s="70" t="s">
        <v>416</v>
      </c>
      <c r="B30" s="108">
        <v>0</v>
      </c>
      <c r="C30" s="108">
        <v>0</v>
      </c>
      <c r="D30" s="108">
        <v>0</v>
      </c>
      <c r="E30" s="108">
        <v>0</v>
      </c>
      <c r="F30" s="108">
        <v>0</v>
      </c>
      <c r="G30" s="108">
        <f t="shared" si="2"/>
        <v>0</v>
      </c>
    </row>
    <row r="31" spans="1:7" x14ac:dyDescent="0.25">
      <c r="A31" s="70" t="s">
        <v>417</v>
      </c>
      <c r="B31" s="108">
        <v>0</v>
      </c>
      <c r="C31" s="108">
        <v>0</v>
      </c>
      <c r="D31" s="108">
        <v>0</v>
      </c>
      <c r="E31" s="108">
        <v>0</v>
      </c>
      <c r="F31" s="108">
        <v>0</v>
      </c>
      <c r="G31" s="108">
        <f t="shared" si="2"/>
        <v>0</v>
      </c>
    </row>
    <row r="32" spans="1:7" x14ac:dyDescent="0.25">
      <c r="A32" s="70" t="s">
        <v>418</v>
      </c>
      <c r="B32" s="108">
        <v>0</v>
      </c>
      <c r="C32" s="108">
        <v>0</v>
      </c>
      <c r="D32" s="108">
        <v>0</v>
      </c>
      <c r="E32" s="108">
        <v>0</v>
      </c>
      <c r="F32" s="108">
        <v>0</v>
      </c>
      <c r="G32" s="108">
        <f t="shared" si="2"/>
        <v>0</v>
      </c>
    </row>
    <row r="33" spans="1:7" ht="14.45" customHeight="1" x14ac:dyDescent="0.25">
      <c r="A33" s="70" t="s">
        <v>419</v>
      </c>
      <c r="B33" s="108">
        <v>0</v>
      </c>
      <c r="C33" s="108">
        <v>0</v>
      </c>
      <c r="D33" s="108">
        <v>0</v>
      </c>
      <c r="E33" s="108">
        <v>0</v>
      </c>
      <c r="F33" s="108">
        <v>0</v>
      </c>
      <c r="G33" s="108">
        <f t="shared" si="2"/>
        <v>0</v>
      </c>
    </row>
    <row r="34" spans="1:7" ht="14.45" customHeight="1" x14ac:dyDescent="0.25">
      <c r="A34" s="70" t="s">
        <v>420</v>
      </c>
      <c r="B34" s="108">
        <v>0</v>
      </c>
      <c r="C34" s="108">
        <v>0</v>
      </c>
      <c r="D34" s="108">
        <v>0</v>
      </c>
      <c r="E34" s="108">
        <v>0</v>
      </c>
      <c r="F34" s="108">
        <v>0</v>
      </c>
      <c r="G34" s="108">
        <f t="shared" si="2"/>
        <v>0</v>
      </c>
    </row>
    <row r="35" spans="1:7" ht="14.45" customHeight="1" x14ac:dyDescent="0.25">
      <c r="A35" s="70" t="s">
        <v>421</v>
      </c>
      <c r="B35" s="108">
        <v>0</v>
      </c>
      <c r="C35" s="108">
        <v>0</v>
      </c>
      <c r="D35" s="108">
        <v>0</v>
      </c>
      <c r="E35" s="108">
        <v>0</v>
      </c>
      <c r="F35" s="108">
        <v>0</v>
      </c>
      <c r="G35" s="108">
        <f t="shared" si="2"/>
        <v>0</v>
      </c>
    </row>
    <row r="36" spans="1:7" ht="14.45" customHeight="1" x14ac:dyDescent="0.25">
      <c r="A36" s="70" t="s">
        <v>422</v>
      </c>
      <c r="B36" s="108">
        <v>0</v>
      </c>
      <c r="C36" s="108">
        <v>0</v>
      </c>
      <c r="D36" s="108">
        <v>0</v>
      </c>
      <c r="E36" s="108">
        <v>0</v>
      </c>
      <c r="F36" s="108">
        <v>0</v>
      </c>
      <c r="G36" s="108">
        <f t="shared" si="2"/>
        <v>0</v>
      </c>
    </row>
    <row r="37" spans="1:7" ht="14.45" customHeight="1" x14ac:dyDescent="0.25">
      <c r="A37" s="53" t="s">
        <v>423</v>
      </c>
      <c r="B37" s="108">
        <f>SUM(B38:B41)</f>
        <v>0</v>
      </c>
      <c r="C37" s="108">
        <f t="shared" ref="C37:F37" si="5">SUM(C38:C41)</f>
        <v>0</v>
      </c>
      <c r="D37" s="108">
        <f t="shared" si="5"/>
        <v>0</v>
      </c>
      <c r="E37" s="108">
        <f t="shared" si="5"/>
        <v>0</v>
      </c>
      <c r="F37" s="108">
        <f t="shared" si="5"/>
        <v>0</v>
      </c>
      <c r="G37" s="108">
        <f t="shared" si="2"/>
        <v>0</v>
      </c>
    </row>
    <row r="38" spans="1:7" x14ac:dyDescent="0.25">
      <c r="A38" s="72" t="s">
        <v>424</v>
      </c>
      <c r="B38" s="108">
        <v>0</v>
      </c>
      <c r="C38" s="108">
        <v>0</v>
      </c>
      <c r="D38" s="108">
        <v>0</v>
      </c>
      <c r="E38" s="108">
        <v>0</v>
      </c>
      <c r="F38" s="108">
        <v>0</v>
      </c>
      <c r="G38" s="108">
        <f t="shared" si="2"/>
        <v>0</v>
      </c>
    </row>
    <row r="39" spans="1:7" ht="30" x14ac:dyDescent="0.25">
      <c r="A39" s="72" t="s">
        <v>425</v>
      </c>
      <c r="B39" s="108">
        <v>0</v>
      </c>
      <c r="C39" s="108">
        <v>0</v>
      </c>
      <c r="D39" s="108">
        <v>0</v>
      </c>
      <c r="E39" s="108">
        <v>0</v>
      </c>
      <c r="F39" s="108">
        <v>0</v>
      </c>
      <c r="G39" s="108">
        <f t="shared" si="2"/>
        <v>0</v>
      </c>
    </row>
    <row r="40" spans="1:7" x14ac:dyDescent="0.25">
      <c r="A40" s="72" t="s">
        <v>426</v>
      </c>
      <c r="B40" s="108">
        <v>0</v>
      </c>
      <c r="C40" s="108">
        <v>0</v>
      </c>
      <c r="D40" s="108">
        <v>0</v>
      </c>
      <c r="E40" s="108">
        <v>0</v>
      </c>
      <c r="F40" s="108">
        <v>0</v>
      </c>
      <c r="G40" s="108">
        <f t="shared" si="2"/>
        <v>0</v>
      </c>
    </row>
    <row r="41" spans="1:7" x14ac:dyDescent="0.25">
      <c r="A41" s="72" t="s">
        <v>427</v>
      </c>
      <c r="B41" s="108">
        <v>0</v>
      </c>
      <c r="C41" s="108">
        <v>0</v>
      </c>
      <c r="D41" s="108">
        <v>0</v>
      </c>
      <c r="E41" s="108">
        <v>0</v>
      </c>
      <c r="F41" s="108">
        <v>0</v>
      </c>
      <c r="G41" s="108">
        <f t="shared" si="2"/>
        <v>0</v>
      </c>
    </row>
    <row r="42" spans="1:7" x14ac:dyDescent="0.25">
      <c r="A42" s="72"/>
      <c r="B42" s="47"/>
      <c r="C42" s="47"/>
      <c r="D42" s="47"/>
      <c r="E42" s="47"/>
      <c r="F42" s="47"/>
      <c r="G42" s="47"/>
    </row>
    <row r="43" spans="1:7" x14ac:dyDescent="0.25">
      <c r="A43" s="3" t="s">
        <v>428</v>
      </c>
      <c r="B43" s="130">
        <f>SUM(B44,B53,B61,B71)</f>
        <v>0</v>
      </c>
      <c r="C43" s="130">
        <f t="shared" ref="C43:G43" si="6">SUM(C44,C53,C61,C71)</f>
        <v>0</v>
      </c>
      <c r="D43" s="130">
        <f t="shared" si="6"/>
        <v>0</v>
      </c>
      <c r="E43" s="130">
        <f t="shared" si="6"/>
        <v>0</v>
      </c>
      <c r="F43" s="130">
        <f t="shared" si="6"/>
        <v>0</v>
      </c>
      <c r="G43" s="130">
        <f t="shared" si="6"/>
        <v>0</v>
      </c>
    </row>
    <row r="44" spans="1:7" x14ac:dyDescent="0.25">
      <c r="A44" s="52" t="s">
        <v>396</v>
      </c>
      <c r="B44" s="108">
        <f>SUM(B45:B52)</f>
        <v>0</v>
      </c>
      <c r="C44" s="108">
        <f t="shared" ref="C44:G44" si="7">SUM(C45:C52)</f>
        <v>0</v>
      </c>
      <c r="D44" s="108">
        <f t="shared" si="7"/>
        <v>0</v>
      </c>
      <c r="E44" s="108">
        <f t="shared" si="7"/>
        <v>0</v>
      </c>
      <c r="F44" s="108">
        <f t="shared" si="7"/>
        <v>0</v>
      </c>
      <c r="G44" s="108">
        <f t="shared" si="7"/>
        <v>0</v>
      </c>
    </row>
    <row r="45" spans="1:7" x14ac:dyDescent="0.25">
      <c r="A45" s="72" t="s">
        <v>397</v>
      </c>
      <c r="B45" s="108">
        <v>0</v>
      </c>
      <c r="C45" s="108">
        <v>0</v>
      </c>
      <c r="D45" s="108">
        <v>0</v>
      </c>
      <c r="E45" s="108">
        <v>0</v>
      </c>
      <c r="F45" s="108">
        <v>0</v>
      </c>
      <c r="G45" s="108">
        <f t="shared" ref="G45:G52" si="8">E45-D45</f>
        <v>0</v>
      </c>
    </row>
    <row r="46" spans="1:7" x14ac:dyDescent="0.25">
      <c r="A46" s="72" t="s">
        <v>398</v>
      </c>
      <c r="B46" s="108">
        <v>0</v>
      </c>
      <c r="C46" s="108">
        <v>0</v>
      </c>
      <c r="D46" s="108">
        <v>0</v>
      </c>
      <c r="E46" s="108">
        <v>0</v>
      </c>
      <c r="F46" s="108">
        <v>0</v>
      </c>
      <c r="G46" s="108">
        <f t="shared" si="8"/>
        <v>0</v>
      </c>
    </row>
    <row r="47" spans="1:7" x14ac:dyDescent="0.25">
      <c r="A47" s="72" t="s">
        <v>399</v>
      </c>
      <c r="B47" s="108">
        <v>0</v>
      </c>
      <c r="C47" s="108">
        <v>0</v>
      </c>
      <c r="D47" s="108">
        <v>0</v>
      </c>
      <c r="E47" s="108">
        <v>0</v>
      </c>
      <c r="F47" s="108">
        <v>0</v>
      </c>
      <c r="G47" s="108">
        <f t="shared" si="8"/>
        <v>0</v>
      </c>
    </row>
    <row r="48" spans="1:7" x14ac:dyDescent="0.25">
      <c r="A48" s="72" t="s">
        <v>400</v>
      </c>
      <c r="B48" s="108">
        <v>0</v>
      </c>
      <c r="C48" s="108">
        <v>0</v>
      </c>
      <c r="D48" s="108">
        <v>0</v>
      </c>
      <c r="E48" s="108">
        <v>0</v>
      </c>
      <c r="F48" s="108">
        <v>0</v>
      </c>
      <c r="G48" s="108">
        <f t="shared" si="8"/>
        <v>0</v>
      </c>
    </row>
    <row r="49" spans="1:7" x14ac:dyDescent="0.25">
      <c r="A49" s="72" t="s">
        <v>401</v>
      </c>
      <c r="B49" s="108">
        <v>0</v>
      </c>
      <c r="C49" s="108">
        <v>0</v>
      </c>
      <c r="D49" s="108">
        <v>0</v>
      </c>
      <c r="E49" s="108">
        <v>0</v>
      </c>
      <c r="F49" s="108">
        <v>0</v>
      </c>
      <c r="G49" s="108">
        <f t="shared" si="8"/>
        <v>0</v>
      </c>
    </row>
    <row r="50" spans="1:7" x14ac:dyDescent="0.25">
      <c r="A50" s="72" t="s">
        <v>402</v>
      </c>
      <c r="B50" s="108">
        <v>0</v>
      </c>
      <c r="C50" s="108">
        <v>0</v>
      </c>
      <c r="D50" s="108">
        <v>0</v>
      </c>
      <c r="E50" s="108">
        <v>0</v>
      </c>
      <c r="F50" s="108">
        <v>0</v>
      </c>
      <c r="G50" s="108">
        <f t="shared" si="8"/>
        <v>0</v>
      </c>
    </row>
    <row r="51" spans="1:7" x14ac:dyDescent="0.25">
      <c r="A51" s="72" t="s">
        <v>403</v>
      </c>
      <c r="B51" s="108">
        <v>0</v>
      </c>
      <c r="C51" s="108">
        <v>0</v>
      </c>
      <c r="D51" s="108">
        <v>0</v>
      </c>
      <c r="E51" s="108">
        <v>0</v>
      </c>
      <c r="F51" s="108">
        <v>0</v>
      </c>
      <c r="G51" s="108">
        <f t="shared" si="8"/>
        <v>0</v>
      </c>
    </row>
    <row r="52" spans="1:7" x14ac:dyDescent="0.25">
      <c r="A52" s="72" t="s">
        <v>404</v>
      </c>
      <c r="B52" s="108">
        <v>0</v>
      </c>
      <c r="C52" s="108">
        <v>0</v>
      </c>
      <c r="D52" s="108">
        <v>0</v>
      </c>
      <c r="E52" s="108">
        <v>0</v>
      </c>
      <c r="F52" s="108">
        <v>0</v>
      </c>
      <c r="G52" s="108">
        <f t="shared" si="8"/>
        <v>0</v>
      </c>
    </row>
    <row r="53" spans="1:7" x14ac:dyDescent="0.25">
      <c r="A53" s="52" t="s">
        <v>405</v>
      </c>
      <c r="B53" s="108">
        <f>SUM(B54:B60)</f>
        <v>0</v>
      </c>
      <c r="C53" s="108">
        <f t="shared" ref="C53:G53" si="9">SUM(C54:C60)</f>
        <v>0</v>
      </c>
      <c r="D53" s="108">
        <f t="shared" si="9"/>
        <v>0</v>
      </c>
      <c r="E53" s="108">
        <f t="shared" si="9"/>
        <v>0</v>
      </c>
      <c r="F53" s="108">
        <f t="shared" si="9"/>
        <v>0</v>
      </c>
      <c r="G53" s="108">
        <f t="shared" si="9"/>
        <v>0</v>
      </c>
    </row>
    <row r="54" spans="1:7" x14ac:dyDescent="0.25">
      <c r="A54" s="72" t="s">
        <v>406</v>
      </c>
      <c r="B54" s="108">
        <v>0</v>
      </c>
      <c r="C54" s="108">
        <v>0</v>
      </c>
      <c r="D54" s="108">
        <v>0</v>
      </c>
      <c r="E54" s="108">
        <v>0</v>
      </c>
      <c r="F54" s="108">
        <v>0</v>
      </c>
      <c r="G54" s="108">
        <f t="shared" ref="G54:G60" si="10">E54-D54</f>
        <v>0</v>
      </c>
    </row>
    <row r="55" spans="1:7" x14ac:dyDescent="0.25">
      <c r="A55" s="72" t="s">
        <v>407</v>
      </c>
      <c r="B55" s="108">
        <v>0</v>
      </c>
      <c r="C55" s="108">
        <v>0</v>
      </c>
      <c r="D55" s="108">
        <v>0</v>
      </c>
      <c r="E55" s="108">
        <v>0</v>
      </c>
      <c r="F55" s="108">
        <v>0</v>
      </c>
      <c r="G55" s="108">
        <f t="shared" si="10"/>
        <v>0</v>
      </c>
    </row>
    <row r="56" spans="1:7" x14ac:dyDescent="0.25">
      <c r="A56" s="72" t="s">
        <v>408</v>
      </c>
      <c r="B56" s="108">
        <v>0</v>
      </c>
      <c r="C56" s="108">
        <v>0</v>
      </c>
      <c r="D56" s="108">
        <v>0</v>
      </c>
      <c r="E56" s="108">
        <v>0</v>
      </c>
      <c r="F56" s="108">
        <v>0</v>
      </c>
      <c r="G56" s="108">
        <f t="shared" si="10"/>
        <v>0</v>
      </c>
    </row>
    <row r="57" spans="1:7" x14ac:dyDescent="0.25">
      <c r="A57" s="73" t="s">
        <v>409</v>
      </c>
      <c r="B57" s="108">
        <v>0</v>
      </c>
      <c r="C57" s="108">
        <v>0</v>
      </c>
      <c r="D57" s="108">
        <v>0</v>
      </c>
      <c r="E57" s="108">
        <v>0</v>
      </c>
      <c r="F57" s="108">
        <v>0</v>
      </c>
      <c r="G57" s="108">
        <f t="shared" si="10"/>
        <v>0</v>
      </c>
    </row>
    <row r="58" spans="1:7" x14ac:dyDescent="0.25">
      <c r="A58" s="72" t="s">
        <v>410</v>
      </c>
      <c r="B58" s="108">
        <v>0</v>
      </c>
      <c r="C58" s="108">
        <v>0</v>
      </c>
      <c r="D58" s="108">
        <v>0</v>
      </c>
      <c r="E58" s="108">
        <v>0</v>
      </c>
      <c r="F58" s="108">
        <v>0</v>
      </c>
      <c r="G58" s="108">
        <f t="shared" si="10"/>
        <v>0</v>
      </c>
    </row>
    <row r="59" spans="1:7" x14ac:dyDescent="0.25">
      <c r="A59" s="72" t="s">
        <v>411</v>
      </c>
      <c r="B59" s="108">
        <v>0</v>
      </c>
      <c r="C59" s="108">
        <v>0</v>
      </c>
      <c r="D59" s="108">
        <v>0</v>
      </c>
      <c r="E59" s="108">
        <v>0</v>
      </c>
      <c r="F59" s="108">
        <v>0</v>
      </c>
      <c r="G59" s="108">
        <f t="shared" si="10"/>
        <v>0</v>
      </c>
    </row>
    <row r="60" spans="1:7" x14ac:dyDescent="0.25">
      <c r="A60" s="72" t="s">
        <v>412</v>
      </c>
      <c r="B60" s="108">
        <v>0</v>
      </c>
      <c r="C60" s="108">
        <v>0</v>
      </c>
      <c r="D60" s="108">
        <v>0</v>
      </c>
      <c r="E60" s="108">
        <v>0</v>
      </c>
      <c r="F60" s="108">
        <v>0</v>
      </c>
      <c r="G60" s="108">
        <f t="shared" si="10"/>
        <v>0</v>
      </c>
    </row>
    <row r="61" spans="1:7" x14ac:dyDescent="0.25">
      <c r="A61" s="52" t="s">
        <v>413</v>
      </c>
      <c r="B61" s="108">
        <f>SUM(B62:B70)</f>
        <v>0</v>
      </c>
      <c r="C61" s="108">
        <f t="shared" ref="C61:G61" si="11">SUM(C62:C70)</f>
        <v>0</v>
      </c>
      <c r="D61" s="108">
        <f t="shared" si="11"/>
        <v>0</v>
      </c>
      <c r="E61" s="108">
        <f t="shared" si="11"/>
        <v>0</v>
      </c>
      <c r="F61" s="108">
        <f t="shared" si="11"/>
        <v>0</v>
      </c>
      <c r="G61" s="108">
        <f t="shared" si="11"/>
        <v>0</v>
      </c>
    </row>
    <row r="62" spans="1:7" x14ac:dyDescent="0.25">
      <c r="A62" s="72" t="s">
        <v>414</v>
      </c>
      <c r="B62" s="108">
        <v>0</v>
      </c>
      <c r="C62" s="108">
        <v>0</v>
      </c>
      <c r="D62" s="108">
        <v>0</v>
      </c>
      <c r="E62" s="108">
        <v>0</v>
      </c>
      <c r="F62" s="108">
        <v>0</v>
      </c>
      <c r="G62" s="108">
        <f t="shared" ref="G62:G70" si="12">E62-D62</f>
        <v>0</v>
      </c>
    </row>
    <row r="63" spans="1:7" x14ac:dyDescent="0.25">
      <c r="A63" s="72" t="s">
        <v>415</v>
      </c>
      <c r="B63" s="108">
        <v>0</v>
      </c>
      <c r="C63" s="108">
        <v>0</v>
      </c>
      <c r="D63" s="108">
        <v>0</v>
      </c>
      <c r="E63" s="108">
        <v>0</v>
      </c>
      <c r="F63" s="108">
        <v>0</v>
      </c>
      <c r="G63" s="108">
        <f t="shared" si="12"/>
        <v>0</v>
      </c>
    </row>
    <row r="64" spans="1:7" x14ac:dyDescent="0.25">
      <c r="A64" s="72" t="s">
        <v>416</v>
      </c>
      <c r="B64" s="108">
        <v>0</v>
      </c>
      <c r="C64" s="108">
        <v>0</v>
      </c>
      <c r="D64" s="108">
        <v>0</v>
      </c>
      <c r="E64" s="108">
        <v>0</v>
      </c>
      <c r="F64" s="108">
        <v>0</v>
      </c>
      <c r="G64" s="108">
        <f t="shared" si="12"/>
        <v>0</v>
      </c>
    </row>
    <row r="65" spans="1:7" x14ac:dyDescent="0.25">
      <c r="A65" s="72" t="s">
        <v>417</v>
      </c>
      <c r="B65" s="108">
        <v>0</v>
      </c>
      <c r="C65" s="108">
        <v>0</v>
      </c>
      <c r="D65" s="108">
        <v>0</v>
      </c>
      <c r="E65" s="108">
        <v>0</v>
      </c>
      <c r="F65" s="108">
        <v>0</v>
      </c>
      <c r="G65" s="108">
        <f t="shared" si="12"/>
        <v>0</v>
      </c>
    </row>
    <row r="66" spans="1:7" x14ac:dyDescent="0.25">
      <c r="A66" s="72" t="s">
        <v>418</v>
      </c>
      <c r="B66" s="108">
        <v>0</v>
      </c>
      <c r="C66" s="108">
        <v>0</v>
      </c>
      <c r="D66" s="108">
        <v>0</v>
      </c>
      <c r="E66" s="108">
        <v>0</v>
      </c>
      <c r="F66" s="108">
        <v>0</v>
      </c>
      <c r="G66" s="108">
        <f t="shared" si="12"/>
        <v>0</v>
      </c>
    </row>
    <row r="67" spans="1:7" x14ac:dyDescent="0.25">
      <c r="A67" s="72" t="s">
        <v>419</v>
      </c>
      <c r="B67" s="108">
        <v>0</v>
      </c>
      <c r="C67" s="108">
        <v>0</v>
      </c>
      <c r="D67" s="108">
        <v>0</v>
      </c>
      <c r="E67" s="108">
        <v>0</v>
      </c>
      <c r="F67" s="108">
        <v>0</v>
      </c>
      <c r="G67" s="108">
        <f t="shared" si="12"/>
        <v>0</v>
      </c>
    </row>
    <row r="68" spans="1:7" x14ac:dyDescent="0.25">
      <c r="A68" s="72" t="s">
        <v>420</v>
      </c>
      <c r="B68" s="108">
        <v>0</v>
      </c>
      <c r="C68" s="108">
        <v>0</v>
      </c>
      <c r="D68" s="108">
        <v>0</v>
      </c>
      <c r="E68" s="108">
        <v>0</v>
      </c>
      <c r="F68" s="108">
        <v>0</v>
      </c>
      <c r="G68" s="108">
        <f t="shared" si="12"/>
        <v>0</v>
      </c>
    </row>
    <row r="69" spans="1:7" x14ac:dyDescent="0.25">
      <c r="A69" s="72" t="s">
        <v>421</v>
      </c>
      <c r="B69" s="108">
        <v>0</v>
      </c>
      <c r="C69" s="108">
        <v>0</v>
      </c>
      <c r="D69" s="108">
        <v>0</v>
      </c>
      <c r="E69" s="108">
        <v>0</v>
      </c>
      <c r="F69" s="108">
        <v>0</v>
      </c>
      <c r="G69" s="108">
        <f t="shared" si="12"/>
        <v>0</v>
      </c>
    </row>
    <row r="70" spans="1:7" x14ac:dyDescent="0.25">
      <c r="A70" s="72" t="s">
        <v>422</v>
      </c>
      <c r="B70" s="108">
        <v>0</v>
      </c>
      <c r="C70" s="108">
        <v>0</v>
      </c>
      <c r="D70" s="108">
        <v>0</v>
      </c>
      <c r="E70" s="108">
        <v>0</v>
      </c>
      <c r="F70" s="108">
        <v>0</v>
      </c>
      <c r="G70" s="108">
        <f t="shared" si="12"/>
        <v>0</v>
      </c>
    </row>
    <row r="71" spans="1:7" x14ac:dyDescent="0.25">
      <c r="A71" s="53" t="s">
        <v>423</v>
      </c>
      <c r="B71" s="108">
        <f>SUM(B72:B75)</f>
        <v>0</v>
      </c>
      <c r="C71" s="108">
        <f t="shared" ref="C71:G71" si="13">SUM(C72:C75)</f>
        <v>0</v>
      </c>
      <c r="D71" s="108">
        <f t="shared" si="13"/>
        <v>0</v>
      </c>
      <c r="E71" s="108">
        <f t="shared" si="13"/>
        <v>0</v>
      </c>
      <c r="F71" s="108">
        <f t="shared" si="13"/>
        <v>0</v>
      </c>
      <c r="G71" s="108">
        <f t="shared" si="13"/>
        <v>0</v>
      </c>
    </row>
    <row r="72" spans="1:7" x14ac:dyDescent="0.25">
      <c r="A72" s="72" t="s">
        <v>424</v>
      </c>
      <c r="B72" s="108">
        <v>0</v>
      </c>
      <c r="C72" s="108">
        <v>0</v>
      </c>
      <c r="D72" s="108">
        <v>0</v>
      </c>
      <c r="E72" s="108">
        <v>0</v>
      </c>
      <c r="F72" s="108">
        <v>0</v>
      </c>
      <c r="G72" s="108">
        <f t="shared" ref="G72:G75" si="14">E72-D72</f>
        <v>0</v>
      </c>
    </row>
    <row r="73" spans="1:7" ht="30" x14ac:dyDescent="0.25">
      <c r="A73" s="72" t="s">
        <v>425</v>
      </c>
      <c r="B73" s="108">
        <v>0</v>
      </c>
      <c r="C73" s="108">
        <v>0</v>
      </c>
      <c r="D73" s="108">
        <v>0</v>
      </c>
      <c r="E73" s="108">
        <v>0</v>
      </c>
      <c r="F73" s="108">
        <v>0</v>
      </c>
      <c r="G73" s="108">
        <f t="shared" si="14"/>
        <v>0</v>
      </c>
    </row>
    <row r="74" spans="1:7" x14ac:dyDescent="0.25">
      <c r="A74" s="72" t="s">
        <v>426</v>
      </c>
      <c r="B74" s="108">
        <v>0</v>
      </c>
      <c r="C74" s="108">
        <v>0</v>
      </c>
      <c r="D74" s="108">
        <v>0</v>
      </c>
      <c r="E74" s="108">
        <v>0</v>
      </c>
      <c r="F74" s="108">
        <v>0</v>
      </c>
      <c r="G74" s="108">
        <f t="shared" si="14"/>
        <v>0</v>
      </c>
    </row>
    <row r="75" spans="1:7" x14ac:dyDescent="0.25">
      <c r="A75" s="72" t="s">
        <v>427</v>
      </c>
      <c r="B75" s="108">
        <v>0</v>
      </c>
      <c r="C75" s="108">
        <v>0</v>
      </c>
      <c r="D75" s="108">
        <v>0</v>
      </c>
      <c r="E75" s="108">
        <v>0</v>
      </c>
      <c r="F75" s="108">
        <v>0</v>
      </c>
      <c r="G75" s="108">
        <f t="shared" si="14"/>
        <v>0</v>
      </c>
    </row>
    <row r="76" spans="1:7" x14ac:dyDescent="0.25">
      <c r="A76" s="39"/>
      <c r="B76" s="131"/>
      <c r="C76" s="131"/>
      <c r="D76" s="131"/>
      <c r="E76" s="131"/>
      <c r="F76" s="131"/>
      <c r="G76" s="131"/>
    </row>
    <row r="77" spans="1:7" x14ac:dyDescent="0.25">
      <c r="A77" s="3" t="s">
        <v>385</v>
      </c>
      <c r="B77" s="130">
        <f>B43+B9</f>
        <v>110029183</v>
      </c>
      <c r="C77" s="130">
        <f t="shared" ref="C77:G77" si="15">C43+C9</f>
        <v>-7076792.7300000032</v>
      </c>
      <c r="D77" s="130">
        <f t="shared" si="15"/>
        <v>102952390.26999998</v>
      </c>
      <c r="E77" s="130">
        <f t="shared" si="15"/>
        <v>70615194.019999981</v>
      </c>
      <c r="F77" s="130">
        <f t="shared" si="15"/>
        <v>69315117.150000006</v>
      </c>
      <c r="G77" s="130">
        <f t="shared" si="15"/>
        <v>-32337196.25</v>
      </c>
    </row>
    <row r="78" spans="1:7" x14ac:dyDescent="0.25">
      <c r="A78" s="49"/>
      <c r="B78" s="74"/>
      <c r="C78" s="74"/>
      <c r="D78" s="74"/>
      <c r="E78" s="74"/>
      <c r="F78" s="74"/>
      <c r="G78" s="74"/>
    </row>
    <row r="81" spans="1:7" x14ac:dyDescent="0.25">
      <c r="A81" s="55"/>
      <c r="B81" s="150"/>
      <c r="C81" s="150"/>
      <c r="D81" s="150"/>
      <c r="E81" s="150"/>
      <c r="F81" s="150"/>
      <c r="G81" s="150"/>
    </row>
    <row r="82" spans="1:7" x14ac:dyDescent="0.25">
      <c r="A82" s="55"/>
      <c r="B82" s="150"/>
      <c r="C82" s="150"/>
      <c r="D82" s="150"/>
      <c r="E82" s="150"/>
      <c r="F82" s="150"/>
      <c r="G82" s="150"/>
    </row>
    <row r="83" spans="1:7" x14ac:dyDescent="0.25">
      <c r="A83" s="55"/>
    </row>
    <row r="84" spans="1:7" x14ac:dyDescent="0.25">
      <c r="A84" s="55"/>
      <c r="B84" s="150"/>
      <c r="C84" s="150"/>
      <c r="D84" s="150"/>
      <c r="E84" s="150"/>
      <c r="F84" s="150"/>
      <c r="G84" s="150"/>
    </row>
    <row r="85" spans="1:7" x14ac:dyDescent="0.25">
      <c r="A85" s="55"/>
      <c r="B85" s="150"/>
      <c r="C85" s="150"/>
      <c r="D85" s="150"/>
      <c r="E85" s="150"/>
      <c r="F85" s="150"/>
      <c r="G85" s="150"/>
    </row>
    <row r="86" spans="1:7" x14ac:dyDescent="0.25">
      <c r="A86" s="55"/>
    </row>
    <row r="87" spans="1:7" x14ac:dyDescent="0.25">
      <c r="A87" s="55"/>
      <c r="B87" s="150"/>
      <c r="C87" s="150"/>
      <c r="D87" s="150"/>
      <c r="E87" s="150"/>
      <c r="F87" s="150"/>
      <c r="G87" s="150"/>
    </row>
    <row r="88" spans="1:7" x14ac:dyDescent="0.25">
      <c r="B88" s="150"/>
      <c r="C88" s="150"/>
      <c r="D88" s="150"/>
      <c r="E88" s="150"/>
      <c r="F88" s="150"/>
      <c r="G88" s="150"/>
    </row>
    <row r="92" spans="1:7" x14ac:dyDescent="0.25">
      <c r="A92" s="145"/>
      <c r="B92" s="145"/>
      <c r="C92" s="145"/>
      <c r="D92" s="145"/>
      <c r="E92" s="145"/>
    </row>
    <row r="93" spans="1:7" ht="18.75" x14ac:dyDescent="0.3">
      <c r="A93" s="162" t="s">
        <v>562</v>
      </c>
      <c r="B93" s="188" t="s">
        <v>563</v>
      </c>
      <c r="C93" s="188"/>
      <c r="D93" s="171"/>
      <c r="E93" s="188" t="s">
        <v>564</v>
      </c>
      <c r="F93" s="188"/>
      <c r="G93" s="188"/>
    </row>
    <row r="94" spans="1:7" ht="15" customHeight="1" x14ac:dyDescent="0.25">
      <c r="A94" s="170" t="s">
        <v>565</v>
      </c>
      <c r="B94" s="180" t="s">
        <v>566</v>
      </c>
      <c r="C94" s="180"/>
      <c r="E94" s="181" t="s">
        <v>567</v>
      </c>
      <c r="F94" s="181"/>
      <c r="G94" s="181"/>
    </row>
  </sheetData>
  <mergeCells count="8">
    <mergeCell ref="B94:C94"/>
    <mergeCell ref="E94:G94"/>
    <mergeCell ref="A7:A8"/>
    <mergeCell ref="B7:F7"/>
    <mergeCell ref="G7:G8"/>
    <mergeCell ref="A1:G1"/>
    <mergeCell ref="B93:C93"/>
    <mergeCell ref="E93:G93"/>
  </mergeCells>
  <dataValidations count="1">
    <dataValidation type="decimal" allowBlank="1" showInputMessage="1" showErrorMessage="1" sqref="B37:G37 B61:G61 C23:F23 B19:G19 B27:G27 B53:G53 G54:G60 B71:G71 B76:G77 C72:G75 B9:F10 C38:G41 G28:G36 B43:F44 G9:G18 G20:G26 G43:G52 G62:G70" xr:uid="{00000000-0002-0000-0700-000000000000}">
      <formula1>-1.79769313486231E+100</formula1>
      <formula2>1.79769313486231E+100</formula2>
    </dataValidation>
  </dataValidations>
  <pageMargins left="0.7" right="0.7" top="0.75" bottom="0.75" header="0.3" footer="0.3"/>
  <pageSetup scale="43" fitToHeight="0" orientation="portrait" horizontalDpi="1200" verticalDpi="1200" r:id="rId1"/>
  <ignoredErrors>
    <ignoredError sqref="B9:G9 B19:F19 B27:F27 B42:F44 B10:F10 B37:F41 B53:F53 B61:F61 B71:F71 B77:G77 B76:F76 G76 G42:G44 G10:G18 G20:G26 G28:G41 G45:G52 G54:G60 G62:G70 G72:G75" unlockedFormula="1"/>
    <ignoredError sqref="G19 G27 G53 G61 G71" formula="1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  <pageSetUpPr fitToPage="1"/>
  </sheetPr>
  <dimension ref="A1:G51"/>
  <sheetViews>
    <sheetView showGridLines="0" zoomScale="64" zoomScaleNormal="70" workbookViewId="0">
      <selection activeCell="I41" sqref="I41"/>
    </sheetView>
  </sheetViews>
  <sheetFormatPr baseColWidth="10" defaultColWidth="11" defaultRowHeight="15" x14ac:dyDescent="0.25"/>
  <cols>
    <col min="1" max="1" width="68.85546875" bestFit="1" customWidth="1"/>
    <col min="2" max="2" width="21.85546875" bestFit="1" customWidth="1"/>
    <col min="3" max="3" width="22.28515625" customWidth="1"/>
    <col min="4" max="4" width="20.85546875" bestFit="1" customWidth="1"/>
    <col min="5" max="6" width="22.28515625" bestFit="1" customWidth="1"/>
    <col min="7" max="7" width="19.5703125" bestFit="1" customWidth="1"/>
  </cols>
  <sheetData>
    <row r="1" spans="1:7" ht="40.9" customHeight="1" x14ac:dyDescent="0.25">
      <c r="A1" s="194" t="s">
        <v>429</v>
      </c>
      <c r="B1" s="183"/>
      <c r="C1" s="183"/>
      <c r="D1" s="183"/>
      <c r="E1" s="183"/>
      <c r="F1" s="183"/>
      <c r="G1" s="184"/>
    </row>
    <row r="2" spans="1:7" x14ac:dyDescent="0.25">
      <c r="A2" s="97" t="str">
        <f>'Formato 1'!A2</f>
        <v>Patronato del Parque Zoológico de León (a)</v>
      </c>
      <c r="B2" s="98"/>
      <c r="C2" s="98"/>
      <c r="D2" s="98"/>
      <c r="E2" s="98"/>
      <c r="F2" s="98"/>
      <c r="G2" s="99"/>
    </row>
    <row r="3" spans="1:7" x14ac:dyDescent="0.25">
      <c r="A3" s="100" t="s">
        <v>302</v>
      </c>
      <c r="B3" s="101"/>
      <c r="C3" s="101"/>
      <c r="D3" s="101"/>
      <c r="E3" s="101"/>
      <c r="F3" s="101"/>
      <c r="G3" s="102"/>
    </row>
    <row r="4" spans="1:7" x14ac:dyDescent="0.25">
      <c r="A4" s="100" t="s">
        <v>430</v>
      </c>
      <c r="B4" s="101"/>
      <c r="C4" s="101"/>
      <c r="D4" s="101"/>
      <c r="E4" s="101"/>
      <c r="F4" s="101"/>
      <c r="G4" s="102"/>
    </row>
    <row r="5" spans="1:7" x14ac:dyDescent="0.25">
      <c r="A5" s="100" t="str">
        <f>'Formato 3'!A4</f>
        <v>Del 1 de Enero al 30 de Septiembre de 2023 (b)</v>
      </c>
      <c r="B5" s="101"/>
      <c r="C5" s="101"/>
      <c r="D5" s="101"/>
      <c r="E5" s="101"/>
      <c r="F5" s="101"/>
      <c r="G5" s="102"/>
    </row>
    <row r="6" spans="1:7" ht="41.45" customHeight="1" x14ac:dyDescent="0.25">
      <c r="A6" s="103" t="s">
        <v>2</v>
      </c>
      <c r="B6" s="104"/>
      <c r="C6" s="104"/>
      <c r="D6" s="104"/>
      <c r="E6" s="104"/>
      <c r="F6" s="104"/>
      <c r="G6" s="105"/>
    </row>
    <row r="7" spans="1:7" x14ac:dyDescent="0.25">
      <c r="A7" s="189" t="s">
        <v>431</v>
      </c>
      <c r="B7" s="192" t="s">
        <v>304</v>
      </c>
      <c r="C7" s="192"/>
      <c r="D7" s="192"/>
      <c r="E7" s="192"/>
      <c r="F7" s="192"/>
      <c r="G7" s="192" t="s">
        <v>305</v>
      </c>
    </row>
    <row r="8" spans="1:7" ht="30" x14ac:dyDescent="0.25">
      <c r="A8" s="190"/>
      <c r="B8" s="7" t="s">
        <v>306</v>
      </c>
      <c r="C8" s="128" t="s">
        <v>394</v>
      </c>
      <c r="D8" s="128" t="s">
        <v>237</v>
      </c>
      <c r="E8" s="128" t="s">
        <v>192</v>
      </c>
      <c r="F8" s="128" t="s">
        <v>209</v>
      </c>
      <c r="G8" s="202"/>
    </row>
    <row r="9" spans="1:7" ht="15.75" customHeight="1" x14ac:dyDescent="0.25">
      <c r="A9" s="22" t="s">
        <v>432</v>
      </c>
      <c r="B9" s="151">
        <f>SUM(B10,B11,B12,B15,B16,B19)</f>
        <v>48524175.140000008</v>
      </c>
      <c r="C9" s="151">
        <f t="shared" ref="C9:G9" si="0">SUM(C10,C11,C12,C15,C16,C19)</f>
        <v>-2968631.6499999976</v>
      </c>
      <c r="D9" s="151">
        <f t="shared" si="0"/>
        <v>45555543.490000002</v>
      </c>
      <c r="E9" s="151">
        <f t="shared" si="0"/>
        <v>35593220.719999999</v>
      </c>
      <c r="F9" s="151">
        <f t="shared" si="0"/>
        <v>35568328.640000008</v>
      </c>
      <c r="G9" s="151">
        <f t="shared" si="0"/>
        <v>9962322.7700000033</v>
      </c>
    </row>
    <row r="10" spans="1:7" x14ac:dyDescent="0.25">
      <c r="A10" s="52" t="s">
        <v>433</v>
      </c>
      <c r="B10" s="152">
        <v>48524175.140000008</v>
      </c>
      <c r="C10" s="152">
        <v>-2968631.6499999976</v>
      </c>
      <c r="D10" s="152">
        <v>45555543.490000002</v>
      </c>
      <c r="E10" s="152">
        <v>35593220.719999999</v>
      </c>
      <c r="F10" s="152">
        <v>35568328.640000008</v>
      </c>
      <c r="G10" s="153">
        <v>9962322.7700000033</v>
      </c>
    </row>
    <row r="11" spans="1:7" ht="15.75" customHeight="1" x14ac:dyDescent="0.25">
      <c r="A11" s="52" t="s">
        <v>434</v>
      </c>
      <c r="B11" s="153">
        <v>0</v>
      </c>
      <c r="C11" s="153">
        <v>0</v>
      </c>
      <c r="D11" s="153">
        <v>0</v>
      </c>
      <c r="E11" s="153">
        <v>0</v>
      </c>
      <c r="F11" s="153">
        <v>0</v>
      </c>
      <c r="G11" s="153">
        <f t="shared" ref="G11:G19" si="1">D11-E11</f>
        <v>0</v>
      </c>
    </row>
    <row r="12" spans="1:7" x14ac:dyDescent="0.25">
      <c r="A12" s="52" t="s">
        <v>435</v>
      </c>
      <c r="B12" s="153">
        <v>0</v>
      </c>
      <c r="C12" s="153">
        <f t="shared" ref="C12:G12" si="2">C13+C14</f>
        <v>-2.7284841053187847E-12</v>
      </c>
      <c r="D12" s="153">
        <v>0</v>
      </c>
      <c r="E12" s="153">
        <v>0</v>
      </c>
      <c r="F12" s="153">
        <v>0</v>
      </c>
      <c r="G12" s="153">
        <f t="shared" si="2"/>
        <v>0</v>
      </c>
    </row>
    <row r="13" spans="1:7" x14ac:dyDescent="0.25">
      <c r="A13" s="70" t="s">
        <v>436</v>
      </c>
      <c r="B13" s="153">
        <v>0</v>
      </c>
      <c r="C13" s="153">
        <v>-2.4283508537337183E-12</v>
      </c>
      <c r="D13" s="153">
        <v>0</v>
      </c>
      <c r="E13" s="153">
        <v>0</v>
      </c>
      <c r="F13" s="153">
        <v>0</v>
      </c>
      <c r="G13" s="153">
        <f t="shared" si="1"/>
        <v>0</v>
      </c>
    </row>
    <row r="14" spans="1:7" x14ac:dyDescent="0.25">
      <c r="A14" s="70" t="s">
        <v>437</v>
      </c>
      <c r="B14" s="153">
        <v>0</v>
      </c>
      <c r="C14" s="153">
        <v>-3.0013325158506633E-13</v>
      </c>
      <c r="D14" s="153">
        <v>0</v>
      </c>
      <c r="E14" s="153">
        <v>0</v>
      </c>
      <c r="F14" s="153">
        <v>0</v>
      </c>
      <c r="G14" s="153">
        <f t="shared" si="1"/>
        <v>0</v>
      </c>
    </row>
    <row r="15" spans="1:7" x14ac:dyDescent="0.25">
      <c r="A15" s="52" t="s">
        <v>438</v>
      </c>
      <c r="B15" s="153">
        <v>0</v>
      </c>
      <c r="C15" s="153">
        <v>0</v>
      </c>
      <c r="D15" s="153">
        <v>0</v>
      </c>
      <c r="E15" s="153">
        <v>0</v>
      </c>
      <c r="F15" s="153">
        <v>0</v>
      </c>
      <c r="G15" s="153">
        <f t="shared" si="1"/>
        <v>0</v>
      </c>
    </row>
    <row r="16" spans="1:7" ht="30" x14ac:dyDescent="0.25">
      <c r="A16" s="53" t="s">
        <v>439</v>
      </c>
      <c r="B16" s="153">
        <f>B17+B18</f>
        <v>0</v>
      </c>
      <c r="C16" s="153">
        <f t="shared" ref="C16:G16" si="3">C17+C18</f>
        <v>0</v>
      </c>
      <c r="D16" s="153">
        <f t="shared" si="3"/>
        <v>0</v>
      </c>
      <c r="E16" s="153">
        <f t="shared" si="3"/>
        <v>0</v>
      </c>
      <c r="F16" s="153">
        <f t="shared" si="3"/>
        <v>0</v>
      </c>
      <c r="G16" s="153">
        <f t="shared" si="3"/>
        <v>0</v>
      </c>
    </row>
    <row r="17" spans="1:7" x14ac:dyDescent="0.25">
      <c r="A17" s="70" t="s">
        <v>440</v>
      </c>
      <c r="B17" s="153">
        <v>0</v>
      </c>
      <c r="C17" s="153">
        <v>0</v>
      </c>
      <c r="D17" s="153">
        <v>0</v>
      </c>
      <c r="E17" s="153">
        <v>0</v>
      </c>
      <c r="F17" s="153">
        <v>0</v>
      </c>
      <c r="G17" s="153">
        <f t="shared" si="1"/>
        <v>0</v>
      </c>
    </row>
    <row r="18" spans="1:7" x14ac:dyDescent="0.25">
      <c r="A18" s="70" t="s">
        <v>441</v>
      </c>
      <c r="B18" s="153">
        <v>0</v>
      </c>
      <c r="C18" s="153">
        <v>0</v>
      </c>
      <c r="D18" s="153">
        <v>0</v>
      </c>
      <c r="E18" s="153">
        <v>0</v>
      </c>
      <c r="F18" s="153">
        <v>0</v>
      </c>
      <c r="G18" s="153">
        <f t="shared" si="1"/>
        <v>0</v>
      </c>
    </row>
    <row r="19" spans="1:7" x14ac:dyDescent="0.25">
      <c r="A19" s="52" t="s">
        <v>442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f t="shared" si="1"/>
        <v>0</v>
      </c>
    </row>
    <row r="20" spans="1:7" x14ac:dyDescent="0.25">
      <c r="A20" s="39"/>
      <c r="B20" s="154"/>
      <c r="C20" s="154"/>
      <c r="D20" s="154"/>
      <c r="E20" s="154"/>
      <c r="F20" s="154"/>
      <c r="G20" s="154"/>
    </row>
    <row r="21" spans="1:7" x14ac:dyDescent="0.25">
      <c r="A21" s="28" t="s">
        <v>443</v>
      </c>
      <c r="B21" s="151">
        <f>SUM(B22,B23,B24,B27,B28,B31)</f>
        <v>0</v>
      </c>
      <c r="C21" s="151">
        <f t="shared" ref="C21:F21" si="4">SUM(C22,C23,C24,C27,C28,C31)</f>
        <v>0</v>
      </c>
      <c r="D21" s="151">
        <f t="shared" si="4"/>
        <v>0</v>
      </c>
      <c r="E21" s="151">
        <f t="shared" si="4"/>
        <v>0</v>
      </c>
      <c r="F21" s="151">
        <f t="shared" si="4"/>
        <v>0</v>
      </c>
      <c r="G21" s="151">
        <f>SUM(G22,G23,G24,G27,G28,G31)</f>
        <v>0</v>
      </c>
    </row>
    <row r="22" spans="1:7" x14ac:dyDescent="0.25">
      <c r="A22" s="52" t="s">
        <v>433</v>
      </c>
      <c r="B22" s="152">
        <v>0</v>
      </c>
      <c r="C22" s="152">
        <v>0</v>
      </c>
      <c r="D22" s="152">
        <v>0</v>
      </c>
      <c r="E22" s="152">
        <v>0</v>
      </c>
      <c r="F22" s="152">
        <v>0</v>
      </c>
      <c r="G22" s="153">
        <f t="shared" ref="G22:G31" si="5">D22-E22</f>
        <v>0</v>
      </c>
    </row>
    <row r="23" spans="1:7" x14ac:dyDescent="0.25">
      <c r="A23" s="52" t="s">
        <v>434</v>
      </c>
      <c r="B23" s="153">
        <v>0</v>
      </c>
      <c r="C23" s="153">
        <v>0</v>
      </c>
      <c r="D23" s="153">
        <v>0</v>
      </c>
      <c r="E23" s="153">
        <v>0</v>
      </c>
      <c r="F23" s="153">
        <v>0</v>
      </c>
      <c r="G23" s="153">
        <f t="shared" si="5"/>
        <v>0</v>
      </c>
    </row>
    <row r="24" spans="1:7" x14ac:dyDescent="0.25">
      <c r="A24" s="52" t="s">
        <v>435</v>
      </c>
      <c r="B24" s="153">
        <f t="shared" ref="B24:G24" si="6">B25+B26</f>
        <v>0</v>
      </c>
      <c r="C24" s="153">
        <f t="shared" si="6"/>
        <v>0</v>
      </c>
      <c r="D24" s="153">
        <f t="shared" si="6"/>
        <v>0</v>
      </c>
      <c r="E24" s="153">
        <f t="shared" si="6"/>
        <v>0</v>
      </c>
      <c r="F24" s="153">
        <f t="shared" si="6"/>
        <v>0</v>
      </c>
      <c r="G24" s="153">
        <f t="shared" si="6"/>
        <v>0</v>
      </c>
    </row>
    <row r="25" spans="1:7" x14ac:dyDescent="0.25">
      <c r="A25" s="70" t="s">
        <v>436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f t="shared" si="5"/>
        <v>0</v>
      </c>
    </row>
    <row r="26" spans="1:7" x14ac:dyDescent="0.25">
      <c r="A26" s="70" t="s">
        <v>437</v>
      </c>
      <c r="B26" s="153">
        <v>0</v>
      </c>
      <c r="C26" s="153">
        <v>0</v>
      </c>
      <c r="D26" s="153">
        <v>0</v>
      </c>
      <c r="E26" s="153">
        <v>0</v>
      </c>
      <c r="F26" s="153">
        <v>0</v>
      </c>
      <c r="G26" s="153">
        <f t="shared" si="5"/>
        <v>0</v>
      </c>
    </row>
    <row r="27" spans="1:7" x14ac:dyDescent="0.25">
      <c r="A27" s="52" t="s">
        <v>438</v>
      </c>
      <c r="B27" s="153">
        <v>0</v>
      </c>
      <c r="C27" s="153">
        <v>0</v>
      </c>
      <c r="D27" s="153">
        <v>0</v>
      </c>
      <c r="E27" s="153">
        <v>0</v>
      </c>
      <c r="F27" s="153">
        <v>0</v>
      </c>
      <c r="G27" s="153">
        <f t="shared" si="5"/>
        <v>0</v>
      </c>
    </row>
    <row r="28" spans="1:7" ht="30" x14ac:dyDescent="0.25">
      <c r="A28" s="53" t="s">
        <v>439</v>
      </c>
      <c r="B28" s="153">
        <f t="shared" ref="B28:G28" si="7">B29+B30</f>
        <v>0</v>
      </c>
      <c r="C28" s="153">
        <f t="shared" si="7"/>
        <v>0</v>
      </c>
      <c r="D28" s="153">
        <f t="shared" si="7"/>
        <v>0</v>
      </c>
      <c r="E28" s="153">
        <f t="shared" si="7"/>
        <v>0</v>
      </c>
      <c r="F28" s="153">
        <f t="shared" si="7"/>
        <v>0</v>
      </c>
      <c r="G28" s="153">
        <f t="shared" si="7"/>
        <v>0</v>
      </c>
    </row>
    <row r="29" spans="1:7" x14ac:dyDescent="0.25">
      <c r="A29" s="70" t="s">
        <v>440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f t="shared" si="5"/>
        <v>0</v>
      </c>
    </row>
    <row r="30" spans="1:7" x14ac:dyDescent="0.25">
      <c r="A30" s="70" t="s">
        <v>441</v>
      </c>
      <c r="B30" s="153">
        <v>0</v>
      </c>
      <c r="C30" s="153">
        <v>0</v>
      </c>
      <c r="D30" s="153">
        <v>0</v>
      </c>
      <c r="E30" s="153">
        <v>0</v>
      </c>
      <c r="F30" s="153">
        <v>0</v>
      </c>
      <c r="G30" s="153">
        <f t="shared" si="5"/>
        <v>0</v>
      </c>
    </row>
    <row r="31" spans="1:7" x14ac:dyDescent="0.25">
      <c r="A31" s="52" t="s">
        <v>442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f t="shared" si="5"/>
        <v>0</v>
      </c>
    </row>
    <row r="32" spans="1:7" x14ac:dyDescent="0.25">
      <c r="A32" s="39"/>
      <c r="B32" s="154"/>
      <c r="C32" s="154"/>
      <c r="D32" s="154"/>
      <c r="E32" s="154"/>
      <c r="F32" s="154"/>
      <c r="G32" s="154"/>
    </row>
    <row r="33" spans="1:7" ht="14.45" customHeight="1" x14ac:dyDescent="0.25">
      <c r="A33" s="3" t="s">
        <v>444</v>
      </c>
      <c r="B33" s="151">
        <f>B21+B9</f>
        <v>48524175.140000008</v>
      </c>
      <c r="C33" s="151">
        <f t="shared" ref="C33:G33" si="8">C21+C9</f>
        <v>-2968631.6499999976</v>
      </c>
      <c r="D33" s="151">
        <f t="shared" si="8"/>
        <v>45555543.490000002</v>
      </c>
      <c r="E33" s="151">
        <f t="shared" si="8"/>
        <v>35593220.719999999</v>
      </c>
      <c r="F33" s="151">
        <f t="shared" si="8"/>
        <v>35568328.640000008</v>
      </c>
      <c r="G33" s="151">
        <f t="shared" si="8"/>
        <v>9962322.7700000033</v>
      </c>
    </row>
    <row r="34" spans="1:7" ht="14.45" customHeight="1" x14ac:dyDescent="0.25">
      <c r="A34" s="49"/>
      <c r="B34" s="71"/>
      <c r="C34" s="71"/>
      <c r="D34" s="71"/>
      <c r="E34" s="71"/>
      <c r="F34" s="71"/>
      <c r="G34" s="71"/>
    </row>
    <row r="36" spans="1:7" x14ac:dyDescent="0.25">
      <c r="B36" s="150"/>
      <c r="C36" s="150"/>
      <c r="D36" s="150"/>
      <c r="E36" s="150"/>
      <c r="F36" s="150"/>
      <c r="G36" s="150"/>
    </row>
    <row r="37" spans="1:7" x14ac:dyDescent="0.25">
      <c r="B37" s="150"/>
      <c r="C37" s="150"/>
      <c r="D37" s="150"/>
      <c r="E37" s="150"/>
      <c r="F37" s="150"/>
      <c r="G37" s="150"/>
    </row>
    <row r="39" spans="1:7" x14ac:dyDescent="0.25">
      <c r="B39" s="150"/>
      <c r="C39" s="150"/>
      <c r="D39" s="150"/>
      <c r="E39" s="150"/>
      <c r="F39" s="150"/>
      <c r="G39" s="150"/>
    </row>
    <row r="40" spans="1:7" x14ac:dyDescent="0.25">
      <c r="B40" s="150"/>
      <c r="C40" s="150"/>
      <c r="D40" s="150"/>
      <c r="E40" s="150"/>
      <c r="F40" s="150"/>
      <c r="G40" s="150"/>
    </row>
    <row r="42" spans="1:7" x14ac:dyDescent="0.25">
      <c r="B42" s="150"/>
      <c r="C42" s="150"/>
      <c r="D42" s="150"/>
      <c r="E42" s="150"/>
      <c r="F42" s="150"/>
      <c r="G42" s="150"/>
    </row>
    <row r="43" spans="1:7" x14ac:dyDescent="0.25">
      <c r="B43" s="150"/>
      <c r="C43" s="150"/>
      <c r="D43" s="150"/>
      <c r="E43" s="150"/>
      <c r="F43" s="150"/>
      <c r="G43" s="150"/>
    </row>
    <row r="49" spans="1:7" x14ac:dyDescent="0.25">
      <c r="A49" s="145"/>
      <c r="B49" s="145"/>
      <c r="C49" s="145"/>
      <c r="D49" s="145"/>
      <c r="E49" s="145"/>
    </row>
    <row r="50" spans="1:7" ht="18.75" x14ac:dyDescent="0.3">
      <c r="A50" s="162" t="s">
        <v>562</v>
      </c>
      <c r="B50" s="188" t="s">
        <v>563</v>
      </c>
      <c r="C50" s="188"/>
      <c r="D50" s="171"/>
      <c r="E50" s="188" t="s">
        <v>564</v>
      </c>
      <c r="F50" s="188"/>
      <c r="G50" s="188"/>
    </row>
    <row r="51" spans="1:7" ht="15" customHeight="1" x14ac:dyDescent="0.25">
      <c r="A51" s="170" t="s">
        <v>565</v>
      </c>
      <c r="B51" s="180" t="s">
        <v>566</v>
      </c>
      <c r="C51" s="180"/>
      <c r="E51" s="181" t="s">
        <v>567</v>
      </c>
      <c r="F51" s="181"/>
      <c r="G51" s="181"/>
    </row>
  </sheetData>
  <mergeCells count="8">
    <mergeCell ref="B51:C51"/>
    <mergeCell ref="E51:G51"/>
    <mergeCell ref="A7:A8"/>
    <mergeCell ref="B7:F7"/>
    <mergeCell ref="G7:G8"/>
    <mergeCell ref="A1:G1"/>
    <mergeCell ref="B50:C50"/>
    <mergeCell ref="E50:G50"/>
  </mergeCells>
  <dataValidations count="1">
    <dataValidation type="decimal" allowBlank="1" showInputMessage="1" showErrorMessage="1" sqref="B9:F9 B23:F33 G9:G33 B11:F21" xr:uid="{00000000-0002-0000-0800-000000000000}">
      <formula1>-1.79769313486231E+100</formula1>
      <formula2>1.79769313486231E+100</formula2>
    </dataValidation>
  </dataValidations>
  <pageMargins left="0.7" right="0.7" top="0.75" bottom="0.75" header="0.3" footer="0.3"/>
  <pageSetup scale="60" orientation="landscape" horizontalDpi="1200" verticalDpi="1200" r:id="rId1"/>
  <ignoredErrors>
    <ignoredError sqref="B9:G9 B34:G34 C12 G11 B16:F26 B28:F33" unlockedFormula="1"/>
    <ignoredError sqref="G12:G33" formula="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4C305E-3BA6-4645-A800-3449A1898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1C0158-1FAA-45FF-9B01-F6965AAD834D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c865bf4-0f22-4e4d-b041-7b0c1657e5a8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2</vt:i4>
      </vt:variant>
    </vt:vector>
  </HeadingPairs>
  <TitlesOfParts>
    <vt:vector size="16" baseType="lpstr">
      <vt:lpstr>Formato 1</vt:lpstr>
      <vt:lpstr>Formato 2</vt:lpstr>
      <vt:lpstr>Formato 3</vt:lpstr>
      <vt:lpstr>Formato 4</vt:lpstr>
      <vt:lpstr>Formato 5</vt:lpstr>
      <vt:lpstr>Formato 6a</vt:lpstr>
      <vt:lpstr>Formato 6b</vt:lpstr>
      <vt:lpstr>Formato 6c</vt:lpstr>
      <vt:lpstr>Formato 6d</vt:lpstr>
      <vt:lpstr>7a</vt:lpstr>
      <vt:lpstr>7b</vt:lpstr>
      <vt:lpstr>7c</vt:lpstr>
      <vt:lpstr>7d</vt:lpstr>
      <vt:lpstr>F8_IEA</vt:lpstr>
      <vt:lpstr>'Formato 6a'!Títulos_a_imprimir</vt:lpstr>
      <vt:lpstr>'Formato 6b'!Títulos_a_imprimir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Zoologico De Leon</cp:lastModifiedBy>
  <cp:revision/>
  <cp:lastPrinted>2023-10-18T18:00:11Z</cp:lastPrinted>
  <dcterms:created xsi:type="dcterms:W3CDTF">2023-03-16T22:14:51Z</dcterms:created>
  <dcterms:modified xsi:type="dcterms:W3CDTF">2023-10-20T16:51:49Z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