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4"/>
  </bookViews>
  <sheets>
    <sheet name="Info Barcos y Códigos" sheetId="3" r:id="rId1"/>
    <sheet name="Especies" sheetId="9" r:id="rId2"/>
    <sheet name="tabla3" sheetId="10" r:id="rId3"/>
    <sheet name="Palangre-Lance" sheetId="2" r:id="rId4"/>
    <sheet name="Caracter. lance" sheetId="4" r:id="rId5"/>
    <sheet name="Capturas-Lance_frecuencia_talla" sheetId="6" r:id="rId6"/>
    <sheet name="peq cálculos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6" l="1"/>
  <c r="G3" i="6" s="1"/>
  <c r="H3" i="6" s="1"/>
  <c r="F4" i="6"/>
  <c r="G4" i="6" s="1"/>
  <c r="H4" i="6" s="1"/>
  <c r="F5" i="6"/>
  <c r="G5" i="6" s="1"/>
  <c r="H5" i="6" s="1"/>
  <c r="F6" i="6"/>
  <c r="G6" i="6" s="1"/>
  <c r="H6" i="6" s="1"/>
  <c r="F7" i="6"/>
  <c r="G7" i="6" s="1"/>
  <c r="H7" i="6" s="1"/>
  <c r="F8" i="6"/>
  <c r="G8" i="6" s="1"/>
  <c r="H8" i="6" s="1"/>
  <c r="F9" i="6"/>
  <c r="G9" i="6" s="1"/>
  <c r="H9" i="6" s="1"/>
  <c r="F10" i="6"/>
  <c r="G10" i="6" s="1"/>
  <c r="H10" i="6" s="1"/>
  <c r="F11" i="6"/>
  <c r="G11" i="6" s="1"/>
  <c r="H11" i="6" s="1"/>
  <c r="F12" i="6"/>
  <c r="G12" i="6" s="1"/>
  <c r="H12" i="6" s="1"/>
  <c r="F13" i="6"/>
  <c r="G13" i="6" s="1"/>
  <c r="H13" i="6" s="1"/>
  <c r="F14" i="6"/>
  <c r="G14" i="6" s="1"/>
  <c r="H14" i="6" s="1"/>
  <c r="F15" i="6"/>
  <c r="G15" i="6" s="1"/>
  <c r="H15" i="6" s="1"/>
  <c r="F16" i="6"/>
  <c r="G16" i="6" s="1"/>
  <c r="H16" i="6" s="1"/>
  <c r="F17" i="6"/>
  <c r="G17" i="6" s="1"/>
  <c r="H17" i="6" s="1"/>
  <c r="F18" i="6"/>
  <c r="G18" i="6" s="1"/>
  <c r="H18" i="6" s="1"/>
  <c r="F19" i="6"/>
  <c r="G19" i="6" s="1"/>
  <c r="H19" i="6" s="1"/>
  <c r="F20" i="6"/>
  <c r="G20" i="6" s="1"/>
  <c r="H20" i="6" s="1"/>
  <c r="F21" i="6"/>
  <c r="G21" i="6" s="1"/>
  <c r="H21" i="6" s="1"/>
  <c r="F22" i="6"/>
  <c r="G22" i="6" s="1"/>
  <c r="H22" i="6" s="1"/>
  <c r="F23" i="6"/>
  <c r="G23" i="6" s="1"/>
  <c r="H23" i="6" s="1"/>
  <c r="F24" i="6"/>
  <c r="G24" i="6" s="1"/>
  <c r="H24" i="6" s="1"/>
  <c r="F25" i="6"/>
  <c r="G25" i="6" s="1"/>
  <c r="H25" i="6" s="1"/>
  <c r="F26" i="6"/>
  <c r="G26" i="6" s="1"/>
  <c r="H26" i="6" s="1"/>
  <c r="F27" i="6"/>
  <c r="G27" i="6" s="1"/>
  <c r="H27" i="6" s="1"/>
  <c r="F28" i="6"/>
  <c r="G28" i="6" s="1"/>
  <c r="H28" i="6" s="1"/>
  <c r="F29" i="6"/>
  <c r="G29" i="6" s="1"/>
  <c r="H29" i="6" s="1"/>
  <c r="F30" i="6"/>
  <c r="G30" i="6" s="1"/>
  <c r="H30" i="6" s="1"/>
  <c r="F31" i="6"/>
  <c r="G31" i="6" s="1"/>
  <c r="H31" i="6" s="1"/>
  <c r="F32" i="6"/>
  <c r="G32" i="6" s="1"/>
  <c r="H32" i="6" s="1"/>
  <c r="F33" i="6"/>
  <c r="G33" i="6" s="1"/>
  <c r="H33" i="6" s="1"/>
  <c r="F34" i="6"/>
  <c r="G34" i="6" s="1"/>
  <c r="H34" i="6" s="1"/>
  <c r="F35" i="6"/>
  <c r="G35" i="6" s="1"/>
  <c r="H35" i="6" s="1"/>
  <c r="F36" i="6"/>
  <c r="G36" i="6" s="1"/>
  <c r="H36" i="6" s="1"/>
  <c r="F37" i="6"/>
  <c r="G37" i="6" s="1"/>
  <c r="H37" i="6" s="1"/>
  <c r="F38" i="6"/>
  <c r="G38" i="6" s="1"/>
  <c r="H38" i="6" s="1"/>
  <c r="F39" i="6"/>
  <c r="G39" i="6" s="1"/>
  <c r="H39" i="6" s="1"/>
  <c r="F40" i="6"/>
  <c r="G40" i="6" s="1"/>
  <c r="H40" i="6" s="1"/>
  <c r="F41" i="6"/>
  <c r="G41" i="6" s="1"/>
  <c r="H41" i="6" s="1"/>
  <c r="F42" i="6"/>
  <c r="G42" i="6" s="1"/>
  <c r="H42" i="6" s="1"/>
  <c r="F43" i="6"/>
  <c r="G43" i="6" s="1"/>
  <c r="H43" i="6" s="1"/>
  <c r="F44" i="6"/>
  <c r="G44" i="6" s="1"/>
  <c r="H44" i="6" s="1"/>
  <c r="F45" i="6"/>
  <c r="G45" i="6" s="1"/>
  <c r="H45" i="6" s="1"/>
  <c r="F46" i="6"/>
  <c r="G46" i="6" s="1"/>
  <c r="H46" i="6" s="1"/>
  <c r="F47" i="6"/>
  <c r="G47" i="6" s="1"/>
  <c r="H47" i="6" s="1"/>
  <c r="F48" i="6"/>
  <c r="G48" i="6" s="1"/>
  <c r="H48" i="6" s="1"/>
  <c r="F49" i="6"/>
  <c r="G49" i="6" s="1"/>
  <c r="H49" i="6" s="1"/>
  <c r="F50" i="6"/>
  <c r="G50" i="6" s="1"/>
  <c r="H50" i="6" s="1"/>
  <c r="F51" i="6"/>
  <c r="G51" i="6" s="1"/>
  <c r="H51" i="6" s="1"/>
  <c r="F52" i="6"/>
  <c r="G52" i="6" s="1"/>
  <c r="H52" i="6" s="1"/>
  <c r="F53" i="6"/>
  <c r="G53" i="6" s="1"/>
  <c r="H53" i="6" s="1"/>
  <c r="F54" i="6"/>
  <c r="G54" i="6" s="1"/>
  <c r="H54" i="6" s="1"/>
  <c r="F55" i="6"/>
  <c r="G55" i="6" s="1"/>
  <c r="H55" i="6" s="1"/>
  <c r="F56" i="6"/>
  <c r="G56" i="6" s="1"/>
  <c r="H56" i="6" s="1"/>
  <c r="F57" i="6"/>
  <c r="G57" i="6" s="1"/>
  <c r="H57" i="6" s="1"/>
  <c r="F58" i="6"/>
  <c r="G58" i="6" s="1"/>
  <c r="H58" i="6" s="1"/>
  <c r="F59" i="6"/>
  <c r="G59" i="6" s="1"/>
  <c r="H59" i="6" s="1"/>
  <c r="F60" i="6"/>
  <c r="G60" i="6" s="1"/>
  <c r="H60" i="6" s="1"/>
  <c r="F61" i="6"/>
  <c r="G61" i="6" s="1"/>
  <c r="H61" i="6" s="1"/>
  <c r="F62" i="6"/>
  <c r="G62" i="6" s="1"/>
  <c r="H62" i="6" s="1"/>
  <c r="F63" i="6"/>
  <c r="G63" i="6" s="1"/>
  <c r="H63" i="6" s="1"/>
  <c r="F64" i="6"/>
  <c r="G64" i="6" s="1"/>
  <c r="H64" i="6" s="1"/>
  <c r="F65" i="6"/>
  <c r="G65" i="6" s="1"/>
  <c r="H65" i="6" s="1"/>
  <c r="F66" i="6"/>
  <c r="G66" i="6" s="1"/>
  <c r="H66" i="6" s="1"/>
  <c r="F67" i="6"/>
  <c r="G67" i="6" s="1"/>
  <c r="H67" i="6" s="1"/>
  <c r="F68" i="6"/>
  <c r="G68" i="6" s="1"/>
  <c r="H68" i="6" s="1"/>
  <c r="F69" i="6"/>
  <c r="G69" i="6" s="1"/>
  <c r="H69" i="6" s="1"/>
  <c r="F70" i="6"/>
  <c r="G70" i="6" s="1"/>
  <c r="H70" i="6" s="1"/>
  <c r="F71" i="6"/>
  <c r="G71" i="6" s="1"/>
  <c r="H71" i="6" s="1"/>
  <c r="F72" i="6"/>
  <c r="G72" i="6" s="1"/>
  <c r="H72" i="6" s="1"/>
  <c r="F73" i="6"/>
  <c r="G73" i="6" s="1"/>
  <c r="H73" i="6" s="1"/>
  <c r="F74" i="6"/>
  <c r="G74" i="6" s="1"/>
  <c r="H74" i="6" s="1"/>
  <c r="F75" i="6"/>
  <c r="G75" i="6" s="1"/>
  <c r="H75" i="6" s="1"/>
  <c r="F76" i="6"/>
  <c r="G76" i="6" s="1"/>
  <c r="H76" i="6" s="1"/>
  <c r="F77" i="6"/>
  <c r="G77" i="6" s="1"/>
  <c r="H77" i="6" s="1"/>
  <c r="F78" i="6"/>
  <c r="G78" i="6" s="1"/>
  <c r="H78" i="6" s="1"/>
  <c r="F79" i="6"/>
  <c r="G79" i="6" s="1"/>
  <c r="H79" i="6" s="1"/>
  <c r="F80" i="6"/>
  <c r="G80" i="6" s="1"/>
  <c r="H80" i="6" s="1"/>
  <c r="F81" i="6"/>
  <c r="G81" i="6" s="1"/>
  <c r="H81" i="6" s="1"/>
  <c r="F82" i="6"/>
  <c r="G82" i="6" s="1"/>
  <c r="H82" i="6" s="1"/>
  <c r="F83" i="6"/>
  <c r="G83" i="6" s="1"/>
  <c r="H83" i="6" s="1"/>
  <c r="F84" i="6"/>
  <c r="G84" i="6" s="1"/>
  <c r="H84" i="6" s="1"/>
  <c r="F85" i="6"/>
  <c r="G85" i="6" s="1"/>
  <c r="H85" i="6" s="1"/>
  <c r="F86" i="6"/>
  <c r="G86" i="6" s="1"/>
  <c r="H86" i="6" s="1"/>
  <c r="F87" i="6"/>
  <c r="G87" i="6" s="1"/>
  <c r="H87" i="6" s="1"/>
  <c r="F88" i="6"/>
  <c r="G88" i="6" s="1"/>
  <c r="H88" i="6" s="1"/>
  <c r="F89" i="6"/>
  <c r="G89" i="6" s="1"/>
  <c r="H89" i="6" s="1"/>
  <c r="F90" i="6"/>
  <c r="G90" i="6" s="1"/>
  <c r="H90" i="6" s="1"/>
  <c r="F91" i="6"/>
  <c r="G91" i="6" s="1"/>
  <c r="H91" i="6" s="1"/>
  <c r="F92" i="6"/>
  <c r="G92" i="6" s="1"/>
  <c r="H92" i="6" s="1"/>
  <c r="F93" i="6"/>
  <c r="G93" i="6" s="1"/>
  <c r="H93" i="6" s="1"/>
  <c r="F94" i="6"/>
  <c r="G94" i="6" s="1"/>
  <c r="H94" i="6" s="1"/>
  <c r="F95" i="6"/>
  <c r="G95" i="6" s="1"/>
  <c r="H95" i="6" s="1"/>
  <c r="F96" i="6"/>
  <c r="G96" i="6" s="1"/>
  <c r="H96" i="6" s="1"/>
  <c r="F97" i="6"/>
  <c r="G97" i="6" s="1"/>
  <c r="H97" i="6" s="1"/>
  <c r="F98" i="6"/>
  <c r="G98" i="6" s="1"/>
  <c r="H98" i="6" s="1"/>
  <c r="F99" i="6"/>
  <c r="G99" i="6" s="1"/>
  <c r="H99" i="6" s="1"/>
  <c r="F100" i="6"/>
  <c r="G100" i="6" s="1"/>
  <c r="H100" i="6" s="1"/>
  <c r="F101" i="6"/>
  <c r="G101" i="6" s="1"/>
  <c r="H101" i="6" s="1"/>
  <c r="F102" i="6"/>
  <c r="G102" i="6" s="1"/>
  <c r="H102" i="6" s="1"/>
  <c r="F103" i="6"/>
  <c r="G103" i="6" s="1"/>
  <c r="H103" i="6" s="1"/>
  <c r="F104" i="6"/>
  <c r="G104" i="6" s="1"/>
  <c r="H104" i="6" s="1"/>
  <c r="F105" i="6"/>
  <c r="G105" i="6" s="1"/>
  <c r="H105" i="6" s="1"/>
  <c r="F2" i="6"/>
  <c r="G2" i="6" s="1"/>
  <c r="H2" i="6" s="1"/>
  <c r="I98" i="6" l="1"/>
  <c r="I99" i="6"/>
  <c r="I100" i="6"/>
  <c r="I101" i="6"/>
  <c r="I102" i="6"/>
  <c r="I103" i="6"/>
  <c r="I104" i="6"/>
  <c r="I105" i="6"/>
  <c r="I93" i="6"/>
  <c r="I94" i="6"/>
  <c r="I95" i="6"/>
  <c r="I96" i="6"/>
  <c r="I97" i="6"/>
  <c r="C17" i="2"/>
  <c r="C18" i="2"/>
  <c r="C19" i="2"/>
  <c r="C20" i="2"/>
  <c r="C21" i="2"/>
  <c r="C22" i="2"/>
  <c r="C23" i="2"/>
  <c r="C24" i="2"/>
  <c r="C16" i="2" l="1"/>
  <c r="C15" i="2"/>
  <c r="I84" i="6"/>
  <c r="I85" i="6"/>
  <c r="I86" i="6"/>
  <c r="I87" i="6"/>
  <c r="I88" i="6"/>
  <c r="I89" i="6"/>
  <c r="I90" i="6"/>
  <c r="I91" i="6"/>
  <c r="I92" i="6"/>
  <c r="C13" i="2"/>
  <c r="C14" i="2"/>
  <c r="C12" i="2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C5" i="2"/>
  <c r="C6" i="2"/>
  <c r="C7" i="2"/>
  <c r="I36" i="6"/>
  <c r="I37" i="6"/>
  <c r="I38" i="6"/>
  <c r="I39" i="6"/>
  <c r="I40" i="6"/>
  <c r="I41" i="6"/>
  <c r="C8" i="2"/>
  <c r="C9" i="2"/>
  <c r="C10" i="2"/>
  <c r="C11" i="2"/>
  <c r="I24" i="6"/>
  <c r="I25" i="6"/>
  <c r="I26" i="6"/>
  <c r="I27" i="6"/>
  <c r="I28" i="6"/>
  <c r="I29" i="6"/>
  <c r="I30" i="6"/>
  <c r="I31" i="6"/>
  <c r="I32" i="6"/>
  <c r="I33" i="6"/>
  <c r="I34" i="6"/>
  <c r="I35" i="6"/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" i="6"/>
  <c r="C4" i="2"/>
  <c r="C2" i="2"/>
  <c r="C3" i="2"/>
</calcChain>
</file>

<file path=xl/sharedStrings.xml><?xml version="1.0" encoding="utf-8"?>
<sst xmlns="http://schemas.openxmlformats.org/spreadsheetml/2006/main" count="986" uniqueCount="335">
  <si>
    <t>Os Castro</t>
  </si>
  <si>
    <t>Especie capturada</t>
  </si>
  <si>
    <t>Especie descartada</t>
  </si>
  <si>
    <t>Kg especie</t>
  </si>
  <si>
    <t>Nº individuos</t>
  </si>
  <si>
    <t>Lirio</t>
  </si>
  <si>
    <t>Palometa</t>
  </si>
  <si>
    <t>Pintarroja</t>
  </si>
  <si>
    <t>Comprobación Nº ind.</t>
  </si>
  <si>
    <t>Barco</t>
  </si>
  <si>
    <t>Lance</t>
  </si>
  <si>
    <t>Fecha</t>
  </si>
  <si>
    <t>Nº anzuelos</t>
  </si>
  <si>
    <t>Nº Tramos</t>
  </si>
  <si>
    <t>Estado Mar</t>
  </si>
  <si>
    <t>Fase Lunar</t>
  </si>
  <si>
    <t>Nº anzuelos Tramos</t>
  </si>
  <si>
    <t>Material L.M (mm)</t>
  </si>
  <si>
    <t>Longitud L.M.(m)</t>
  </si>
  <si>
    <t>Long Unidad</t>
  </si>
  <si>
    <t>Nº Anz</t>
  </si>
  <si>
    <t>Distancia Brazoladas</t>
  </si>
  <si>
    <t>Long Rabiza-bornoi</t>
  </si>
  <si>
    <t>Long.Brazolada</t>
  </si>
  <si>
    <t>Calibre Brazolada (mm)</t>
  </si>
  <si>
    <t>Anzuelos</t>
  </si>
  <si>
    <t>Carnada2</t>
  </si>
  <si>
    <t>Carnada1</t>
  </si>
  <si>
    <t>Caballa</t>
  </si>
  <si>
    <t>Sardina</t>
  </si>
  <si>
    <t>Talla Carn1 (cm)</t>
  </si>
  <si>
    <t>Tall Carn2 (cm)</t>
  </si>
  <si>
    <t>Latitud I.C</t>
  </si>
  <si>
    <t>Longitud I.C.</t>
  </si>
  <si>
    <t>Profundidad(m) I.C.</t>
  </si>
  <si>
    <t>Hora Fin Calada</t>
  </si>
  <si>
    <t>Latitud F.C.</t>
  </si>
  <si>
    <t>Long. F.C.</t>
  </si>
  <si>
    <t>Profundidad F.C.</t>
  </si>
  <si>
    <t>Hora I.V.</t>
  </si>
  <si>
    <t>Latitud I.V.</t>
  </si>
  <si>
    <t>Longitud I.V.</t>
  </si>
  <si>
    <t>Prof I.V.</t>
  </si>
  <si>
    <t>Hora F.V.</t>
  </si>
  <si>
    <t>Latitud F.V.</t>
  </si>
  <si>
    <t>Longitud F.V.</t>
  </si>
  <si>
    <t>Prof F.V.</t>
  </si>
  <si>
    <t>44-10-05N</t>
  </si>
  <si>
    <t>008-28-07W</t>
  </si>
  <si>
    <t>008-23-78W</t>
  </si>
  <si>
    <t>44-09-97N</t>
  </si>
  <si>
    <t>Puerto base</t>
  </si>
  <si>
    <t>Muxia</t>
  </si>
  <si>
    <t>Caballos Vapor</t>
  </si>
  <si>
    <t>TRB</t>
  </si>
  <si>
    <t>Eslora</t>
  </si>
  <si>
    <t>Nº Tripulantes</t>
  </si>
  <si>
    <t>Tripulantes cubierta</t>
  </si>
  <si>
    <t>Long. Tramo (m)</t>
  </si>
  <si>
    <t>Puerto Embarque y desembarque</t>
  </si>
  <si>
    <t>OC_01_01</t>
  </si>
  <si>
    <t>OC_01_02</t>
  </si>
  <si>
    <t>OC_01_03</t>
  </si>
  <si>
    <t>OC_01_04</t>
  </si>
  <si>
    <t>OC_01_05</t>
  </si>
  <si>
    <t>OC_01_06</t>
  </si>
  <si>
    <t>OC_01_07</t>
  </si>
  <si>
    <t>OC_01_08</t>
  </si>
  <si>
    <t>OC_01_09</t>
  </si>
  <si>
    <t>Barco_Marea_Lance</t>
  </si>
  <si>
    <t>44-08-65N</t>
  </si>
  <si>
    <t>008-26-54W</t>
  </si>
  <si>
    <t>44-08-20N</t>
  </si>
  <si>
    <t>008 -27-57W</t>
  </si>
  <si>
    <t>44-08-86N</t>
  </si>
  <si>
    <t>008-26-25W</t>
  </si>
  <si>
    <t>44-08-13N</t>
  </si>
  <si>
    <t>008-27-76W</t>
  </si>
  <si>
    <t>44--09-97N</t>
  </si>
  <si>
    <t>HKE</t>
  </si>
  <si>
    <t>Bocanegra</t>
  </si>
  <si>
    <t>X</t>
  </si>
  <si>
    <t>44-09-83</t>
  </si>
  <si>
    <t>008-27-97</t>
  </si>
  <si>
    <t>44-10-06</t>
  </si>
  <si>
    <t>008-24-48</t>
  </si>
  <si>
    <t>44-10-08</t>
  </si>
  <si>
    <t>008-27-94</t>
  </si>
  <si>
    <t>Barco/Marea/lance</t>
  </si>
  <si>
    <t>Bertorella</t>
  </si>
  <si>
    <t>Congrio</t>
  </si>
  <si>
    <t>Nombre científico</t>
  </si>
  <si>
    <t>N. Común</t>
  </si>
  <si>
    <t>Besugo</t>
  </si>
  <si>
    <t>Merluza</t>
  </si>
  <si>
    <t>Cabra/gallineta</t>
  </si>
  <si>
    <t>Merluccius merluccius</t>
  </si>
  <si>
    <t>Pagellus bogaraveo</t>
  </si>
  <si>
    <t>SBR</t>
  </si>
  <si>
    <t>Micromesistius poutassou</t>
  </si>
  <si>
    <t>WHB</t>
  </si>
  <si>
    <t>COE</t>
  </si>
  <si>
    <t>Conger conger</t>
  </si>
  <si>
    <t>Cód FAO</t>
  </si>
  <si>
    <t>Galeus melastomus</t>
  </si>
  <si>
    <t>SHO</t>
  </si>
  <si>
    <t>Pintaroja bocanegra</t>
  </si>
  <si>
    <t>Scyliorhinus canicula</t>
  </si>
  <si>
    <t>SYC</t>
  </si>
  <si>
    <t>Trachinotus ovatus</t>
  </si>
  <si>
    <t>POP</t>
  </si>
  <si>
    <t>Alfonsino</t>
  </si>
  <si>
    <t>Negrito</t>
  </si>
  <si>
    <t>Beryx splendens</t>
  </si>
  <si>
    <t>BYS</t>
  </si>
  <si>
    <t>Polyprion americanus</t>
  </si>
  <si>
    <t>WRF</t>
  </si>
  <si>
    <t>Mero</t>
  </si>
  <si>
    <t>Maruca azul</t>
  </si>
  <si>
    <t>TRY</t>
  </si>
  <si>
    <t>43-24-86N</t>
  </si>
  <si>
    <t>009-24-74W</t>
  </si>
  <si>
    <t>43-22-75</t>
  </si>
  <si>
    <t>009-27-94W</t>
  </si>
  <si>
    <t>43-22-84N</t>
  </si>
  <si>
    <t>009-28-27W</t>
  </si>
  <si>
    <t>43-24-79N</t>
  </si>
  <si>
    <t>009-24-41</t>
  </si>
  <si>
    <t>44-09-00N</t>
  </si>
  <si>
    <t>008-29-19W</t>
  </si>
  <si>
    <t>44-08-07</t>
  </si>
  <si>
    <t>008-28-20W</t>
  </si>
  <si>
    <t>44-09-12N</t>
  </si>
  <si>
    <t>008-29-09W</t>
  </si>
  <si>
    <t>44-08-24N</t>
  </si>
  <si>
    <t>008-28-09W</t>
  </si>
  <si>
    <t>43-23-02N</t>
  </si>
  <si>
    <t>009-28-08W</t>
  </si>
  <si>
    <t>43-25-03N</t>
  </si>
  <si>
    <t>009-24-72W</t>
  </si>
  <si>
    <t>43-25-10N</t>
  </si>
  <si>
    <t>009-24-83W</t>
  </si>
  <si>
    <t>43-23-01N</t>
  </si>
  <si>
    <t>009-27-96W</t>
  </si>
  <si>
    <t>43-26-87N</t>
  </si>
  <si>
    <t>009-18-10W</t>
  </si>
  <si>
    <t>43-24-77N</t>
  </si>
  <si>
    <t>009-19-40W</t>
  </si>
  <si>
    <t>43-26-85N</t>
  </si>
  <si>
    <t>009-18-11W</t>
  </si>
  <si>
    <t>43-26-81N</t>
  </si>
  <si>
    <t>009-18-04W</t>
  </si>
  <si>
    <t>43-25-15N</t>
  </si>
  <si>
    <t>009-24-33W</t>
  </si>
  <si>
    <t>43-23-21N</t>
  </si>
  <si>
    <t>009-29-43W</t>
  </si>
  <si>
    <t>009-24-31W</t>
  </si>
  <si>
    <t>43-23-24N</t>
  </si>
  <si>
    <t>009-29-24W</t>
  </si>
  <si>
    <t>RELOJ</t>
  </si>
  <si>
    <t>43-24-91N</t>
  </si>
  <si>
    <t>009-26-83W</t>
  </si>
  <si>
    <t>43-20-47N</t>
  </si>
  <si>
    <t>009-32-01W</t>
  </si>
  <si>
    <t>43-20-76N</t>
  </si>
  <si>
    <t>009-31-90W</t>
  </si>
  <si>
    <t>009-26-48W</t>
  </si>
  <si>
    <t>Siempre San Pablo</t>
  </si>
  <si>
    <t>Puerto de Vega</t>
  </si>
  <si>
    <t>Luarca</t>
  </si>
  <si>
    <t>1º MAREA</t>
  </si>
  <si>
    <t>2º MAREA</t>
  </si>
  <si>
    <t>SS_01_01</t>
  </si>
  <si>
    <t>SS_01_02</t>
  </si>
  <si>
    <t>CALIBRE Carn2 (ind/kg)</t>
  </si>
  <si>
    <t>peso medio individuo Carn2 (g)</t>
  </si>
  <si>
    <t>peso medio individuo Carn1 (g)</t>
  </si>
  <si>
    <t>CALIBRE Carn1 (ind/kg)</t>
  </si>
  <si>
    <t>44-00-68N</t>
  </si>
  <si>
    <t>Temperatura Agua</t>
  </si>
  <si>
    <t>44-00-50N</t>
  </si>
  <si>
    <t>006-59-43W</t>
  </si>
  <si>
    <t>006-59-46W</t>
  </si>
  <si>
    <t>44-00-30N</t>
  </si>
  <si>
    <t>006-57-67W</t>
  </si>
  <si>
    <t>44-00-20N</t>
  </si>
  <si>
    <t>006-57-50W</t>
  </si>
  <si>
    <t>SS_01_03</t>
  </si>
  <si>
    <t>SS_01_04</t>
  </si>
  <si>
    <t>44-07-73N</t>
  </si>
  <si>
    <t>007-21-90W</t>
  </si>
  <si>
    <t>44-06-95N</t>
  </si>
  <si>
    <t>007-22-00W</t>
  </si>
  <si>
    <t>SS_01_05</t>
  </si>
  <si>
    <t>44-07-10N</t>
  </si>
  <si>
    <t>007-27-25W</t>
  </si>
  <si>
    <t>44-07-40N</t>
  </si>
  <si>
    <t>007-27-60W</t>
  </si>
  <si>
    <t>SS_01_06</t>
  </si>
  <si>
    <t>44-07-68N</t>
  </si>
  <si>
    <t>CALMA</t>
  </si>
  <si>
    <t>007-23-20W</t>
  </si>
  <si>
    <t>44-06-80N</t>
  </si>
  <si>
    <t>44-07-65N</t>
  </si>
  <si>
    <t>007-21-80W</t>
  </si>
  <si>
    <t xml:space="preserve">Marejada </t>
  </si>
  <si>
    <t>44-07-30N</t>
  </si>
  <si>
    <t>SS_02_01</t>
  </si>
  <si>
    <t>OC_01</t>
  </si>
  <si>
    <t>SS_01</t>
  </si>
  <si>
    <t>SS_02</t>
  </si>
  <si>
    <t>Nº Marea</t>
  </si>
  <si>
    <t>SS_02_02</t>
  </si>
  <si>
    <t>SS_02_03</t>
  </si>
  <si>
    <t>SS_02_04</t>
  </si>
  <si>
    <t>SS_02_05</t>
  </si>
  <si>
    <t>SS_02_06</t>
  </si>
  <si>
    <t>SS_02_07</t>
  </si>
  <si>
    <t>SS_02_08</t>
  </si>
  <si>
    <t>007-22-22W</t>
  </si>
  <si>
    <t>007-22-10W</t>
  </si>
  <si>
    <t>Calma</t>
  </si>
  <si>
    <t>44-00-60N</t>
  </si>
  <si>
    <t>006-59-48W</t>
  </si>
  <si>
    <t>43-59-98N</t>
  </si>
  <si>
    <t>006-58-20W</t>
  </si>
  <si>
    <t>44-00-32N</t>
  </si>
  <si>
    <t>006-57-68W</t>
  </si>
  <si>
    <t>43-59-96N</t>
  </si>
  <si>
    <t>006-56-68W</t>
  </si>
  <si>
    <t>43-59-90N</t>
  </si>
  <si>
    <t>006-52-40W</t>
  </si>
  <si>
    <t>43-51-50N</t>
  </si>
  <si>
    <t>006-57-48W</t>
  </si>
  <si>
    <t>44-00-65N</t>
  </si>
  <si>
    <t>006-59-50W</t>
  </si>
  <si>
    <t>44-00-55N</t>
  </si>
  <si>
    <t>006-58-60W</t>
  </si>
  <si>
    <t>43-55-15N</t>
  </si>
  <si>
    <t>006-48-50W</t>
  </si>
  <si>
    <t>43-55-00N</t>
  </si>
  <si>
    <t>006-47-20W</t>
  </si>
  <si>
    <t>43-55-150N</t>
  </si>
  <si>
    <t>43-55-20N</t>
  </si>
  <si>
    <t>006-43-60W</t>
  </si>
  <si>
    <t>006-41-50W</t>
  </si>
  <si>
    <t>Abadejo</t>
  </si>
  <si>
    <t>palo</t>
  </si>
  <si>
    <t>Molva macrophthalma</t>
  </si>
  <si>
    <t>Pollachius pollachius</t>
  </si>
  <si>
    <t>Beryx decadactylus</t>
  </si>
  <si>
    <t>Palometa roja</t>
  </si>
  <si>
    <t>Palometa macho</t>
  </si>
  <si>
    <t>Helicolenus dactylopterus</t>
  </si>
  <si>
    <t>Hoplostethus atlanticus</t>
  </si>
  <si>
    <t>Reloj anaranjado</t>
  </si>
  <si>
    <t>brótola de fango</t>
  </si>
  <si>
    <t>Phycis blennoides</t>
  </si>
  <si>
    <t>Etmopterus spinax</t>
  </si>
  <si>
    <t>BRF</t>
  </si>
  <si>
    <t>BXD</t>
  </si>
  <si>
    <t>GFB</t>
  </si>
  <si>
    <t>ETX</t>
  </si>
  <si>
    <t>POL</t>
  </si>
  <si>
    <t>SLI</t>
  </si>
  <si>
    <t>ORY</t>
  </si>
  <si>
    <t>POP??</t>
  </si>
  <si>
    <t>Pampano??</t>
  </si>
  <si>
    <t>Marejada-Mar Gruesa</t>
  </si>
  <si>
    <t>Estados de la Mar</t>
  </si>
  <si>
    <t>Calma chica</t>
  </si>
  <si>
    <t xml:space="preserve">Calma </t>
  </si>
  <si>
    <t>Fuerza (nudos)  y direcc viento</t>
  </si>
  <si>
    <t>Creciente</t>
  </si>
  <si>
    <t>Calma con viento</t>
  </si>
  <si>
    <t>Marejadilla</t>
  </si>
  <si>
    <t>Marejada</t>
  </si>
  <si>
    <t>Marejada y Mar gruesa</t>
  </si>
  <si>
    <t>trozos</t>
  </si>
  <si>
    <t>Barco_Marea</t>
  </si>
  <si>
    <t>MAZ</t>
  </si>
  <si>
    <t>Scomber spp</t>
  </si>
  <si>
    <t>Sardina pilchardus</t>
  </si>
  <si>
    <t>PIL</t>
  </si>
  <si>
    <t>Escala</t>
  </si>
  <si>
    <t>1,5*1,3</t>
  </si>
  <si>
    <t>Media aritmética</t>
  </si>
  <si>
    <t>44-10-00N</t>
  </si>
  <si>
    <t>008-24-10W</t>
  </si>
  <si>
    <t>Comments tabla SBR: Sabiendo que la talla de 1º madurez es 31,4cm, vemos que sólo se capturaron 7 individuos menores de 32cm, de un total de 571, es decir 1,2%. Además 5 de estos 7 individuos estan en zona de galicia (OC_01_7y8).</t>
  </si>
  <si>
    <t>Varianza muestral</t>
  </si>
  <si>
    <t>Desv. Típica</t>
  </si>
  <si>
    <t>Códigos</t>
  </si>
  <si>
    <t>Nombre</t>
  </si>
  <si>
    <t>Gallineta</t>
  </si>
  <si>
    <t>Alfonsino palomentón</t>
  </si>
  <si>
    <t>Alfonsino besugo</t>
  </si>
  <si>
    <t xml:space="preserve">Congrio común </t>
  </si>
  <si>
    <t>Brótola de fango</t>
  </si>
  <si>
    <t xml:space="preserve">Merluccius merluccius </t>
  </si>
  <si>
    <t>Hoplostetus atlanticus</t>
  </si>
  <si>
    <t>Pámpano blanco</t>
  </si>
  <si>
    <t>Pintarroja bocanegra, Olayo</t>
  </si>
  <si>
    <t>Molva macrophtalma</t>
  </si>
  <si>
    <t>Maruca española</t>
  </si>
  <si>
    <t xml:space="preserve">Pintarroja   </t>
  </si>
  <si>
    <t>Bacaladilla, lirio</t>
  </si>
  <si>
    <t>Cherna</t>
  </si>
  <si>
    <t>Bacaladilla/Lirio</t>
  </si>
  <si>
    <t>Bertorella/Locha</t>
  </si>
  <si>
    <t>Olayo/ Bocanegra</t>
  </si>
  <si>
    <t>Pampano</t>
  </si>
  <si>
    <t>Maruca azul /Palo</t>
  </si>
  <si>
    <t>Reloj anarajando</t>
  </si>
  <si>
    <t>Nombre común</t>
  </si>
  <si>
    <t>Código FAO</t>
  </si>
  <si>
    <t>Hora Inicio Calada (GMT)</t>
  </si>
  <si>
    <t>Latitud I.C.</t>
  </si>
  <si>
    <t>Fuerza (nudos)  y direc. viento</t>
  </si>
  <si>
    <t>Tallas (cm)</t>
  </si>
  <si>
    <t>Operación de pesca</t>
  </si>
  <si>
    <t>Condiciones meteorológicas</t>
  </si>
  <si>
    <t>Captura</t>
  </si>
  <si>
    <t>Profundidad (m) I.C.</t>
  </si>
  <si>
    <t>8_S</t>
  </si>
  <si>
    <t>4_SW</t>
  </si>
  <si>
    <t>2_SW</t>
  </si>
  <si>
    <t>18_SW</t>
  </si>
  <si>
    <t>10_ SE</t>
  </si>
  <si>
    <t>5 _E</t>
  </si>
  <si>
    <t>15_ E</t>
  </si>
  <si>
    <t>6_ E</t>
  </si>
  <si>
    <t>0_CALMA</t>
  </si>
  <si>
    <t>Hora In.Cal</t>
  </si>
  <si>
    <t>Luna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</si>
</sst>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name val="Calibri"/>
      <family val="2"/>
      <scheme val="minor"/>
    </font>
    <font>
      <b/>
      <i/>
      <sz val="10"/>
      <color indexed="8"/>
      <name val="Arial"/>
      <family val="2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i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/>
  </cellStyleXfs>
  <cellXfs count="68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0" fontId="0" fillId="4" borderId="1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1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 applyProtection="1">
      <alignment horizontal="center" wrapText="1"/>
      <protection locked="0"/>
    </xf>
    <xf numFmtId="0" fontId="0" fillId="0" borderId="0" xfId="0" applyFill="1" applyAlignment="1" applyProtection="1">
      <alignment horizontal="center" wrapText="1"/>
      <protection locked="0"/>
    </xf>
    <xf numFmtId="0" fontId="3" fillId="0" borderId="0" xfId="0" applyFont="1" applyFill="1" applyAlignment="1" applyProtection="1">
      <alignment horizontal="center" wrapText="1"/>
      <protection locked="0"/>
    </xf>
    <xf numFmtId="0" fontId="3" fillId="0" borderId="0" xfId="0" applyFont="1" applyFill="1" applyBorder="1" applyAlignment="1" applyProtection="1">
      <alignment horizontal="center" wrapText="1"/>
      <protection locked="0"/>
    </xf>
    <xf numFmtId="0" fontId="0" fillId="0" borderId="0" xfId="0" applyFill="1" applyBorder="1" applyAlignment="1" applyProtection="1">
      <alignment horizont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0" fillId="6" borderId="1" xfId="0" applyFill="1" applyBorder="1" applyAlignment="1" applyProtection="1">
      <alignment horizontal="center" wrapText="1"/>
    </xf>
    <xf numFmtId="0" fontId="3" fillId="0" borderId="6" xfId="0" applyFont="1" applyFill="1" applyBorder="1" applyAlignment="1" applyProtection="1">
      <alignment horizontal="center" wrapText="1"/>
    </xf>
    <xf numFmtId="0" fontId="3" fillId="0" borderId="7" xfId="0" applyFont="1" applyFill="1" applyBorder="1" applyAlignment="1" applyProtection="1">
      <alignment horizontal="center" wrapText="1"/>
    </xf>
    <xf numFmtId="0" fontId="3" fillId="0" borderId="1" xfId="0" applyFont="1" applyFill="1" applyBorder="1" applyAlignment="1" applyProtection="1">
      <alignment horizontal="center" wrapText="1"/>
    </xf>
    <xf numFmtId="0" fontId="3" fillId="0" borderId="4" xfId="0" applyFont="1" applyFill="1" applyBorder="1" applyAlignment="1" applyProtection="1">
      <alignment horizontal="center" wrapText="1"/>
    </xf>
    <xf numFmtId="0" fontId="3" fillId="0" borderId="5" xfId="0" applyFont="1" applyFill="1" applyBorder="1" applyAlignment="1" applyProtection="1">
      <alignment horizontal="center" wrapText="1"/>
    </xf>
    <xf numFmtId="0" fontId="3" fillId="0" borderId="3" xfId="0" applyFont="1" applyFill="1" applyBorder="1" applyAlignment="1" applyProtection="1">
      <alignment horizontal="center" wrapText="1"/>
    </xf>
    <xf numFmtId="0" fontId="5" fillId="0" borderId="1" xfId="0" applyFont="1" applyFill="1" applyBorder="1" applyAlignment="1" applyProtection="1">
      <alignment horizontal="center" wrapText="1"/>
    </xf>
    <xf numFmtId="0" fontId="5" fillId="0" borderId="4" xfId="0" applyFont="1" applyFill="1" applyBorder="1" applyAlignment="1" applyProtection="1">
      <alignment horizontal="center" wrapText="1"/>
    </xf>
    <xf numFmtId="0" fontId="3" fillId="0" borderId="0" xfId="0" applyFont="1" applyFill="1" applyAlignment="1" applyProtection="1">
      <alignment horizontal="center" wrapText="1"/>
    </xf>
    <xf numFmtId="0" fontId="3" fillId="0" borderId="2" xfId="0" applyFont="1" applyFill="1" applyBorder="1" applyAlignment="1" applyProtection="1">
      <alignment horizontal="center" wrapText="1"/>
    </xf>
    <xf numFmtId="164" fontId="3" fillId="0" borderId="6" xfId="0" applyNumberFormat="1" applyFont="1" applyFill="1" applyBorder="1" applyAlignment="1" applyProtection="1">
      <alignment horizontal="center" wrapText="1"/>
      <protection hidden="1"/>
    </xf>
    <xf numFmtId="164" fontId="3" fillId="0" borderId="6" xfId="0" applyNumberFormat="1" applyFont="1" applyFill="1" applyBorder="1" applyAlignment="1" applyProtection="1">
      <alignment horizontal="center" wrapText="1"/>
      <protection locked="0" hidden="1"/>
    </xf>
    <xf numFmtId="0" fontId="0" fillId="0" borderId="1" xfId="0" applyFill="1" applyBorder="1" applyAlignment="1" applyProtection="1">
      <alignment horizontal="center" wrapText="1"/>
    </xf>
    <xf numFmtId="0" fontId="1" fillId="0" borderId="1" xfId="0" applyFont="1" applyFill="1" applyBorder="1" applyAlignment="1" applyProtection="1">
      <alignment horizontal="center" wrapText="1"/>
    </xf>
    <xf numFmtId="0" fontId="2" fillId="0" borderId="1" xfId="0" applyFont="1" applyFill="1" applyBorder="1" applyAlignment="1" applyProtection="1">
      <alignment horizontal="center" wrapText="1"/>
    </xf>
    <xf numFmtId="0" fontId="8" fillId="0" borderId="0" xfId="0" applyFont="1" applyFill="1" applyAlignment="1" applyProtection="1">
      <alignment horizontal="center" wrapText="1"/>
      <protection locked="0"/>
    </xf>
    <xf numFmtId="0" fontId="0" fillId="0" borderId="0" xfId="0" applyFill="1" applyAlignment="1" applyProtection="1">
      <alignment wrapText="1"/>
      <protection locked="0"/>
    </xf>
    <xf numFmtId="1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10" xfId="0" applyFill="1" applyBorder="1" applyAlignment="1" applyProtection="1">
      <alignment horizontal="center" wrapText="1"/>
      <protection locked="0"/>
    </xf>
    <xf numFmtId="0" fontId="9" fillId="0" borderId="2" xfId="0" applyFont="1" applyFill="1" applyBorder="1" applyAlignment="1" applyProtection="1">
      <alignment horizontal="center" vertical="center" wrapText="1"/>
    </xf>
    <xf numFmtId="0" fontId="10" fillId="0" borderId="9" xfId="0" applyFont="1" applyFill="1" applyBorder="1" applyAlignment="1" applyProtection="1">
      <alignment horizontal="center" vertical="center" wrapText="1"/>
      <protection locked="0"/>
    </xf>
    <xf numFmtId="0" fontId="9" fillId="0" borderId="3" xfId="0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Fill="1" applyBorder="1" applyAlignment="1" applyProtection="1">
      <alignment horizontal="center" vertical="center" wrapText="1"/>
      <protection locked="0"/>
    </xf>
    <xf numFmtId="0" fontId="9" fillId="0" borderId="2" xfId="0" applyFont="1" applyFill="1" applyBorder="1" applyAlignment="1" applyProtection="1">
      <alignment horizontal="center" wrapText="1"/>
      <protection locked="0"/>
    </xf>
    <xf numFmtId="0" fontId="11" fillId="0" borderId="2" xfId="0" applyFont="1" applyFill="1" applyBorder="1" applyAlignment="1" applyProtection="1">
      <alignment horizontal="center" vertical="center" wrapText="1"/>
    </xf>
    <xf numFmtId="0" fontId="9" fillId="0" borderId="2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Fill="1" applyBorder="1" applyAlignment="1" applyProtection="1">
      <alignment horizontal="center" vertical="center" wrapText="1"/>
    </xf>
    <xf numFmtId="0" fontId="10" fillId="0" borderId="8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Fill="1" applyBorder="1" applyAlignment="1" applyProtection="1">
      <alignment horizontal="center" vertical="center" wrapText="1"/>
      <protection locked="0"/>
    </xf>
    <xf numFmtId="0" fontId="12" fillId="7" borderId="0" xfId="0" applyFont="1" applyFill="1" applyBorder="1" applyAlignment="1">
      <alignment vertical="center" wrapText="1"/>
    </xf>
    <xf numFmtId="0" fontId="12" fillId="7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13" fillId="8" borderId="0" xfId="0" applyFont="1" applyFill="1" applyBorder="1" applyAlignment="1">
      <alignment vertical="center" wrapText="1"/>
    </xf>
    <xf numFmtId="0" fontId="14" fillId="8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="70" zoomScaleNormal="70" workbookViewId="0">
      <selection activeCell="B4" sqref="B4"/>
    </sheetView>
  </sheetViews>
  <sheetFormatPr baseColWidth="10" defaultRowHeight="15" x14ac:dyDescent="0.25"/>
  <cols>
    <col min="1" max="1" width="18.7109375" customWidth="1"/>
    <col min="2" max="2" width="26.7109375" customWidth="1"/>
    <col min="3" max="3" width="20" customWidth="1"/>
    <col min="5" max="5" width="17.140625" customWidth="1"/>
  </cols>
  <sheetData>
    <row r="1" spans="1:10" ht="30" x14ac:dyDescent="0.25">
      <c r="A1" s="10" t="s">
        <v>279</v>
      </c>
      <c r="B1" s="1" t="s">
        <v>9</v>
      </c>
      <c r="C1" s="1" t="s">
        <v>211</v>
      </c>
      <c r="D1" s="1" t="s">
        <v>51</v>
      </c>
      <c r="E1" s="1" t="s">
        <v>59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</row>
    <row r="2" spans="1:10" x14ac:dyDescent="0.25">
      <c r="A2" s="11" t="s">
        <v>208</v>
      </c>
      <c r="B2" s="2" t="s">
        <v>0</v>
      </c>
      <c r="C2" s="2" t="s">
        <v>170</v>
      </c>
      <c r="D2" s="2" t="s">
        <v>52</v>
      </c>
      <c r="E2" s="2" t="s">
        <v>52</v>
      </c>
      <c r="F2" s="2">
        <v>230</v>
      </c>
      <c r="G2" s="2">
        <v>93.76</v>
      </c>
      <c r="H2" s="2">
        <v>23</v>
      </c>
      <c r="I2" s="2">
        <v>8</v>
      </c>
      <c r="J2" s="2">
        <v>7</v>
      </c>
    </row>
    <row r="3" spans="1:10" ht="30" x14ac:dyDescent="0.25">
      <c r="A3" s="11" t="s">
        <v>209</v>
      </c>
      <c r="B3" s="2" t="s">
        <v>167</v>
      </c>
      <c r="C3" s="2" t="s">
        <v>170</v>
      </c>
      <c r="D3" s="2" t="s">
        <v>168</v>
      </c>
      <c r="E3" s="2" t="s">
        <v>169</v>
      </c>
      <c r="F3" s="2">
        <v>150</v>
      </c>
      <c r="G3" s="2">
        <v>56</v>
      </c>
      <c r="H3" s="2">
        <v>20</v>
      </c>
      <c r="I3" s="2">
        <v>7</v>
      </c>
      <c r="J3" s="2">
        <v>5</v>
      </c>
    </row>
    <row r="4" spans="1:10" ht="30" x14ac:dyDescent="0.25">
      <c r="A4" s="11" t="s">
        <v>210</v>
      </c>
      <c r="B4" s="2" t="s">
        <v>167</v>
      </c>
      <c r="C4" s="2" t="s">
        <v>171</v>
      </c>
      <c r="D4" s="2" t="s">
        <v>168</v>
      </c>
      <c r="E4" s="2" t="s">
        <v>169</v>
      </c>
      <c r="F4" s="2">
        <v>150</v>
      </c>
      <c r="G4" s="2">
        <v>56</v>
      </c>
      <c r="H4" s="2">
        <v>20</v>
      </c>
      <c r="I4" s="2">
        <v>6</v>
      </c>
      <c r="J4" s="2">
        <v>4</v>
      </c>
    </row>
    <row r="6" spans="1:10" ht="30" x14ac:dyDescent="0.25">
      <c r="A6" s="12" t="s">
        <v>91</v>
      </c>
      <c r="B6" s="12" t="s">
        <v>92</v>
      </c>
      <c r="C6" s="12" t="s">
        <v>103</v>
      </c>
      <c r="D6" s="12"/>
      <c r="F6" s="16" t="s">
        <v>269</v>
      </c>
      <c r="G6" s="16" t="s">
        <v>284</v>
      </c>
    </row>
    <row r="7" spans="1:10" ht="67.5" customHeight="1" x14ac:dyDescent="0.25">
      <c r="A7" s="13" t="s">
        <v>97</v>
      </c>
      <c r="B7" s="14" t="s">
        <v>93</v>
      </c>
      <c r="C7" s="14" t="s">
        <v>98</v>
      </c>
      <c r="D7" s="14"/>
      <c r="F7" s="7" t="s">
        <v>270</v>
      </c>
      <c r="G7" s="7">
        <v>1</v>
      </c>
    </row>
    <row r="8" spans="1:10" ht="30" x14ac:dyDescent="0.25">
      <c r="A8" s="13" t="s">
        <v>96</v>
      </c>
      <c r="B8" s="14" t="s">
        <v>94</v>
      </c>
      <c r="C8" s="14" t="s">
        <v>79</v>
      </c>
      <c r="D8" s="14"/>
      <c r="F8" s="7" t="s">
        <v>274</v>
      </c>
      <c r="G8" s="7">
        <v>2</v>
      </c>
    </row>
    <row r="9" spans="1:10" ht="25.5" x14ac:dyDescent="0.25">
      <c r="A9" s="13" t="s">
        <v>99</v>
      </c>
      <c r="B9" s="14" t="s">
        <v>5</v>
      </c>
      <c r="C9" s="14" t="s">
        <v>100</v>
      </c>
      <c r="D9" s="14"/>
      <c r="F9" s="7" t="s">
        <v>275</v>
      </c>
      <c r="G9" s="7">
        <v>3</v>
      </c>
    </row>
    <row r="10" spans="1:10" ht="30" x14ac:dyDescent="0.25">
      <c r="A10" s="15" t="s">
        <v>253</v>
      </c>
      <c r="B10" s="14" t="s">
        <v>95</v>
      </c>
      <c r="C10" s="14" t="s">
        <v>259</v>
      </c>
      <c r="D10" s="14"/>
      <c r="F10" s="7" t="s">
        <v>276</v>
      </c>
      <c r="G10" s="7">
        <v>4</v>
      </c>
    </row>
    <row r="11" spans="1:10" ht="30" x14ac:dyDescent="0.25">
      <c r="A11" s="13" t="s">
        <v>102</v>
      </c>
      <c r="B11" s="14" t="s">
        <v>90</v>
      </c>
      <c r="C11" s="14" t="s">
        <v>101</v>
      </c>
      <c r="D11" s="14"/>
      <c r="F11" s="7" t="s">
        <v>277</v>
      </c>
      <c r="G11" s="7">
        <v>5</v>
      </c>
    </row>
    <row r="12" spans="1:10" ht="30" x14ac:dyDescent="0.25">
      <c r="A12" s="15" t="s">
        <v>250</v>
      </c>
      <c r="B12" s="14" t="s">
        <v>6</v>
      </c>
      <c r="C12" s="14" t="s">
        <v>260</v>
      </c>
      <c r="D12" s="14" t="s">
        <v>251</v>
      </c>
    </row>
    <row r="13" spans="1:10" ht="30" x14ac:dyDescent="0.25">
      <c r="A13" s="15" t="s">
        <v>257</v>
      </c>
      <c r="B13" s="14" t="s">
        <v>89</v>
      </c>
      <c r="C13" s="14" t="s">
        <v>261</v>
      </c>
      <c r="D13" s="14" t="s">
        <v>256</v>
      </c>
    </row>
    <row r="14" spans="1:10" ht="30" x14ac:dyDescent="0.25">
      <c r="A14" s="15" t="s">
        <v>107</v>
      </c>
      <c r="B14" s="14" t="s">
        <v>7</v>
      </c>
      <c r="C14" s="14" t="s">
        <v>108</v>
      </c>
      <c r="D14" s="14"/>
    </row>
    <row r="15" spans="1:10" ht="30" x14ac:dyDescent="0.25">
      <c r="A15" s="13" t="s">
        <v>104</v>
      </c>
      <c r="B15" s="14" t="s">
        <v>80</v>
      </c>
      <c r="C15" s="14" t="s">
        <v>105</v>
      </c>
      <c r="D15" s="14" t="s">
        <v>106</v>
      </c>
    </row>
    <row r="16" spans="1:10" x14ac:dyDescent="0.25">
      <c r="A16" s="15" t="s">
        <v>109</v>
      </c>
      <c r="B16" s="14" t="s">
        <v>267</v>
      </c>
      <c r="C16" s="14" t="s">
        <v>110</v>
      </c>
      <c r="D16" s="14"/>
    </row>
    <row r="17" spans="1:4" ht="30" x14ac:dyDescent="0.25">
      <c r="A17" s="15" t="s">
        <v>113</v>
      </c>
      <c r="B17" s="14" t="s">
        <v>111</v>
      </c>
      <c r="C17" s="14" t="s">
        <v>114</v>
      </c>
      <c r="D17" s="14" t="s">
        <v>252</v>
      </c>
    </row>
    <row r="18" spans="1:4" x14ac:dyDescent="0.25">
      <c r="A18" s="15" t="s">
        <v>258</v>
      </c>
      <c r="B18" s="14" t="s">
        <v>112</v>
      </c>
      <c r="C18" s="14" t="s">
        <v>262</v>
      </c>
      <c r="D18" s="14"/>
    </row>
    <row r="19" spans="1:4" ht="30" x14ac:dyDescent="0.25">
      <c r="A19" s="15" t="s">
        <v>115</v>
      </c>
      <c r="B19" s="14" t="s">
        <v>117</v>
      </c>
      <c r="C19" s="14" t="s">
        <v>116</v>
      </c>
      <c r="D19" s="14"/>
    </row>
    <row r="20" spans="1:4" ht="30" x14ac:dyDescent="0.25">
      <c r="A20" s="15" t="s">
        <v>248</v>
      </c>
      <c r="B20" s="14" t="s">
        <v>118</v>
      </c>
      <c r="C20" s="14" t="s">
        <v>264</v>
      </c>
      <c r="D20" s="14" t="s">
        <v>247</v>
      </c>
    </row>
    <row r="21" spans="1:4" ht="30" x14ac:dyDescent="0.25">
      <c r="A21" s="15" t="s">
        <v>254</v>
      </c>
      <c r="B21" s="14" t="s">
        <v>159</v>
      </c>
      <c r="C21" s="14" t="s">
        <v>265</v>
      </c>
      <c r="D21" s="14" t="s">
        <v>255</v>
      </c>
    </row>
    <row r="22" spans="1:4" ht="30" x14ac:dyDescent="0.25">
      <c r="A22" s="15" t="s">
        <v>249</v>
      </c>
      <c r="B22" s="14" t="s">
        <v>246</v>
      </c>
      <c r="C22" s="14" t="s">
        <v>263</v>
      </c>
      <c r="D22" s="14"/>
    </row>
    <row r="23" spans="1:4" x14ac:dyDescent="0.25">
      <c r="A23" s="15" t="s">
        <v>281</v>
      </c>
      <c r="B23" s="14" t="s">
        <v>28</v>
      </c>
      <c r="C23" s="14" t="s">
        <v>280</v>
      </c>
      <c r="D23" s="14"/>
    </row>
    <row r="24" spans="1:4" ht="27.75" customHeight="1" x14ac:dyDescent="0.25">
      <c r="A24" s="15" t="s">
        <v>282</v>
      </c>
      <c r="B24" s="14" t="s">
        <v>29</v>
      </c>
      <c r="C24" s="14" t="s">
        <v>283</v>
      </c>
      <c r="D24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E8" sqref="E8"/>
    </sheetView>
  </sheetViews>
  <sheetFormatPr baseColWidth="10" defaultColWidth="37.42578125" defaultRowHeight="15" x14ac:dyDescent="0.25"/>
  <cols>
    <col min="1" max="1" width="20" style="64" bestFit="1" customWidth="1"/>
    <col min="2" max="2" width="15" style="64" bestFit="1" customWidth="1"/>
    <col min="3" max="3" width="6.28515625" style="64" bestFit="1" customWidth="1"/>
    <col min="4" max="16384" width="37.42578125" style="64"/>
  </cols>
  <sheetData>
    <row r="1" spans="1:3" ht="25.5" x14ac:dyDescent="0.25">
      <c r="A1" s="62" t="s">
        <v>91</v>
      </c>
      <c r="B1" s="63" t="s">
        <v>314</v>
      </c>
      <c r="C1" s="63" t="s">
        <v>315</v>
      </c>
    </row>
    <row r="2" spans="1:3" ht="24" x14ac:dyDescent="0.25">
      <c r="A2" s="65" t="s">
        <v>97</v>
      </c>
      <c r="B2" s="66" t="s">
        <v>93</v>
      </c>
      <c r="C2" s="66" t="s">
        <v>98</v>
      </c>
    </row>
    <row r="3" spans="1:3" ht="24" x14ac:dyDescent="0.25">
      <c r="A3" s="65" t="s">
        <v>96</v>
      </c>
      <c r="B3" s="66" t="s">
        <v>94</v>
      </c>
      <c r="C3" s="66" t="s">
        <v>79</v>
      </c>
    </row>
    <row r="4" spans="1:3" ht="24" x14ac:dyDescent="0.25">
      <c r="A4" s="65" t="s">
        <v>99</v>
      </c>
      <c r="B4" s="66" t="s">
        <v>308</v>
      </c>
      <c r="C4" s="66" t="s">
        <v>100</v>
      </c>
    </row>
    <row r="5" spans="1:3" ht="24" x14ac:dyDescent="0.25">
      <c r="A5" s="65" t="s">
        <v>253</v>
      </c>
      <c r="B5" s="66" t="s">
        <v>95</v>
      </c>
      <c r="C5" s="66" t="s">
        <v>259</v>
      </c>
    </row>
    <row r="6" spans="1:3" x14ac:dyDescent="0.25">
      <c r="A6" s="65" t="s">
        <v>102</v>
      </c>
      <c r="B6" s="66" t="s">
        <v>90</v>
      </c>
      <c r="C6" s="66" t="s">
        <v>101</v>
      </c>
    </row>
    <row r="7" spans="1:3" ht="24" x14ac:dyDescent="0.25">
      <c r="A7" s="65" t="s">
        <v>250</v>
      </c>
      <c r="B7" s="66" t="s">
        <v>6</v>
      </c>
      <c r="C7" s="66" t="s">
        <v>260</v>
      </c>
    </row>
    <row r="8" spans="1:3" ht="24" x14ac:dyDescent="0.25">
      <c r="A8" s="65" t="s">
        <v>257</v>
      </c>
      <c r="B8" s="66" t="s">
        <v>309</v>
      </c>
      <c r="C8" s="66" t="s">
        <v>261</v>
      </c>
    </row>
    <row r="9" spans="1:3" ht="24" x14ac:dyDescent="0.25">
      <c r="A9" s="65" t="s">
        <v>107</v>
      </c>
      <c r="B9" s="66" t="s">
        <v>7</v>
      </c>
      <c r="C9" s="66" t="s">
        <v>108</v>
      </c>
    </row>
    <row r="10" spans="1:3" ht="24" x14ac:dyDescent="0.25">
      <c r="A10" s="65" t="s">
        <v>104</v>
      </c>
      <c r="B10" s="66" t="s">
        <v>310</v>
      </c>
      <c r="C10" s="66" t="s">
        <v>105</v>
      </c>
    </row>
    <row r="11" spans="1:3" ht="24" x14ac:dyDescent="0.25">
      <c r="A11" s="65" t="s">
        <v>109</v>
      </c>
      <c r="B11" s="66" t="s">
        <v>311</v>
      </c>
      <c r="C11" s="66" t="s">
        <v>110</v>
      </c>
    </row>
    <row r="12" spans="1:3" ht="24" x14ac:dyDescent="0.25">
      <c r="A12" s="65" t="s">
        <v>113</v>
      </c>
      <c r="B12" s="66" t="s">
        <v>111</v>
      </c>
      <c r="C12" s="66" t="s">
        <v>114</v>
      </c>
    </row>
    <row r="13" spans="1:3" ht="24" x14ac:dyDescent="0.25">
      <c r="A13" s="65" t="s">
        <v>258</v>
      </c>
      <c r="B13" s="66" t="s">
        <v>112</v>
      </c>
      <c r="C13" s="66" t="s">
        <v>262</v>
      </c>
    </row>
    <row r="14" spans="1:3" ht="24" x14ac:dyDescent="0.25">
      <c r="A14" s="65" t="s">
        <v>115</v>
      </c>
      <c r="B14" s="66" t="s">
        <v>117</v>
      </c>
      <c r="C14" s="66" t="s">
        <v>116</v>
      </c>
    </row>
    <row r="15" spans="1:3" ht="36" x14ac:dyDescent="0.25">
      <c r="A15" s="65" t="s">
        <v>248</v>
      </c>
      <c r="B15" s="66" t="s">
        <v>312</v>
      </c>
      <c r="C15" s="66" t="s">
        <v>264</v>
      </c>
    </row>
    <row r="16" spans="1:3" x14ac:dyDescent="0.25">
      <c r="A16" s="65" t="s">
        <v>254</v>
      </c>
      <c r="B16" s="66" t="s">
        <v>313</v>
      </c>
      <c r="C16" s="66" t="s">
        <v>265</v>
      </c>
    </row>
    <row r="17" spans="1:3" x14ac:dyDescent="0.25">
      <c r="A17" s="65" t="s">
        <v>249</v>
      </c>
      <c r="B17" s="66" t="s">
        <v>246</v>
      </c>
      <c r="C17" s="66" t="s">
        <v>263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J17" sqref="J17"/>
    </sheetView>
  </sheetViews>
  <sheetFormatPr baseColWidth="10" defaultRowHeight="15" x14ac:dyDescent="0.25"/>
  <cols>
    <col min="1" max="1" width="22.85546875" style="64" bestFit="1" customWidth="1"/>
    <col min="2" max="2" width="28" style="64" bestFit="1" customWidth="1"/>
    <col min="3" max="3" width="17.85546875" style="64" bestFit="1" customWidth="1"/>
    <col min="4" max="16384" width="11.42578125" style="64"/>
  </cols>
  <sheetData>
    <row r="1" spans="1:3" x14ac:dyDescent="0.25">
      <c r="A1" s="64" t="s">
        <v>320</v>
      </c>
      <c r="B1" s="64" t="s">
        <v>321</v>
      </c>
      <c r="C1" s="64" t="s">
        <v>322</v>
      </c>
    </row>
    <row r="2" spans="1:3" x14ac:dyDescent="0.25">
      <c r="A2" s="64" t="s">
        <v>10</v>
      </c>
      <c r="B2" s="64" t="s">
        <v>15</v>
      </c>
      <c r="C2" s="64" t="s">
        <v>1</v>
      </c>
    </row>
    <row r="3" spans="1:3" x14ac:dyDescent="0.25">
      <c r="A3" s="64" t="s">
        <v>316</v>
      </c>
      <c r="B3" s="64" t="s">
        <v>179</v>
      </c>
      <c r="C3" s="64" t="s">
        <v>2</v>
      </c>
    </row>
    <row r="4" spans="1:3" x14ac:dyDescent="0.25">
      <c r="A4" s="64" t="s">
        <v>317</v>
      </c>
      <c r="B4" s="64" t="s">
        <v>14</v>
      </c>
      <c r="C4" s="64" t="s">
        <v>3</v>
      </c>
    </row>
    <row r="5" spans="1:3" x14ac:dyDescent="0.25">
      <c r="A5" s="64" t="s">
        <v>33</v>
      </c>
      <c r="B5" s="64" t="s">
        <v>14</v>
      </c>
      <c r="C5" s="64" t="s">
        <v>4</v>
      </c>
    </row>
    <row r="6" spans="1:3" x14ac:dyDescent="0.25">
      <c r="A6" s="64" t="s">
        <v>323</v>
      </c>
      <c r="B6" s="64" t="s">
        <v>318</v>
      </c>
      <c r="C6" s="64" t="s">
        <v>319</v>
      </c>
    </row>
    <row r="7" spans="1:3" x14ac:dyDescent="0.25">
      <c r="A7" s="64" t="s">
        <v>35</v>
      </c>
    </row>
    <row r="8" spans="1:3" x14ac:dyDescent="0.25">
      <c r="A8" s="64" t="s">
        <v>36</v>
      </c>
    </row>
    <row r="9" spans="1:3" x14ac:dyDescent="0.25">
      <c r="A9" s="64" t="s">
        <v>37</v>
      </c>
    </row>
    <row r="10" spans="1:3" x14ac:dyDescent="0.25">
      <c r="A10" s="64" t="s">
        <v>38</v>
      </c>
    </row>
    <row r="11" spans="1:3" x14ac:dyDescent="0.25">
      <c r="A11" s="64" t="s">
        <v>39</v>
      </c>
    </row>
    <row r="12" spans="1:3" x14ac:dyDescent="0.25">
      <c r="A12" s="64" t="s">
        <v>40</v>
      </c>
    </row>
    <row r="13" spans="1:3" x14ac:dyDescent="0.25">
      <c r="A13" s="64" t="s">
        <v>41</v>
      </c>
    </row>
    <row r="14" spans="1:3" x14ac:dyDescent="0.25">
      <c r="A14" s="64" t="s">
        <v>42</v>
      </c>
    </row>
    <row r="15" spans="1:3" x14ac:dyDescent="0.25">
      <c r="A15" s="64" t="s">
        <v>43</v>
      </c>
    </row>
    <row r="16" spans="1:3" x14ac:dyDescent="0.25">
      <c r="A16" s="64" t="s">
        <v>44</v>
      </c>
    </row>
    <row r="17" spans="1:1" x14ac:dyDescent="0.25">
      <c r="A17" s="64" t="s">
        <v>45</v>
      </c>
    </row>
    <row r="18" spans="1:1" x14ac:dyDescent="0.25">
      <c r="A18" s="64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zoomScale="70" zoomScaleNormal="70" workbookViewId="0">
      <selection activeCell="M1" sqref="M1"/>
    </sheetView>
  </sheetViews>
  <sheetFormatPr baseColWidth="10" defaultRowHeight="15" x14ac:dyDescent="0.25"/>
  <cols>
    <col min="1" max="1" width="14.7109375" style="3" customWidth="1"/>
    <col min="2" max="2" width="11.42578125" style="3"/>
    <col min="3" max="3" width="0" style="21" hidden="1" customWidth="1"/>
    <col min="4" max="4" width="11.42578125" style="3"/>
    <col min="5" max="5" width="15.28515625" style="3" customWidth="1"/>
    <col min="6" max="6" width="14.85546875" style="3" customWidth="1"/>
    <col min="7" max="11" width="11.42578125" style="3"/>
    <col min="12" max="12" width="16.140625" style="3" customWidth="1"/>
    <col min="13" max="13" width="17" style="3" customWidth="1"/>
    <col min="14" max="14" width="15.7109375" style="3" customWidth="1"/>
    <col min="15" max="15" width="16.28515625" style="3" customWidth="1"/>
    <col min="16" max="16" width="15.28515625" style="3" customWidth="1"/>
    <col min="17" max="17" width="11.42578125" style="3"/>
    <col min="18" max="18" width="12.7109375" style="3" customWidth="1"/>
    <col min="19" max="19" width="0" style="3" hidden="1" customWidth="1"/>
    <col min="20" max="20" width="14.28515625" style="3" customWidth="1"/>
    <col min="21" max="22" width="11.42578125" style="3"/>
    <col min="23" max="23" width="0" style="3" hidden="1" customWidth="1"/>
    <col min="24" max="16384" width="11.42578125" style="3"/>
  </cols>
  <sheetData>
    <row r="1" spans="1:24" ht="45" x14ac:dyDescent="0.25">
      <c r="A1" s="10" t="s">
        <v>69</v>
      </c>
      <c r="B1" s="12" t="s">
        <v>11</v>
      </c>
      <c r="C1" s="17" t="s">
        <v>119</v>
      </c>
      <c r="D1" s="12" t="s">
        <v>12</v>
      </c>
      <c r="E1" s="12" t="s">
        <v>18</v>
      </c>
      <c r="F1" s="12" t="s">
        <v>17</v>
      </c>
      <c r="G1" s="12" t="s">
        <v>13</v>
      </c>
      <c r="H1" s="12" t="s">
        <v>58</v>
      </c>
      <c r="I1" s="12" t="s">
        <v>16</v>
      </c>
      <c r="J1" s="12" t="s">
        <v>19</v>
      </c>
      <c r="K1" s="12" t="s">
        <v>20</v>
      </c>
      <c r="L1" s="12" t="s">
        <v>21</v>
      </c>
      <c r="M1" s="12" t="s">
        <v>22</v>
      </c>
      <c r="N1" s="12" t="s">
        <v>23</v>
      </c>
      <c r="O1" s="12" t="s">
        <v>24</v>
      </c>
      <c r="P1" s="12" t="s">
        <v>25</v>
      </c>
      <c r="Q1" s="12" t="s">
        <v>27</v>
      </c>
      <c r="R1" s="12" t="s">
        <v>30</v>
      </c>
      <c r="S1" s="12" t="s">
        <v>177</v>
      </c>
      <c r="T1" s="12" t="s">
        <v>176</v>
      </c>
      <c r="U1" s="12" t="s">
        <v>26</v>
      </c>
      <c r="V1" s="12" t="s">
        <v>31</v>
      </c>
      <c r="W1" s="12" t="s">
        <v>174</v>
      </c>
      <c r="X1" s="12" t="s">
        <v>175</v>
      </c>
    </row>
    <row r="2" spans="1:24" x14ac:dyDescent="0.25">
      <c r="A2" s="11" t="s">
        <v>60</v>
      </c>
      <c r="B2" s="18">
        <v>44543</v>
      </c>
      <c r="C2" s="19">
        <f>G2*I2</f>
        <v>2400</v>
      </c>
      <c r="D2" s="20">
        <v>2400</v>
      </c>
      <c r="E2" s="20">
        <v>5550</v>
      </c>
      <c r="F2" s="20">
        <v>2.5</v>
      </c>
      <c r="G2" s="20">
        <v>30</v>
      </c>
      <c r="H2" s="20">
        <v>185</v>
      </c>
      <c r="I2" s="20">
        <v>80</v>
      </c>
      <c r="J2" s="20">
        <v>60</v>
      </c>
      <c r="K2" s="20">
        <v>20</v>
      </c>
      <c r="L2" s="20">
        <v>3</v>
      </c>
      <c r="M2" s="20">
        <v>7.2</v>
      </c>
      <c r="N2" s="20">
        <v>2</v>
      </c>
      <c r="O2" s="20">
        <v>0.65</v>
      </c>
      <c r="P2" s="20" t="s">
        <v>285</v>
      </c>
      <c r="Q2" s="20" t="s">
        <v>280</v>
      </c>
      <c r="R2" s="20" t="s">
        <v>278</v>
      </c>
      <c r="S2" s="20"/>
      <c r="T2" s="20"/>
      <c r="U2" s="20" t="s">
        <v>283</v>
      </c>
      <c r="V2" s="20">
        <v>14</v>
      </c>
      <c r="W2" s="20"/>
      <c r="X2" s="20"/>
    </row>
    <row r="3" spans="1:24" x14ac:dyDescent="0.25">
      <c r="A3" s="11" t="s">
        <v>61</v>
      </c>
      <c r="B3" s="18">
        <v>44543</v>
      </c>
      <c r="C3" s="19">
        <f>G3*I3</f>
        <v>1600</v>
      </c>
      <c r="D3" s="20">
        <v>1600</v>
      </c>
      <c r="E3" s="20">
        <v>3700</v>
      </c>
      <c r="F3" s="20">
        <v>2.5</v>
      </c>
      <c r="G3" s="20">
        <v>20</v>
      </c>
      <c r="H3" s="20">
        <v>185</v>
      </c>
      <c r="I3" s="20">
        <v>80</v>
      </c>
      <c r="J3" s="20">
        <v>60</v>
      </c>
      <c r="K3" s="20">
        <v>20</v>
      </c>
      <c r="L3" s="20">
        <v>3</v>
      </c>
      <c r="M3" s="20">
        <v>7.2</v>
      </c>
      <c r="N3" s="20">
        <v>2</v>
      </c>
      <c r="O3" s="20">
        <v>0.65</v>
      </c>
      <c r="P3" s="20" t="s">
        <v>285</v>
      </c>
      <c r="Q3" s="20" t="s">
        <v>280</v>
      </c>
      <c r="R3" s="20" t="s">
        <v>278</v>
      </c>
      <c r="S3" s="20"/>
      <c r="T3" s="20"/>
      <c r="U3" s="20" t="s">
        <v>283</v>
      </c>
      <c r="V3" s="20">
        <v>14</v>
      </c>
      <c r="W3" s="20"/>
      <c r="X3" s="20"/>
    </row>
    <row r="4" spans="1:24" x14ac:dyDescent="0.25">
      <c r="A4" s="11" t="s">
        <v>62</v>
      </c>
      <c r="B4" s="18">
        <v>44544</v>
      </c>
      <c r="C4" s="19">
        <f t="shared" ref="C4:C24" si="0">G4*I4</f>
        <v>1920</v>
      </c>
      <c r="D4" s="20">
        <v>1920</v>
      </c>
      <c r="E4" s="20">
        <v>4440</v>
      </c>
      <c r="F4" s="20">
        <v>2.5</v>
      </c>
      <c r="G4" s="20">
        <v>24</v>
      </c>
      <c r="H4" s="20">
        <v>185</v>
      </c>
      <c r="I4" s="20">
        <v>80</v>
      </c>
      <c r="J4" s="20">
        <v>60</v>
      </c>
      <c r="K4" s="20">
        <v>20</v>
      </c>
      <c r="L4" s="20">
        <v>3</v>
      </c>
      <c r="M4" s="20">
        <v>7.2</v>
      </c>
      <c r="N4" s="20">
        <v>2</v>
      </c>
      <c r="O4" s="20">
        <v>0.65</v>
      </c>
      <c r="P4" s="20" t="s">
        <v>285</v>
      </c>
      <c r="Q4" s="20" t="s">
        <v>280</v>
      </c>
      <c r="R4" s="20" t="s">
        <v>278</v>
      </c>
      <c r="S4" s="20"/>
      <c r="T4" s="20"/>
      <c r="U4" s="20" t="s">
        <v>283</v>
      </c>
      <c r="V4" s="20">
        <v>14</v>
      </c>
      <c r="W4" s="20"/>
      <c r="X4" s="20"/>
    </row>
    <row r="5" spans="1:24" x14ac:dyDescent="0.25">
      <c r="A5" s="11" t="s">
        <v>63</v>
      </c>
      <c r="B5" s="18">
        <v>44544</v>
      </c>
      <c r="C5" s="19">
        <f t="shared" si="0"/>
        <v>2560</v>
      </c>
      <c r="D5" s="20">
        <v>2560</v>
      </c>
      <c r="E5" s="20">
        <v>5920</v>
      </c>
      <c r="F5" s="20">
        <v>2.5</v>
      </c>
      <c r="G5" s="20">
        <v>32</v>
      </c>
      <c r="H5" s="20">
        <v>185</v>
      </c>
      <c r="I5" s="20">
        <v>80</v>
      </c>
      <c r="J5" s="20">
        <v>60</v>
      </c>
      <c r="K5" s="20">
        <v>20</v>
      </c>
      <c r="L5" s="20">
        <v>3</v>
      </c>
      <c r="M5" s="20">
        <v>7.2</v>
      </c>
      <c r="N5" s="20">
        <v>2</v>
      </c>
      <c r="O5" s="20">
        <v>0.65</v>
      </c>
      <c r="P5" s="20" t="s">
        <v>285</v>
      </c>
      <c r="Q5" s="20" t="s">
        <v>280</v>
      </c>
      <c r="R5" s="20" t="s">
        <v>278</v>
      </c>
      <c r="S5" s="20"/>
      <c r="T5" s="20"/>
      <c r="U5" s="20" t="s">
        <v>283</v>
      </c>
      <c r="V5" s="20">
        <v>14</v>
      </c>
      <c r="W5" s="20"/>
      <c r="X5" s="20"/>
    </row>
    <row r="6" spans="1:24" x14ac:dyDescent="0.25">
      <c r="A6" s="11" t="s">
        <v>64</v>
      </c>
      <c r="B6" s="18">
        <v>44545</v>
      </c>
      <c r="C6" s="19">
        <f t="shared" si="0"/>
        <v>2000</v>
      </c>
      <c r="D6" s="20">
        <v>2000</v>
      </c>
      <c r="E6" s="20">
        <v>4625</v>
      </c>
      <c r="F6" s="20">
        <v>2.5</v>
      </c>
      <c r="G6" s="20">
        <v>25</v>
      </c>
      <c r="H6" s="20">
        <v>185</v>
      </c>
      <c r="I6" s="20">
        <v>80</v>
      </c>
      <c r="J6" s="20">
        <v>60</v>
      </c>
      <c r="K6" s="20">
        <v>20</v>
      </c>
      <c r="L6" s="20">
        <v>3</v>
      </c>
      <c r="M6" s="20">
        <v>7.2</v>
      </c>
      <c r="N6" s="20">
        <v>2</v>
      </c>
      <c r="O6" s="20">
        <v>0.65</v>
      </c>
      <c r="P6" s="20" t="s">
        <v>285</v>
      </c>
      <c r="Q6" s="20" t="s">
        <v>280</v>
      </c>
      <c r="R6" s="20" t="s">
        <v>278</v>
      </c>
      <c r="S6" s="20"/>
      <c r="T6" s="20"/>
      <c r="U6" s="20" t="s">
        <v>283</v>
      </c>
      <c r="V6" s="20">
        <v>14</v>
      </c>
      <c r="W6" s="20"/>
      <c r="X6" s="20"/>
    </row>
    <row r="7" spans="1:24" x14ac:dyDescent="0.25">
      <c r="A7" s="11" t="s">
        <v>65</v>
      </c>
      <c r="B7" s="18">
        <v>44545</v>
      </c>
      <c r="C7" s="19">
        <f t="shared" si="0"/>
        <v>2000</v>
      </c>
      <c r="D7" s="20">
        <v>2000</v>
      </c>
      <c r="E7" s="20">
        <v>4625</v>
      </c>
      <c r="F7" s="20">
        <v>2.5</v>
      </c>
      <c r="G7" s="20">
        <v>25</v>
      </c>
      <c r="H7" s="20">
        <v>185</v>
      </c>
      <c r="I7" s="20">
        <v>80</v>
      </c>
      <c r="J7" s="20">
        <v>60</v>
      </c>
      <c r="K7" s="20">
        <v>20</v>
      </c>
      <c r="L7" s="20">
        <v>3</v>
      </c>
      <c r="M7" s="20">
        <v>7.2</v>
      </c>
      <c r="N7" s="20">
        <v>2</v>
      </c>
      <c r="O7" s="20">
        <v>0.65</v>
      </c>
      <c r="P7" s="20" t="s">
        <v>285</v>
      </c>
      <c r="Q7" s="20" t="s">
        <v>280</v>
      </c>
      <c r="R7" s="20" t="s">
        <v>278</v>
      </c>
      <c r="S7" s="20"/>
      <c r="T7" s="20"/>
      <c r="U7" s="20" t="s">
        <v>283</v>
      </c>
      <c r="V7" s="20">
        <v>14</v>
      </c>
      <c r="W7" s="20"/>
      <c r="X7" s="20"/>
    </row>
    <row r="8" spans="1:24" x14ac:dyDescent="0.25">
      <c r="A8" s="11" t="s">
        <v>66</v>
      </c>
      <c r="B8" s="18">
        <v>44546</v>
      </c>
      <c r="C8" s="19">
        <f t="shared" si="0"/>
        <v>1440</v>
      </c>
      <c r="D8" s="20">
        <v>1440</v>
      </c>
      <c r="E8" s="20">
        <v>3330</v>
      </c>
      <c r="F8" s="20">
        <v>2.5</v>
      </c>
      <c r="G8" s="20">
        <v>18</v>
      </c>
      <c r="H8" s="20">
        <v>185</v>
      </c>
      <c r="I8" s="20">
        <v>80</v>
      </c>
      <c r="J8" s="20">
        <v>60</v>
      </c>
      <c r="K8" s="20">
        <v>20</v>
      </c>
      <c r="L8" s="20">
        <v>3</v>
      </c>
      <c r="M8" s="20">
        <v>7.2</v>
      </c>
      <c r="N8" s="20">
        <v>2</v>
      </c>
      <c r="O8" s="20">
        <v>0.65</v>
      </c>
      <c r="P8" s="20" t="s">
        <v>285</v>
      </c>
      <c r="Q8" s="20" t="s">
        <v>280</v>
      </c>
      <c r="R8" s="20" t="s">
        <v>278</v>
      </c>
      <c r="S8" s="20"/>
      <c r="T8" s="20"/>
      <c r="U8" s="20" t="s">
        <v>283</v>
      </c>
      <c r="V8" s="20">
        <v>14</v>
      </c>
      <c r="W8" s="20"/>
      <c r="X8" s="20"/>
    </row>
    <row r="9" spans="1:24" x14ac:dyDescent="0.25">
      <c r="A9" s="11" t="s">
        <v>67</v>
      </c>
      <c r="B9" s="18">
        <v>44546</v>
      </c>
      <c r="C9" s="19">
        <f t="shared" si="0"/>
        <v>2880</v>
      </c>
      <c r="D9" s="20">
        <v>2880</v>
      </c>
      <c r="E9" s="20">
        <v>6660</v>
      </c>
      <c r="F9" s="20">
        <v>2.5</v>
      </c>
      <c r="G9" s="20">
        <v>36</v>
      </c>
      <c r="H9" s="20">
        <v>185</v>
      </c>
      <c r="I9" s="20">
        <v>80</v>
      </c>
      <c r="J9" s="20">
        <v>60</v>
      </c>
      <c r="K9" s="20">
        <v>20</v>
      </c>
      <c r="L9" s="20">
        <v>3</v>
      </c>
      <c r="M9" s="20">
        <v>7.2</v>
      </c>
      <c r="N9" s="20">
        <v>2</v>
      </c>
      <c r="O9" s="20">
        <v>0.65</v>
      </c>
      <c r="P9" s="20" t="s">
        <v>285</v>
      </c>
      <c r="Q9" s="20" t="s">
        <v>280</v>
      </c>
      <c r="R9" s="20" t="s">
        <v>278</v>
      </c>
      <c r="S9" s="20"/>
      <c r="T9" s="20"/>
      <c r="U9" s="20" t="s">
        <v>283</v>
      </c>
      <c r="V9" s="20">
        <v>14</v>
      </c>
      <c r="W9" s="20"/>
      <c r="X9" s="20"/>
    </row>
    <row r="10" spans="1:24" x14ac:dyDescent="0.25">
      <c r="A10" s="11" t="s">
        <v>68</v>
      </c>
      <c r="B10" s="18">
        <v>44547</v>
      </c>
      <c r="C10" s="19">
        <f t="shared" si="0"/>
        <v>3840</v>
      </c>
      <c r="D10" s="20">
        <v>3840</v>
      </c>
      <c r="E10" s="20">
        <v>8880</v>
      </c>
      <c r="F10" s="20">
        <v>2.5</v>
      </c>
      <c r="G10" s="20">
        <v>48</v>
      </c>
      <c r="H10" s="20">
        <v>185</v>
      </c>
      <c r="I10" s="20">
        <v>80</v>
      </c>
      <c r="J10" s="20">
        <v>60</v>
      </c>
      <c r="K10" s="20">
        <v>20</v>
      </c>
      <c r="L10" s="20">
        <v>3</v>
      </c>
      <c r="M10" s="20">
        <v>7.2</v>
      </c>
      <c r="N10" s="20">
        <v>2</v>
      </c>
      <c r="O10" s="20">
        <v>0.65</v>
      </c>
      <c r="P10" s="20" t="s">
        <v>285</v>
      </c>
      <c r="Q10" s="20" t="s">
        <v>280</v>
      </c>
      <c r="R10" s="20" t="s">
        <v>278</v>
      </c>
      <c r="S10" s="20"/>
      <c r="T10" s="20"/>
      <c r="U10" s="20" t="s">
        <v>283</v>
      </c>
      <c r="V10" s="20">
        <v>14</v>
      </c>
      <c r="W10" s="20"/>
      <c r="X10" s="20"/>
    </row>
    <row r="11" spans="1:24" x14ac:dyDescent="0.25">
      <c r="A11" s="11" t="s">
        <v>172</v>
      </c>
      <c r="B11" s="18">
        <v>44541</v>
      </c>
      <c r="C11" s="19">
        <f t="shared" si="0"/>
        <v>1560</v>
      </c>
      <c r="D11" s="20">
        <v>1560</v>
      </c>
      <c r="E11" s="20">
        <v>6000</v>
      </c>
      <c r="F11" s="20">
        <v>1.8</v>
      </c>
      <c r="G11" s="20">
        <v>12</v>
      </c>
      <c r="H11" s="20">
        <v>500</v>
      </c>
      <c r="I11" s="20">
        <v>130</v>
      </c>
      <c r="J11" s="20">
        <v>54</v>
      </c>
      <c r="K11" s="20">
        <v>15</v>
      </c>
      <c r="L11" s="20">
        <v>3.6</v>
      </c>
      <c r="M11" s="20">
        <v>1.8</v>
      </c>
      <c r="N11" s="20">
        <v>1.8</v>
      </c>
      <c r="O11" s="20">
        <v>0.65</v>
      </c>
      <c r="P11" s="20" t="s">
        <v>285</v>
      </c>
      <c r="Q11" s="20" t="s">
        <v>280</v>
      </c>
      <c r="R11" s="20" t="s">
        <v>278</v>
      </c>
      <c r="S11" s="20">
        <v>3</v>
      </c>
      <c r="T11" s="19">
        <v>333.3</v>
      </c>
      <c r="U11" s="20" t="s">
        <v>283</v>
      </c>
      <c r="V11" s="20"/>
      <c r="W11" s="20">
        <v>38</v>
      </c>
      <c r="X11" s="19">
        <v>26.3</v>
      </c>
    </row>
    <row r="12" spans="1:24" x14ac:dyDescent="0.25">
      <c r="A12" s="11" t="s">
        <v>173</v>
      </c>
      <c r="B12" s="18">
        <v>44541</v>
      </c>
      <c r="C12" s="19">
        <f t="shared" si="0"/>
        <v>1690</v>
      </c>
      <c r="D12" s="20">
        <v>1690</v>
      </c>
      <c r="E12" s="20">
        <v>6500</v>
      </c>
      <c r="F12" s="20">
        <v>1.8</v>
      </c>
      <c r="G12" s="20">
        <v>13</v>
      </c>
      <c r="H12" s="20">
        <v>500</v>
      </c>
      <c r="I12" s="20">
        <v>130</v>
      </c>
      <c r="J12" s="20">
        <v>54</v>
      </c>
      <c r="K12" s="20">
        <v>15</v>
      </c>
      <c r="L12" s="20">
        <v>3.6</v>
      </c>
      <c r="M12" s="20">
        <v>1.8</v>
      </c>
      <c r="N12" s="20">
        <v>1.8</v>
      </c>
      <c r="O12" s="20">
        <v>0.65</v>
      </c>
      <c r="P12" s="20" t="s">
        <v>285</v>
      </c>
      <c r="Q12" s="20" t="s">
        <v>280</v>
      </c>
      <c r="R12" s="20" t="s">
        <v>278</v>
      </c>
      <c r="S12" s="20">
        <v>3</v>
      </c>
      <c r="T12" s="19">
        <v>333.3</v>
      </c>
      <c r="U12" s="20" t="s">
        <v>283</v>
      </c>
      <c r="V12" s="20"/>
      <c r="W12" s="20">
        <v>38</v>
      </c>
      <c r="X12" s="19">
        <v>26.3</v>
      </c>
    </row>
    <row r="13" spans="1:24" x14ac:dyDescent="0.25">
      <c r="A13" s="11" t="s">
        <v>187</v>
      </c>
      <c r="B13" s="18">
        <v>44542</v>
      </c>
      <c r="C13" s="19">
        <f t="shared" si="0"/>
        <v>1950</v>
      </c>
      <c r="D13" s="20">
        <v>1950</v>
      </c>
      <c r="E13" s="20">
        <v>7500</v>
      </c>
      <c r="F13" s="20">
        <v>1.8</v>
      </c>
      <c r="G13" s="20">
        <v>15</v>
      </c>
      <c r="H13" s="20">
        <v>500</v>
      </c>
      <c r="I13" s="20">
        <v>130</v>
      </c>
      <c r="J13" s="20">
        <v>54</v>
      </c>
      <c r="K13" s="20">
        <v>15</v>
      </c>
      <c r="L13" s="20">
        <v>3.6</v>
      </c>
      <c r="M13" s="20">
        <v>1.8</v>
      </c>
      <c r="N13" s="20">
        <v>1.8</v>
      </c>
      <c r="O13" s="20">
        <v>0.65</v>
      </c>
      <c r="P13" s="20" t="s">
        <v>285</v>
      </c>
      <c r="Q13" s="20" t="s">
        <v>280</v>
      </c>
      <c r="R13" s="20" t="s">
        <v>278</v>
      </c>
      <c r="S13" s="20">
        <v>3</v>
      </c>
      <c r="T13" s="19">
        <v>333.3</v>
      </c>
      <c r="U13" s="20" t="s">
        <v>283</v>
      </c>
      <c r="V13" s="20"/>
      <c r="W13" s="20">
        <v>38</v>
      </c>
      <c r="X13" s="19">
        <v>26.3</v>
      </c>
    </row>
    <row r="14" spans="1:24" x14ac:dyDescent="0.25">
      <c r="A14" s="11" t="s">
        <v>188</v>
      </c>
      <c r="B14" s="18">
        <v>44542</v>
      </c>
      <c r="C14" s="19">
        <f t="shared" si="0"/>
        <v>1690</v>
      </c>
      <c r="D14" s="20">
        <v>1690</v>
      </c>
      <c r="E14" s="20">
        <v>6500</v>
      </c>
      <c r="F14" s="20">
        <v>1.8</v>
      </c>
      <c r="G14" s="20">
        <v>13</v>
      </c>
      <c r="H14" s="20">
        <v>500</v>
      </c>
      <c r="I14" s="20">
        <v>130</v>
      </c>
      <c r="J14" s="20">
        <v>54</v>
      </c>
      <c r="K14" s="20">
        <v>15</v>
      </c>
      <c r="L14" s="20">
        <v>3.6</v>
      </c>
      <c r="M14" s="20">
        <v>1.8</v>
      </c>
      <c r="N14" s="20">
        <v>1.8</v>
      </c>
      <c r="O14" s="20">
        <v>0.65</v>
      </c>
      <c r="P14" s="20" t="s">
        <v>285</v>
      </c>
      <c r="Q14" s="20" t="s">
        <v>280</v>
      </c>
      <c r="R14" s="20" t="s">
        <v>278</v>
      </c>
      <c r="S14" s="20">
        <v>3</v>
      </c>
      <c r="T14" s="19">
        <v>333.3</v>
      </c>
      <c r="U14" s="20" t="s">
        <v>283</v>
      </c>
      <c r="V14" s="20"/>
      <c r="W14" s="20">
        <v>38</v>
      </c>
      <c r="X14" s="19">
        <v>26.3</v>
      </c>
    </row>
    <row r="15" spans="1:24" x14ac:dyDescent="0.25">
      <c r="A15" s="11" t="s">
        <v>193</v>
      </c>
      <c r="B15" s="18">
        <v>44543</v>
      </c>
      <c r="C15" s="19">
        <f t="shared" si="0"/>
        <v>3510</v>
      </c>
      <c r="D15" s="20">
        <v>3510</v>
      </c>
      <c r="E15" s="20">
        <v>13500</v>
      </c>
      <c r="F15" s="20">
        <v>1.8</v>
      </c>
      <c r="G15" s="20">
        <v>27</v>
      </c>
      <c r="H15" s="20">
        <v>500</v>
      </c>
      <c r="I15" s="20">
        <v>130</v>
      </c>
      <c r="J15" s="20">
        <v>54</v>
      </c>
      <c r="K15" s="20">
        <v>15</v>
      </c>
      <c r="L15" s="20">
        <v>3.6</v>
      </c>
      <c r="M15" s="20">
        <v>1.8</v>
      </c>
      <c r="N15" s="20">
        <v>1.8</v>
      </c>
      <c r="O15" s="20">
        <v>0.65</v>
      </c>
      <c r="P15" s="20" t="s">
        <v>285</v>
      </c>
      <c r="Q15" s="20" t="s">
        <v>280</v>
      </c>
      <c r="R15" s="20" t="s">
        <v>278</v>
      </c>
      <c r="S15" s="20">
        <v>3</v>
      </c>
      <c r="T15" s="19">
        <v>333.3</v>
      </c>
      <c r="U15" s="20" t="s">
        <v>283</v>
      </c>
      <c r="V15" s="20"/>
      <c r="W15" s="20">
        <v>38</v>
      </c>
      <c r="X15" s="19">
        <v>26.3</v>
      </c>
    </row>
    <row r="16" spans="1:24" x14ac:dyDescent="0.25">
      <c r="A16" s="11" t="s">
        <v>198</v>
      </c>
      <c r="B16" s="18">
        <v>44544</v>
      </c>
      <c r="C16" s="19">
        <f t="shared" si="0"/>
        <v>2340</v>
      </c>
      <c r="D16" s="20">
        <v>2340</v>
      </c>
      <c r="E16" s="20">
        <v>9000</v>
      </c>
      <c r="F16" s="20">
        <v>1.8</v>
      </c>
      <c r="G16" s="20">
        <v>18</v>
      </c>
      <c r="H16" s="20">
        <v>500</v>
      </c>
      <c r="I16" s="20">
        <v>130</v>
      </c>
      <c r="J16" s="20">
        <v>54</v>
      </c>
      <c r="K16" s="20">
        <v>15</v>
      </c>
      <c r="L16" s="20">
        <v>3.6</v>
      </c>
      <c r="M16" s="20">
        <v>1.8</v>
      </c>
      <c r="N16" s="20">
        <v>1.8</v>
      </c>
      <c r="O16" s="20">
        <v>0.65</v>
      </c>
      <c r="P16" s="20" t="s">
        <v>285</v>
      </c>
      <c r="Q16" s="20" t="s">
        <v>280</v>
      </c>
      <c r="R16" s="20" t="s">
        <v>278</v>
      </c>
      <c r="S16" s="20">
        <v>3</v>
      </c>
      <c r="T16" s="19">
        <v>333.3</v>
      </c>
      <c r="U16" s="20" t="s">
        <v>283</v>
      </c>
      <c r="V16" s="20"/>
      <c r="W16" s="20">
        <v>38</v>
      </c>
      <c r="X16" s="19">
        <v>26.3</v>
      </c>
    </row>
    <row r="17" spans="1:24" x14ac:dyDescent="0.25">
      <c r="A17" s="11" t="s">
        <v>207</v>
      </c>
      <c r="B17" s="18">
        <v>44550</v>
      </c>
      <c r="C17" s="19">
        <f t="shared" si="0"/>
        <v>3250</v>
      </c>
      <c r="D17" s="20">
        <v>3250</v>
      </c>
      <c r="E17" s="20">
        <v>12500</v>
      </c>
      <c r="F17" s="20">
        <v>1.8</v>
      </c>
      <c r="G17" s="20">
        <v>25</v>
      </c>
      <c r="H17" s="20">
        <v>500</v>
      </c>
      <c r="I17" s="20">
        <v>130</v>
      </c>
      <c r="J17" s="20">
        <v>54</v>
      </c>
      <c r="K17" s="20">
        <v>15</v>
      </c>
      <c r="L17" s="20">
        <v>3.6</v>
      </c>
      <c r="M17" s="20">
        <v>1.8</v>
      </c>
      <c r="N17" s="20">
        <v>1.8</v>
      </c>
      <c r="O17" s="20">
        <v>0.65</v>
      </c>
      <c r="P17" s="20" t="s">
        <v>285</v>
      </c>
      <c r="Q17" s="20" t="s">
        <v>280</v>
      </c>
      <c r="R17" s="20" t="s">
        <v>278</v>
      </c>
      <c r="S17" s="20">
        <v>3</v>
      </c>
      <c r="T17" s="19">
        <v>333.3</v>
      </c>
      <c r="U17" s="20" t="s">
        <v>283</v>
      </c>
      <c r="V17" s="20"/>
      <c r="W17" s="20">
        <v>38</v>
      </c>
      <c r="X17" s="19">
        <v>26.3</v>
      </c>
    </row>
    <row r="18" spans="1:24" x14ac:dyDescent="0.25">
      <c r="A18" s="11" t="s">
        <v>212</v>
      </c>
      <c r="B18" s="18">
        <v>44551</v>
      </c>
      <c r="C18" s="19">
        <f t="shared" si="0"/>
        <v>1690</v>
      </c>
      <c r="D18" s="20">
        <v>1690</v>
      </c>
      <c r="E18" s="20">
        <v>6500</v>
      </c>
      <c r="F18" s="20">
        <v>1.8</v>
      </c>
      <c r="G18" s="20">
        <v>13</v>
      </c>
      <c r="H18" s="20">
        <v>500</v>
      </c>
      <c r="I18" s="20">
        <v>130</v>
      </c>
      <c r="J18" s="20">
        <v>54</v>
      </c>
      <c r="K18" s="20">
        <v>15</v>
      </c>
      <c r="L18" s="20">
        <v>3.6</v>
      </c>
      <c r="M18" s="20">
        <v>1.8</v>
      </c>
      <c r="N18" s="20">
        <v>1.8</v>
      </c>
      <c r="O18" s="20">
        <v>0.65</v>
      </c>
      <c r="P18" s="20" t="s">
        <v>285</v>
      </c>
      <c r="Q18" s="20" t="s">
        <v>280</v>
      </c>
      <c r="R18" s="20" t="s">
        <v>278</v>
      </c>
      <c r="S18" s="20">
        <v>3</v>
      </c>
      <c r="T18" s="19">
        <v>333.3</v>
      </c>
      <c r="U18" s="20" t="s">
        <v>283</v>
      </c>
      <c r="V18" s="20"/>
      <c r="W18" s="20">
        <v>38</v>
      </c>
      <c r="X18" s="19">
        <v>26.3</v>
      </c>
    </row>
    <row r="19" spans="1:24" x14ac:dyDescent="0.25">
      <c r="A19" s="11" t="s">
        <v>213</v>
      </c>
      <c r="B19" s="18">
        <v>44551</v>
      </c>
      <c r="C19" s="19">
        <f t="shared" si="0"/>
        <v>1560</v>
      </c>
      <c r="D19" s="20">
        <v>1560</v>
      </c>
      <c r="E19" s="20">
        <v>6000</v>
      </c>
      <c r="F19" s="20">
        <v>1.8</v>
      </c>
      <c r="G19" s="20">
        <v>12</v>
      </c>
      <c r="H19" s="20">
        <v>500</v>
      </c>
      <c r="I19" s="20">
        <v>130</v>
      </c>
      <c r="J19" s="20">
        <v>54</v>
      </c>
      <c r="K19" s="20">
        <v>15</v>
      </c>
      <c r="L19" s="20">
        <v>3.6</v>
      </c>
      <c r="M19" s="20">
        <v>1.8</v>
      </c>
      <c r="N19" s="20">
        <v>1.8</v>
      </c>
      <c r="O19" s="20">
        <v>0.65</v>
      </c>
      <c r="P19" s="20" t="s">
        <v>285</v>
      </c>
      <c r="Q19" s="20" t="s">
        <v>280</v>
      </c>
      <c r="R19" s="20" t="s">
        <v>278</v>
      </c>
      <c r="S19" s="20">
        <v>3</v>
      </c>
      <c r="T19" s="19">
        <v>333.3</v>
      </c>
      <c r="U19" s="20" t="s">
        <v>283</v>
      </c>
      <c r="V19" s="20"/>
      <c r="W19" s="20">
        <v>38</v>
      </c>
      <c r="X19" s="19">
        <v>26.3</v>
      </c>
    </row>
    <row r="20" spans="1:24" x14ac:dyDescent="0.25">
      <c r="A20" s="11" t="s">
        <v>214</v>
      </c>
      <c r="B20" s="18">
        <v>44552</v>
      </c>
      <c r="C20" s="19">
        <f t="shared" si="0"/>
        <v>910</v>
      </c>
      <c r="D20" s="20">
        <v>910</v>
      </c>
      <c r="E20" s="20">
        <v>3500</v>
      </c>
      <c r="F20" s="20">
        <v>1.8</v>
      </c>
      <c r="G20" s="20">
        <v>7</v>
      </c>
      <c r="H20" s="20">
        <v>500</v>
      </c>
      <c r="I20" s="20">
        <v>130</v>
      </c>
      <c r="J20" s="20">
        <v>54</v>
      </c>
      <c r="K20" s="20">
        <v>15</v>
      </c>
      <c r="L20" s="20">
        <v>3.6</v>
      </c>
      <c r="M20" s="20">
        <v>1.8</v>
      </c>
      <c r="N20" s="20">
        <v>1.8</v>
      </c>
      <c r="O20" s="20">
        <v>0.65</v>
      </c>
      <c r="P20" s="20" t="s">
        <v>285</v>
      </c>
      <c r="Q20" s="20" t="s">
        <v>280</v>
      </c>
      <c r="R20" s="20" t="s">
        <v>278</v>
      </c>
      <c r="S20" s="20">
        <v>3</v>
      </c>
      <c r="T20" s="19">
        <v>333.3</v>
      </c>
      <c r="U20" s="20" t="s">
        <v>283</v>
      </c>
      <c r="V20" s="20"/>
      <c r="W20" s="20">
        <v>38</v>
      </c>
      <c r="X20" s="19">
        <v>26.3</v>
      </c>
    </row>
    <row r="21" spans="1:24" x14ac:dyDescent="0.25">
      <c r="A21" s="11" t="s">
        <v>215</v>
      </c>
      <c r="B21" s="18">
        <v>44552</v>
      </c>
      <c r="C21" s="19">
        <f t="shared" si="0"/>
        <v>1300</v>
      </c>
      <c r="D21" s="20">
        <v>1300</v>
      </c>
      <c r="E21" s="20">
        <v>5000</v>
      </c>
      <c r="F21" s="20">
        <v>1.8</v>
      </c>
      <c r="G21" s="20">
        <v>10</v>
      </c>
      <c r="H21" s="20">
        <v>500</v>
      </c>
      <c r="I21" s="20">
        <v>130</v>
      </c>
      <c r="J21" s="20">
        <v>54</v>
      </c>
      <c r="K21" s="20">
        <v>15</v>
      </c>
      <c r="L21" s="20">
        <v>3.6</v>
      </c>
      <c r="M21" s="20">
        <v>1.8</v>
      </c>
      <c r="N21" s="20">
        <v>1.8</v>
      </c>
      <c r="O21" s="20">
        <v>0.65</v>
      </c>
      <c r="P21" s="20" t="s">
        <v>285</v>
      </c>
      <c r="Q21" s="20" t="s">
        <v>280</v>
      </c>
      <c r="R21" s="20" t="s">
        <v>278</v>
      </c>
      <c r="S21" s="20">
        <v>3</v>
      </c>
      <c r="T21" s="19">
        <v>333.3</v>
      </c>
      <c r="U21" s="20" t="s">
        <v>283</v>
      </c>
      <c r="V21" s="20"/>
      <c r="W21" s="20">
        <v>38</v>
      </c>
      <c r="X21" s="19">
        <v>26.3</v>
      </c>
    </row>
    <row r="22" spans="1:24" x14ac:dyDescent="0.25">
      <c r="A22" s="11" t="s">
        <v>216</v>
      </c>
      <c r="B22" s="18">
        <v>44552</v>
      </c>
      <c r="C22" s="19">
        <f t="shared" si="0"/>
        <v>1040</v>
      </c>
      <c r="D22" s="20">
        <v>1040</v>
      </c>
      <c r="E22" s="20">
        <v>4000</v>
      </c>
      <c r="F22" s="20">
        <v>1.8</v>
      </c>
      <c r="G22" s="20">
        <v>8</v>
      </c>
      <c r="H22" s="20">
        <v>500</v>
      </c>
      <c r="I22" s="20">
        <v>130</v>
      </c>
      <c r="J22" s="20">
        <v>54</v>
      </c>
      <c r="K22" s="20">
        <v>15</v>
      </c>
      <c r="L22" s="20">
        <v>3.6</v>
      </c>
      <c r="M22" s="20">
        <v>1.8</v>
      </c>
      <c r="N22" s="20">
        <v>1.8</v>
      </c>
      <c r="O22" s="20">
        <v>0.65</v>
      </c>
      <c r="P22" s="20" t="s">
        <v>285</v>
      </c>
      <c r="Q22" s="20" t="s">
        <v>280</v>
      </c>
      <c r="R22" s="20" t="s">
        <v>278</v>
      </c>
      <c r="S22" s="20">
        <v>3</v>
      </c>
      <c r="T22" s="19">
        <v>333.3</v>
      </c>
      <c r="U22" s="20" t="s">
        <v>283</v>
      </c>
      <c r="V22" s="20"/>
      <c r="W22" s="20">
        <v>38</v>
      </c>
      <c r="X22" s="19">
        <v>26.3</v>
      </c>
    </row>
    <row r="23" spans="1:24" x14ac:dyDescent="0.25">
      <c r="A23" s="11" t="s">
        <v>217</v>
      </c>
      <c r="B23" s="18">
        <v>44553</v>
      </c>
      <c r="C23" s="19">
        <f t="shared" si="0"/>
        <v>1040</v>
      </c>
      <c r="D23" s="20">
        <v>1040</v>
      </c>
      <c r="E23" s="20">
        <v>4000</v>
      </c>
      <c r="F23" s="20">
        <v>1.8</v>
      </c>
      <c r="G23" s="20">
        <v>8</v>
      </c>
      <c r="H23" s="20">
        <v>500</v>
      </c>
      <c r="I23" s="20">
        <v>130</v>
      </c>
      <c r="J23" s="20">
        <v>54</v>
      </c>
      <c r="K23" s="20">
        <v>15</v>
      </c>
      <c r="L23" s="20">
        <v>3.6</v>
      </c>
      <c r="M23" s="20">
        <v>1.8</v>
      </c>
      <c r="N23" s="20">
        <v>1.8</v>
      </c>
      <c r="O23" s="20">
        <v>0.65</v>
      </c>
      <c r="P23" s="20" t="s">
        <v>285</v>
      </c>
      <c r="Q23" s="20" t="s">
        <v>280</v>
      </c>
      <c r="R23" s="20" t="s">
        <v>278</v>
      </c>
      <c r="S23" s="20">
        <v>3</v>
      </c>
      <c r="T23" s="19">
        <v>333.3</v>
      </c>
      <c r="U23" s="20" t="s">
        <v>283</v>
      </c>
      <c r="V23" s="20"/>
      <c r="W23" s="20">
        <v>38</v>
      </c>
      <c r="X23" s="19">
        <v>26.3</v>
      </c>
    </row>
    <row r="24" spans="1:24" x14ac:dyDescent="0.25">
      <c r="A24" s="11" t="s">
        <v>218</v>
      </c>
      <c r="B24" s="18">
        <v>44553</v>
      </c>
      <c r="C24" s="19">
        <f t="shared" si="0"/>
        <v>2080</v>
      </c>
      <c r="D24" s="20">
        <v>2080</v>
      </c>
      <c r="E24" s="20">
        <v>8000</v>
      </c>
      <c r="F24" s="20">
        <v>1.8</v>
      </c>
      <c r="G24" s="20">
        <v>16</v>
      </c>
      <c r="H24" s="20">
        <v>500</v>
      </c>
      <c r="I24" s="20">
        <v>130</v>
      </c>
      <c r="J24" s="20">
        <v>54</v>
      </c>
      <c r="K24" s="20">
        <v>15</v>
      </c>
      <c r="L24" s="20">
        <v>3.6</v>
      </c>
      <c r="M24" s="20">
        <v>1.8</v>
      </c>
      <c r="N24" s="20">
        <v>1.8</v>
      </c>
      <c r="O24" s="20">
        <v>0.65</v>
      </c>
      <c r="P24" s="20" t="s">
        <v>285</v>
      </c>
      <c r="Q24" s="20" t="s">
        <v>280</v>
      </c>
      <c r="R24" s="20" t="s">
        <v>278</v>
      </c>
      <c r="S24" s="20">
        <v>3</v>
      </c>
      <c r="T24" s="19">
        <v>333.3</v>
      </c>
      <c r="U24" s="20" t="s">
        <v>283</v>
      </c>
      <c r="V24" s="20"/>
      <c r="W24" s="20">
        <v>38</v>
      </c>
      <c r="X24" s="19">
        <v>26.3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zoomScale="70" zoomScaleNormal="70" workbookViewId="0">
      <selection activeCell="G27" sqref="G27"/>
    </sheetView>
  </sheetViews>
  <sheetFormatPr baseColWidth="10" defaultRowHeight="15" x14ac:dyDescent="0.25"/>
  <cols>
    <col min="1" max="1" width="11.5703125" style="3" bestFit="1" customWidth="1"/>
    <col min="2" max="2" width="15" style="3" bestFit="1" customWidth="1"/>
    <col min="3" max="3" width="13.42578125" style="3" bestFit="1" customWidth="1"/>
    <col min="4" max="4" width="16.28515625" style="3" bestFit="1" customWidth="1"/>
    <col min="5" max="5" width="23.85546875" style="3" bestFit="1" customWidth="1"/>
    <col min="6" max="6" width="14.42578125" style="3" bestFit="1" customWidth="1"/>
    <col min="7" max="7" width="16" style="3" bestFit="1" customWidth="1"/>
    <col min="8" max="8" width="14.28515625" style="3" bestFit="1" customWidth="1"/>
    <col min="9" max="9" width="22.140625" style="3" bestFit="1" customWidth="1"/>
    <col min="10" max="10" width="29.28515625" style="3" bestFit="1" customWidth="1"/>
    <col min="11" max="11" width="19.7109375" style="3" bestFit="1" customWidth="1"/>
    <col min="12" max="12" width="15" style="3" bestFit="1" customWidth="1"/>
    <col min="13" max="13" width="14.28515625" style="3" bestFit="1" customWidth="1"/>
    <col min="14" max="14" width="21.140625" style="3" bestFit="1" customWidth="1"/>
    <col min="15" max="15" width="11.5703125" style="3" bestFit="1" customWidth="1"/>
    <col min="16" max="16" width="14.28515625" style="3" bestFit="1" customWidth="1"/>
    <col min="17" max="17" width="16.28515625" style="3" bestFit="1" customWidth="1"/>
    <col min="18" max="18" width="11" style="3" bestFit="1" customWidth="1"/>
    <col min="19" max="19" width="12.42578125" style="3" bestFit="1" customWidth="1"/>
    <col min="20" max="20" width="15" style="3" bestFit="1" customWidth="1"/>
    <col min="21" max="21" width="17.140625" style="3" bestFit="1" customWidth="1"/>
    <col min="22" max="22" width="11.7109375" style="3" bestFit="1" customWidth="1"/>
    <col min="23" max="16384" width="11.42578125" style="3"/>
  </cols>
  <sheetData>
    <row r="1" spans="1:22" ht="30" x14ac:dyDescent="0.25">
      <c r="A1" s="8" t="s">
        <v>10</v>
      </c>
      <c r="B1" s="4" t="s">
        <v>333</v>
      </c>
      <c r="C1" s="4" t="s">
        <v>32</v>
      </c>
      <c r="D1" s="4" t="s">
        <v>33</v>
      </c>
      <c r="E1" s="4" t="s">
        <v>34</v>
      </c>
      <c r="F1" s="4" t="s">
        <v>15</v>
      </c>
      <c r="G1" s="4" t="s">
        <v>179</v>
      </c>
      <c r="H1" s="4" t="s">
        <v>14</v>
      </c>
      <c r="I1" s="4" t="s">
        <v>14</v>
      </c>
      <c r="J1" s="4" t="s">
        <v>272</v>
      </c>
      <c r="K1" s="4" t="s">
        <v>35</v>
      </c>
      <c r="L1" s="4" t="s">
        <v>36</v>
      </c>
      <c r="M1" s="4" t="s">
        <v>37</v>
      </c>
      <c r="N1" s="4" t="s">
        <v>38</v>
      </c>
      <c r="O1" s="4" t="s">
        <v>39</v>
      </c>
      <c r="P1" s="4" t="s">
        <v>40</v>
      </c>
      <c r="Q1" s="4" t="s">
        <v>41</v>
      </c>
      <c r="R1" s="4" t="s">
        <v>42</v>
      </c>
      <c r="S1" s="4" t="s">
        <v>43</v>
      </c>
      <c r="T1" s="4" t="s">
        <v>44</v>
      </c>
      <c r="U1" s="4" t="s">
        <v>45</v>
      </c>
      <c r="V1" s="4" t="s">
        <v>46</v>
      </c>
    </row>
    <row r="2" spans="1:22" x14ac:dyDescent="0.25">
      <c r="A2" s="9" t="s">
        <v>60</v>
      </c>
      <c r="B2" s="6">
        <v>0.22916666666666666</v>
      </c>
      <c r="C2" s="5" t="s">
        <v>47</v>
      </c>
      <c r="D2" s="5" t="s">
        <v>48</v>
      </c>
      <c r="E2" s="5">
        <v>374</v>
      </c>
      <c r="F2" s="5" t="s">
        <v>273</v>
      </c>
      <c r="G2" s="5"/>
      <c r="H2" s="5">
        <v>2</v>
      </c>
      <c r="I2" s="5">
        <v>2</v>
      </c>
      <c r="J2" s="5" t="s">
        <v>324</v>
      </c>
      <c r="K2" s="6">
        <v>0.26041666666666669</v>
      </c>
      <c r="L2" s="5" t="s">
        <v>50</v>
      </c>
      <c r="M2" s="5" t="s">
        <v>49</v>
      </c>
      <c r="N2" s="5">
        <v>321</v>
      </c>
      <c r="O2" s="6">
        <v>0.375</v>
      </c>
      <c r="P2" s="5" t="s">
        <v>47</v>
      </c>
      <c r="Q2" s="5" t="s">
        <v>48</v>
      </c>
      <c r="R2" s="5">
        <v>374</v>
      </c>
      <c r="S2" s="6">
        <v>0.5625</v>
      </c>
      <c r="T2" s="5" t="s">
        <v>78</v>
      </c>
      <c r="U2" s="5" t="s">
        <v>49</v>
      </c>
      <c r="V2" s="5">
        <v>321</v>
      </c>
    </row>
    <row r="3" spans="1:22" x14ac:dyDescent="0.25">
      <c r="A3" s="9" t="s">
        <v>61</v>
      </c>
      <c r="B3" s="6">
        <v>0.27083333333333331</v>
      </c>
      <c r="C3" s="5" t="s">
        <v>70</v>
      </c>
      <c r="D3" s="5" t="s">
        <v>71</v>
      </c>
      <c r="E3" s="5">
        <v>298</v>
      </c>
      <c r="F3" s="5" t="s">
        <v>273</v>
      </c>
      <c r="G3" s="5"/>
      <c r="H3" s="5">
        <v>2</v>
      </c>
      <c r="I3" s="5">
        <v>2</v>
      </c>
      <c r="J3" s="5" t="s">
        <v>324</v>
      </c>
      <c r="K3" s="6">
        <v>0.2986111111111111</v>
      </c>
      <c r="L3" s="5" t="s">
        <v>72</v>
      </c>
      <c r="M3" s="5" t="s">
        <v>73</v>
      </c>
      <c r="N3" s="5">
        <v>311</v>
      </c>
      <c r="O3" s="6">
        <v>0.58333333333333337</v>
      </c>
      <c r="P3" s="5" t="s">
        <v>74</v>
      </c>
      <c r="Q3" s="5" t="s">
        <v>75</v>
      </c>
      <c r="R3" s="5">
        <v>296</v>
      </c>
      <c r="S3" s="6">
        <v>0.72916666666666663</v>
      </c>
      <c r="T3" s="5" t="s">
        <v>76</v>
      </c>
      <c r="U3" s="5" t="s">
        <v>77</v>
      </c>
      <c r="V3" s="5">
        <v>315</v>
      </c>
    </row>
    <row r="4" spans="1:22" x14ac:dyDescent="0.25">
      <c r="A4" s="9" t="s">
        <v>62</v>
      </c>
      <c r="B4" s="6">
        <v>0.1875</v>
      </c>
      <c r="C4" s="5" t="s">
        <v>287</v>
      </c>
      <c r="D4" s="5" t="s">
        <v>288</v>
      </c>
      <c r="E4" s="5">
        <v>301</v>
      </c>
      <c r="F4" s="5" t="s">
        <v>273</v>
      </c>
      <c r="G4" s="5"/>
      <c r="H4" s="5">
        <v>3</v>
      </c>
      <c r="I4" s="5">
        <v>3</v>
      </c>
      <c r="J4" s="5" t="s">
        <v>324</v>
      </c>
      <c r="K4" s="6">
        <v>0.21875</v>
      </c>
      <c r="L4" s="5" t="s">
        <v>82</v>
      </c>
      <c r="M4" s="5" t="s">
        <v>83</v>
      </c>
      <c r="N4" s="5">
        <v>362</v>
      </c>
      <c r="O4" s="6">
        <v>0.36458333333333331</v>
      </c>
      <c r="P4" s="5" t="s">
        <v>84</v>
      </c>
      <c r="Q4" s="5" t="s">
        <v>85</v>
      </c>
      <c r="R4" s="5">
        <v>298</v>
      </c>
      <c r="S4" s="6">
        <v>0.52083333333333337</v>
      </c>
      <c r="T4" s="5" t="s">
        <v>86</v>
      </c>
      <c r="U4" s="5" t="s">
        <v>87</v>
      </c>
      <c r="V4" s="5">
        <v>367</v>
      </c>
    </row>
    <row r="5" spans="1:22" x14ac:dyDescent="0.25">
      <c r="A5" s="9" t="s">
        <v>63</v>
      </c>
      <c r="B5" s="6">
        <v>0.22916666666666666</v>
      </c>
      <c r="C5" s="5" t="s">
        <v>128</v>
      </c>
      <c r="D5" s="5" t="s">
        <v>129</v>
      </c>
      <c r="E5" s="5">
        <v>355</v>
      </c>
      <c r="F5" s="5" t="s">
        <v>273</v>
      </c>
      <c r="G5" s="5"/>
      <c r="H5" s="5">
        <v>3</v>
      </c>
      <c r="I5" s="5">
        <v>3</v>
      </c>
      <c r="J5" s="5" t="s">
        <v>324</v>
      </c>
      <c r="K5" s="6">
        <v>0.26041666666666669</v>
      </c>
      <c r="L5" s="5" t="s">
        <v>130</v>
      </c>
      <c r="M5" s="5" t="s">
        <v>131</v>
      </c>
      <c r="N5" s="5">
        <v>328</v>
      </c>
      <c r="O5" s="6">
        <v>0.54166666666666663</v>
      </c>
      <c r="P5" s="5" t="s">
        <v>132</v>
      </c>
      <c r="Q5" s="5" t="s">
        <v>133</v>
      </c>
      <c r="R5" s="5">
        <v>360</v>
      </c>
      <c r="S5" s="6">
        <v>0.72916666666666663</v>
      </c>
      <c r="T5" s="5" t="s">
        <v>134</v>
      </c>
      <c r="U5" s="5" t="s">
        <v>135</v>
      </c>
      <c r="V5" s="5">
        <v>340</v>
      </c>
    </row>
    <row r="6" spans="1:22" x14ac:dyDescent="0.25">
      <c r="A6" s="9" t="s">
        <v>64</v>
      </c>
      <c r="B6" s="6">
        <v>0.20833333333333334</v>
      </c>
      <c r="C6" s="5" t="s">
        <v>120</v>
      </c>
      <c r="D6" s="5" t="s">
        <v>121</v>
      </c>
      <c r="E6" s="5">
        <v>353</v>
      </c>
      <c r="F6" s="5" t="s">
        <v>273</v>
      </c>
      <c r="G6" s="5"/>
      <c r="H6" s="5">
        <v>3</v>
      </c>
      <c r="I6" s="5">
        <v>3</v>
      </c>
      <c r="J6" s="5" t="s">
        <v>324</v>
      </c>
      <c r="K6" s="6">
        <v>0.23611111111111113</v>
      </c>
      <c r="L6" s="5" t="s">
        <v>122</v>
      </c>
      <c r="M6" s="5" t="s">
        <v>123</v>
      </c>
      <c r="N6" s="5">
        <v>362</v>
      </c>
      <c r="O6" s="6">
        <v>0.36458333333333331</v>
      </c>
      <c r="P6" s="5" t="s">
        <v>124</v>
      </c>
      <c r="Q6" s="5" t="s">
        <v>125</v>
      </c>
      <c r="R6" s="5">
        <v>364</v>
      </c>
      <c r="S6" s="6">
        <v>0.50694444444444442</v>
      </c>
      <c r="T6" s="5" t="s">
        <v>126</v>
      </c>
      <c r="U6" s="5" t="s">
        <v>127</v>
      </c>
      <c r="V6" s="5">
        <v>357</v>
      </c>
    </row>
    <row r="7" spans="1:22" x14ac:dyDescent="0.25">
      <c r="A7" s="9" t="s">
        <v>65</v>
      </c>
      <c r="B7" s="6">
        <v>0.24305555555555555</v>
      </c>
      <c r="C7" s="5" t="s">
        <v>136</v>
      </c>
      <c r="D7" s="5" t="s">
        <v>137</v>
      </c>
      <c r="E7" s="5">
        <v>372</v>
      </c>
      <c r="F7" s="5" t="s">
        <v>273</v>
      </c>
      <c r="G7" s="5"/>
      <c r="H7" s="5">
        <v>3</v>
      </c>
      <c r="I7" s="5">
        <v>3</v>
      </c>
      <c r="J7" s="5"/>
      <c r="K7" s="6">
        <v>0.27430555555555552</v>
      </c>
      <c r="L7" s="5" t="s">
        <v>138</v>
      </c>
      <c r="M7" s="5" t="s">
        <v>139</v>
      </c>
      <c r="N7" s="5">
        <v>408</v>
      </c>
      <c r="O7" s="6">
        <v>0.5625</v>
      </c>
      <c r="P7" s="5" t="s">
        <v>140</v>
      </c>
      <c r="Q7" s="5" t="s">
        <v>141</v>
      </c>
      <c r="R7" s="5">
        <v>407</v>
      </c>
      <c r="S7" s="6">
        <v>0.6875</v>
      </c>
      <c r="T7" s="5" t="s">
        <v>142</v>
      </c>
      <c r="U7" s="5" t="s">
        <v>143</v>
      </c>
      <c r="V7" s="5">
        <v>372</v>
      </c>
    </row>
    <row r="8" spans="1:22" x14ac:dyDescent="0.25">
      <c r="A8" s="9" t="s">
        <v>66</v>
      </c>
      <c r="B8" s="6">
        <v>0.20833333333333334</v>
      </c>
      <c r="C8" s="5" t="s">
        <v>144</v>
      </c>
      <c r="D8" s="5" t="s">
        <v>145</v>
      </c>
      <c r="E8" s="5">
        <v>339</v>
      </c>
      <c r="F8" s="5" t="s">
        <v>273</v>
      </c>
      <c r="G8" s="5"/>
      <c r="H8" s="5">
        <v>3</v>
      </c>
      <c r="I8" s="5">
        <v>3</v>
      </c>
      <c r="J8" s="5" t="s">
        <v>325</v>
      </c>
      <c r="K8" s="6">
        <v>0.23611111111111113</v>
      </c>
      <c r="L8" s="5" t="s">
        <v>146</v>
      </c>
      <c r="M8" s="5" t="s">
        <v>147</v>
      </c>
      <c r="N8" s="5">
        <v>289</v>
      </c>
      <c r="O8" s="6">
        <v>0.36805555555555558</v>
      </c>
      <c r="P8" s="5" t="s">
        <v>148</v>
      </c>
      <c r="Q8" s="5" t="s">
        <v>149</v>
      </c>
      <c r="R8" s="5">
        <v>342</v>
      </c>
      <c r="S8" s="6">
        <v>0.4861111111111111</v>
      </c>
      <c r="T8" s="5" t="s">
        <v>150</v>
      </c>
      <c r="U8" s="5" t="s">
        <v>151</v>
      </c>
      <c r="V8" s="5">
        <v>267</v>
      </c>
    </row>
    <row r="9" spans="1:22" x14ac:dyDescent="0.25">
      <c r="A9" s="9" t="s">
        <v>67</v>
      </c>
      <c r="B9" s="6">
        <v>0.25</v>
      </c>
      <c r="C9" s="5" t="s">
        <v>152</v>
      </c>
      <c r="D9" s="5" t="s">
        <v>153</v>
      </c>
      <c r="E9" s="5">
        <v>372</v>
      </c>
      <c r="F9" s="5" t="s">
        <v>273</v>
      </c>
      <c r="G9" s="5"/>
      <c r="H9" s="5">
        <v>3</v>
      </c>
      <c r="I9" s="5">
        <v>3</v>
      </c>
      <c r="J9" s="5" t="s">
        <v>325</v>
      </c>
      <c r="K9" s="6">
        <v>0.28125</v>
      </c>
      <c r="L9" s="5" t="s">
        <v>154</v>
      </c>
      <c r="M9" s="5" t="s">
        <v>155</v>
      </c>
      <c r="N9" s="5">
        <v>492</v>
      </c>
      <c r="O9" s="6">
        <v>0.50694444444444442</v>
      </c>
      <c r="P9" s="5" t="s">
        <v>152</v>
      </c>
      <c r="Q9" s="5" t="s">
        <v>156</v>
      </c>
      <c r="R9" s="5">
        <v>370</v>
      </c>
      <c r="S9" s="5"/>
      <c r="T9" s="5" t="s">
        <v>157</v>
      </c>
      <c r="U9" s="5" t="s">
        <v>158</v>
      </c>
      <c r="V9" s="5">
        <v>479</v>
      </c>
    </row>
    <row r="10" spans="1:22" x14ac:dyDescent="0.25">
      <c r="A10" s="9" t="s">
        <v>68</v>
      </c>
      <c r="B10" s="6">
        <v>0.20833333333333334</v>
      </c>
      <c r="C10" s="5" t="s">
        <v>160</v>
      </c>
      <c r="D10" s="5" t="s">
        <v>161</v>
      </c>
      <c r="E10" s="5">
        <v>487</v>
      </c>
      <c r="F10" s="5" t="s">
        <v>273</v>
      </c>
      <c r="G10" s="5"/>
      <c r="H10" s="5">
        <v>2</v>
      </c>
      <c r="I10" s="5">
        <v>2</v>
      </c>
      <c r="J10" s="5" t="s">
        <v>326</v>
      </c>
      <c r="K10" s="6">
        <v>0.26041666666666669</v>
      </c>
      <c r="L10" s="5" t="s">
        <v>162</v>
      </c>
      <c r="M10" s="5" t="s">
        <v>163</v>
      </c>
      <c r="N10" s="5">
        <v>489</v>
      </c>
      <c r="O10" s="6">
        <v>0.375</v>
      </c>
      <c r="P10" s="5" t="s">
        <v>164</v>
      </c>
      <c r="Q10" s="5" t="s">
        <v>165</v>
      </c>
      <c r="R10" s="5">
        <v>481</v>
      </c>
      <c r="S10" s="5"/>
      <c r="T10" s="5" t="s">
        <v>160</v>
      </c>
      <c r="U10" s="5" t="s">
        <v>166</v>
      </c>
      <c r="V10" s="5">
        <v>484</v>
      </c>
    </row>
    <row r="11" spans="1:22" x14ac:dyDescent="0.25">
      <c r="A11" s="9" t="s">
        <v>172</v>
      </c>
      <c r="B11" s="6">
        <v>0.1875</v>
      </c>
      <c r="C11" s="5" t="s">
        <v>178</v>
      </c>
      <c r="D11" s="5" t="s">
        <v>235</v>
      </c>
      <c r="E11" s="5">
        <v>288</v>
      </c>
      <c r="F11" s="5" t="s">
        <v>273</v>
      </c>
      <c r="G11" s="5">
        <v>14</v>
      </c>
      <c r="H11" s="5">
        <v>5</v>
      </c>
      <c r="I11" s="5" t="s">
        <v>268</v>
      </c>
      <c r="J11" s="5" t="s">
        <v>327</v>
      </c>
      <c r="K11" s="6">
        <v>0.21527777777777779</v>
      </c>
      <c r="L11" s="5" t="s">
        <v>180</v>
      </c>
      <c r="M11" s="5" t="s">
        <v>181</v>
      </c>
      <c r="N11" s="5">
        <v>230.4</v>
      </c>
      <c r="O11" s="6">
        <v>0.4375</v>
      </c>
      <c r="P11" s="5" t="s">
        <v>180</v>
      </c>
      <c r="Q11" s="5" t="s">
        <v>181</v>
      </c>
      <c r="R11" s="5">
        <v>230.4</v>
      </c>
      <c r="S11" s="6">
        <v>0.58333333333333337</v>
      </c>
      <c r="T11" s="5" t="s">
        <v>178</v>
      </c>
      <c r="U11" s="5" t="s">
        <v>182</v>
      </c>
      <c r="V11" s="5">
        <v>288</v>
      </c>
    </row>
    <row r="12" spans="1:22" x14ac:dyDescent="0.25">
      <c r="A12" s="9" t="s">
        <v>173</v>
      </c>
      <c r="B12" s="6">
        <v>0.22569444444444445</v>
      </c>
      <c r="C12" s="5" t="s">
        <v>183</v>
      </c>
      <c r="D12" s="5" t="s">
        <v>184</v>
      </c>
      <c r="E12" s="5">
        <v>270</v>
      </c>
      <c r="F12" s="5" t="s">
        <v>273</v>
      </c>
      <c r="G12" s="5">
        <v>14</v>
      </c>
      <c r="H12" s="5">
        <v>5</v>
      </c>
      <c r="I12" s="5" t="s">
        <v>268</v>
      </c>
      <c r="J12" s="5" t="s">
        <v>327</v>
      </c>
      <c r="K12" s="6">
        <v>0.25347222222222221</v>
      </c>
      <c r="L12" s="5" t="s">
        <v>185</v>
      </c>
      <c r="M12" s="5" t="s">
        <v>186</v>
      </c>
      <c r="N12" s="5">
        <v>234</v>
      </c>
      <c r="O12" s="6">
        <v>0.59375</v>
      </c>
      <c r="P12" s="5" t="s">
        <v>185</v>
      </c>
      <c r="Q12" s="5" t="s">
        <v>186</v>
      </c>
      <c r="R12" s="5">
        <v>234</v>
      </c>
      <c r="S12" s="6">
        <v>0.76041666666666663</v>
      </c>
      <c r="T12" s="5" t="s">
        <v>183</v>
      </c>
      <c r="U12" s="5" t="s">
        <v>184</v>
      </c>
      <c r="V12" s="5">
        <v>270</v>
      </c>
    </row>
    <row r="13" spans="1:22" x14ac:dyDescent="0.25">
      <c r="A13" s="9" t="s">
        <v>187</v>
      </c>
      <c r="B13" s="6">
        <v>0.1875</v>
      </c>
      <c r="C13" s="5" t="s">
        <v>189</v>
      </c>
      <c r="D13" s="5" t="s">
        <v>190</v>
      </c>
      <c r="E13" s="5">
        <v>324</v>
      </c>
      <c r="F13" s="5" t="s">
        <v>273</v>
      </c>
      <c r="G13" s="5">
        <v>14</v>
      </c>
      <c r="H13" s="5">
        <v>5</v>
      </c>
      <c r="I13" s="5" t="s">
        <v>268</v>
      </c>
      <c r="J13" s="5" t="s">
        <v>328</v>
      </c>
      <c r="K13" s="6">
        <v>0.21875</v>
      </c>
      <c r="L13" s="5" t="s">
        <v>191</v>
      </c>
      <c r="M13" s="5" t="s">
        <v>192</v>
      </c>
      <c r="N13" s="5">
        <v>234</v>
      </c>
      <c r="O13" s="6">
        <v>0.625</v>
      </c>
      <c r="P13" s="5" t="s">
        <v>191</v>
      </c>
      <c r="Q13" s="5" t="s">
        <v>192</v>
      </c>
      <c r="R13" s="5">
        <v>234</v>
      </c>
      <c r="S13" s="6">
        <v>0.8125</v>
      </c>
      <c r="T13" s="5" t="s">
        <v>189</v>
      </c>
      <c r="U13" s="5" t="s">
        <v>190</v>
      </c>
      <c r="V13" s="5">
        <v>324</v>
      </c>
    </row>
    <row r="14" spans="1:22" x14ac:dyDescent="0.25">
      <c r="A14" s="9" t="s">
        <v>188</v>
      </c>
      <c r="B14" s="6">
        <v>0.23958333333333334</v>
      </c>
      <c r="C14" s="5" t="s">
        <v>194</v>
      </c>
      <c r="D14" s="5" t="s">
        <v>195</v>
      </c>
      <c r="E14" s="5">
        <v>270</v>
      </c>
      <c r="F14" s="5" t="s">
        <v>273</v>
      </c>
      <c r="G14" s="5">
        <v>14</v>
      </c>
      <c r="H14" s="5">
        <v>5</v>
      </c>
      <c r="I14" s="5" t="s">
        <v>268</v>
      </c>
      <c r="J14" s="5" t="s">
        <v>328</v>
      </c>
      <c r="K14" s="6">
        <v>0.2638888888888889</v>
      </c>
      <c r="L14" s="5" t="s">
        <v>196</v>
      </c>
      <c r="M14" s="5" t="s">
        <v>197</v>
      </c>
      <c r="N14" s="5">
        <v>342</v>
      </c>
      <c r="O14" s="6">
        <v>0.41666666666666669</v>
      </c>
      <c r="P14" s="5" t="s">
        <v>194</v>
      </c>
      <c r="Q14" s="5" t="s">
        <v>195</v>
      </c>
      <c r="R14" s="5">
        <v>270</v>
      </c>
      <c r="S14" s="6">
        <v>0.60416666666666663</v>
      </c>
      <c r="T14" s="5" t="s">
        <v>196</v>
      </c>
      <c r="U14" s="5" t="s">
        <v>197</v>
      </c>
      <c r="V14" s="5">
        <v>342</v>
      </c>
    </row>
    <row r="15" spans="1:22" x14ac:dyDescent="0.25">
      <c r="A15" s="9" t="s">
        <v>193</v>
      </c>
      <c r="B15" s="6">
        <v>0.1875</v>
      </c>
      <c r="C15" s="5" t="s">
        <v>199</v>
      </c>
      <c r="D15" s="5" t="s">
        <v>192</v>
      </c>
      <c r="E15" s="5">
        <v>324</v>
      </c>
      <c r="F15" s="5" t="s">
        <v>273</v>
      </c>
      <c r="G15" s="5">
        <v>13</v>
      </c>
      <c r="H15" s="5">
        <v>2</v>
      </c>
      <c r="I15" s="5" t="s">
        <v>200</v>
      </c>
      <c r="J15" s="5" t="s">
        <v>329</v>
      </c>
      <c r="K15" s="6">
        <v>0.26041666666666669</v>
      </c>
      <c r="L15" s="5" t="s">
        <v>202</v>
      </c>
      <c r="M15" s="5" t="s">
        <v>201</v>
      </c>
      <c r="N15" s="5">
        <v>234</v>
      </c>
      <c r="O15" s="6">
        <v>0.41666666666666669</v>
      </c>
      <c r="P15" s="5" t="s">
        <v>202</v>
      </c>
      <c r="Q15" s="5" t="s">
        <v>201</v>
      </c>
      <c r="R15" s="5">
        <v>234</v>
      </c>
      <c r="S15" s="6">
        <v>0.83333333333333337</v>
      </c>
      <c r="T15" s="5" t="s">
        <v>199</v>
      </c>
      <c r="U15" s="5" t="s">
        <v>192</v>
      </c>
      <c r="V15" s="5">
        <v>324</v>
      </c>
    </row>
    <row r="16" spans="1:22" x14ac:dyDescent="0.25">
      <c r="A16" s="9" t="s">
        <v>198</v>
      </c>
      <c r="B16" s="6">
        <v>0.1875</v>
      </c>
      <c r="C16" s="5" t="s">
        <v>203</v>
      </c>
      <c r="D16" s="5" t="s">
        <v>204</v>
      </c>
      <c r="E16" s="5">
        <v>324</v>
      </c>
      <c r="F16" s="5" t="s">
        <v>273</v>
      </c>
      <c r="G16" s="5">
        <v>13</v>
      </c>
      <c r="H16" s="5">
        <v>4</v>
      </c>
      <c r="I16" s="5" t="s">
        <v>205</v>
      </c>
      <c r="J16" s="5" t="s">
        <v>330</v>
      </c>
      <c r="K16" s="6">
        <v>0.25</v>
      </c>
      <c r="L16" s="5" t="s">
        <v>206</v>
      </c>
      <c r="M16" s="5" t="s">
        <v>201</v>
      </c>
      <c r="N16" s="5">
        <v>252</v>
      </c>
      <c r="O16" s="6">
        <v>0.41666666666666669</v>
      </c>
      <c r="P16" s="5" t="s">
        <v>206</v>
      </c>
      <c r="Q16" s="5" t="s">
        <v>201</v>
      </c>
      <c r="R16" s="5">
        <v>252</v>
      </c>
      <c r="S16" s="6">
        <v>0.66666666666666663</v>
      </c>
      <c r="T16" s="5" t="s">
        <v>203</v>
      </c>
      <c r="U16" s="5" t="s">
        <v>204</v>
      </c>
      <c r="V16" s="5">
        <v>324</v>
      </c>
    </row>
    <row r="17" spans="1:22" x14ac:dyDescent="0.25">
      <c r="A17" s="9" t="s">
        <v>207</v>
      </c>
      <c r="B17" s="6">
        <v>0.1875</v>
      </c>
      <c r="C17" s="5" t="s">
        <v>199</v>
      </c>
      <c r="D17" s="5" t="s">
        <v>219</v>
      </c>
      <c r="E17" s="5">
        <v>324</v>
      </c>
      <c r="F17" s="5" t="s">
        <v>334</v>
      </c>
      <c r="G17" s="5">
        <v>14</v>
      </c>
      <c r="H17" s="5">
        <v>4</v>
      </c>
      <c r="I17" s="5" t="s">
        <v>205</v>
      </c>
      <c r="J17" s="5" t="s">
        <v>330</v>
      </c>
      <c r="K17" s="6">
        <v>0.26041666666666669</v>
      </c>
      <c r="L17" s="5" t="s">
        <v>194</v>
      </c>
      <c r="M17" s="5" t="s">
        <v>220</v>
      </c>
      <c r="N17" s="5">
        <v>216</v>
      </c>
      <c r="O17" s="6">
        <v>0.4375</v>
      </c>
      <c r="P17" s="5" t="s">
        <v>199</v>
      </c>
      <c r="Q17" s="5" t="s">
        <v>192</v>
      </c>
      <c r="R17" s="5">
        <v>324</v>
      </c>
      <c r="S17" s="6">
        <v>0.77083333333333337</v>
      </c>
      <c r="T17" s="5" t="s">
        <v>194</v>
      </c>
      <c r="U17" s="5" t="s">
        <v>220</v>
      </c>
      <c r="V17" s="5">
        <v>216</v>
      </c>
    </row>
    <row r="18" spans="1:22" x14ac:dyDescent="0.25">
      <c r="A18" s="9" t="s">
        <v>212</v>
      </c>
      <c r="B18" s="6">
        <v>0.1875</v>
      </c>
      <c r="C18" s="5" t="s">
        <v>222</v>
      </c>
      <c r="D18" s="5" t="s">
        <v>223</v>
      </c>
      <c r="E18" s="5">
        <v>288</v>
      </c>
      <c r="F18" s="5" t="s">
        <v>334</v>
      </c>
      <c r="G18" s="5">
        <v>14</v>
      </c>
      <c r="H18" s="5">
        <v>2</v>
      </c>
      <c r="I18" s="5" t="s">
        <v>221</v>
      </c>
      <c r="J18" s="5" t="s">
        <v>329</v>
      </c>
      <c r="K18" s="6">
        <v>0.21875</v>
      </c>
      <c r="L18" s="5" t="s">
        <v>224</v>
      </c>
      <c r="M18" s="5" t="s">
        <v>225</v>
      </c>
      <c r="N18" s="5">
        <v>198</v>
      </c>
      <c r="O18" s="6">
        <v>0.4375</v>
      </c>
      <c r="P18" s="5" t="s">
        <v>222</v>
      </c>
      <c r="Q18" s="5" t="s">
        <v>223</v>
      </c>
      <c r="R18" s="5">
        <v>288</v>
      </c>
      <c r="S18" s="6">
        <v>0.60416666666666663</v>
      </c>
      <c r="T18" s="5" t="s">
        <v>224</v>
      </c>
      <c r="U18" s="5" t="s">
        <v>225</v>
      </c>
      <c r="V18" s="5">
        <v>198</v>
      </c>
    </row>
    <row r="19" spans="1:22" x14ac:dyDescent="0.25">
      <c r="A19" s="9" t="s">
        <v>213</v>
      </c>
      <c r="B19" s="6">
        <v>0.22916666666666666</v>
      </c>
      <c r="C19" s="5" t="s">
        <v>226</v>
      </c>
      <c r="D19" s="5" t="s">
        <v>227</v>
      </c>
      <c r="E19" s="5">
        <v>252</v>
      </c>
      <c r="F19" s="5" t="s">
        <v>334</v>
      </c>
      <c r="G19" s="5">
        <v>14</v>
      </c>
      <c r="H19" s="5">
        <v>2</v>
      </c>
      <c r="I19" s="5" t="s">
        <v>221</v>
      </c>
      <c r="J19" s="5" t="s">
        <v>329</v>
      </c>
      <c r="K19" s="6">
        <v>0.2638888888888889</v>
      </c>
      <c r="L19" s="5" t="s">
        <v>228</v>
      </c>
      <c r="M19" s="5" t="s">
        <v>229</v>
      </c>
      <c r="N19" s="5">
        <v>198</v>
      </c>
      <c r="O19" s="6">
        <v>0.64583333333333337</v>
      </c>
      <c r="P19" s="5" t="s">
        <v>228</v>
      </c>
      <c r="Q19" s="5" t="s">
        <v>229</v>
      </c>
      <c r="R19" s="5">
        <v>198</v>
      </c>
      <c r="S19" s="6">
        <v>0.79166666666666663</v>
      </c>
      <c r="T19" s="5" t="s">
        <v>226</v>
      </c>
      <c r="U19" s="5" t="s">
        <v>227</v>
      </c>
      <c r="V19" s="5">
        <v>252</v>
      </c>
    </row>
    <row r="20" spans="1:22" x14ac:dyDescent="0.25">
      <c r="A20" s="9" t="s">
        <v>214</v>
      </c>
      <c r="B20" s="6">
        <v>0.1875</v>
      </c>
      <c r="C20" s="5" t="s">
        <v>230</v>
      </c>
      <c r="D20" s="5" t="s">
        <v>231</v>
      </c>
      <c r="E20" s="5">
        <v>270</v>
      </c>
      <c r="F20" s="5" t="s">
        <v>334</v>
      </c>
      <c r="G20" s="5">
        <v>14</v>
      </c>
      <c r="H20" s="5">
        <v>2</v>
      </c>
      <c r="I20" s="5" t="s">
        <v>221</v>
      </c>
      <c r="J20" s="5" t="s">
        <v>331</v>
      </c>
      <c r="K20" s="6">
        <v>0.20833333333333334</v>
      </c>
      <c r="L20" s="5" t="s">
        <v>232</v>
      </c>
      <c r="M20" s="5" t="s">
        <v>231</v>
      </c>
      <c r="N20" s="5">
        <v>234</v>
      </c>
      <c r="O20" s="6">
        <v>0.72916666666666663</v>
      </c>
      <c r="P20" s="5" t="s">
        <v>230</v>
      </c>
      <c r="Q20" s="5" t="s">
        <v>231</v>
      </c>
      <c r="R20" s="5">
        <v>270</v>
      </c>
      <c r="S20" s="6">
        <v>0.83333333333333337</v>
      </c>
      <c r="T20" s="5" t="s">
        <v>232</v>
      </c>
      <c r="U20" s="5" t="s">
        <v>231</v>
      </c>
      <c r="V20" s="5">
        <v>234</v>
      </c>
    </row>
    <row r="21" spans="1:22" x14ac:dyDescent="0.25">
      <c r="A21" s="9" t="s">
        <v>215</v>
      </c>
      <c r="B21" s="6">
        <v>0.22222222222222221</v>
      </c>
      <c r="C21" s="5" t="s">
        <v>183</v>
      </c>
      <c r="D21" s="5" t="s">
        <v>227</v>
      </c>
      <c r="E21" s="5">
        <v>252</v>
      </c>
      <c r="F21" s="5" t="s">
        <v>334</v>
      </c>
      <c r="G21" s="5">
        <v>14</v>
      </c>
      <c r="H21" s="5">
        <v>2</v>
      </c>
      <c r="I21" s="5" t="s">
        <v>221</v>
      </c>
      <c r="J21" s="5" t="s">
        <v>331</v>
      </c>
      <c r="K21" s="6">
        <v>0.25</v>
      </c>
      <c r="L21" s="5" t="s">
        <v>185</v>
      </c>
      <c r="M21" s="5" t="s">
        <v>233</v>
      </c>
      <c r="N21" s="5">
        <v>216</v>
      </c>
      <c r="O21" s="6">
        <v>0.58333333333333337</v>
      </c>
      <c r="P21" s="5" t="s">
        <v>185</v>
      </c>
      <c r="Q21" s="5" t="s">
        <v>233</v>
      </c>
      <c r="R21" s="5">
        <v>216</v>
      </c>
      <c r="S21" s="6">
        <v>0.70833333333333337</v>
      </c>
      <c r="T21" s="5" t="s">
        <v>183</v>
      </c>
      <c r="U21" s="5" t="s">
        <v>227</v>
      </c>
      <c r="V21" s="5">
        <v>252</v>
      </c>
    </row>
    <row r="22" spans="1:22" x14ac:dyDescent="0.25">
      <c r="A22" s="9" t="s">
        <v>216</v>
      </c>
      <c r="B22" s="6">
        <v>0.26041666666666669</v>
      </c>
      <c r="C22" s="5" t="s">
        <v>234</v>
      </c>
      <c r="D22" s="5" t="s">
        <v>235</v>
      </c>
      <c r="E22" s="5">
        <v>306</v>
      </c>
      <c r="F22" s="5" t="s">
        <v>334</v>
      </c>
      <c r="G22" s="5">
        <v>14</v>
      </c>
      <c r="H22" s="5">
        <v>2</v>
      </c>
      <c r="I22" s="5" t="s">
        <v>221</v>
      </c>
      <c r="J22" s="5" t="s">
        <v>331</v>
      </c>
      <c r="K22" s="6">
        <v>0.28125</v>
      </c>
      <c r="L22" s="5" t="s">
        <v>236</v>
      </c>
      <c r="M22" s="5" t="s">
        <v>237</v>
      </c>
      <c r="N22" s="5">
        <v>234</v>
      </c>
      <c r="O22" s="6">
        <v>0.4375</v>
      </c>
      <c r="P22" s="5" t="s">
        <v>236</v>
      </c>
      <c r="Q22" s="5" t="s">
        <v>237</v>
      </c>
      <c r="R22" s="5">
        <v>234</v>
      </c>
      <c r="S22" s="6">
        <v>0.57291666666666663</v>
      </c>
      <c r="T22" s="5" t="s">
        <v>234</v>
      </c>
      <c r="U22" s="5" t="s">
        <v>235</v>
      </c>
      <c r="V22" s="5">
        <v>306</v>
      </c>
    </row>
    <row r="23" spans="1:22" x14ac:dyDescent="0.25">
      <c r="A23" s="9" t="s">
        <v>217</v>
      </c>
      <c r="B23" s="6">
        <v>0.1875</v>
      </c>
      <c r="C23" s="5" t="s">
        <v>238</v>
      </c>
      <c r="D23" s="5" t="s">
        <v>239</v>
      </c>
      <c r="E23" s="5">
        <v>126</v>
      </c>
      <c r="F23" s="5" t="s">
        <v>334</v>
      </c>
      <c r="G23" s="5">
        <v>15</v>
      </c>
      <c r="H23" s="5">
        <v>1</v>
      </c>
      <c r="I23" s="5" t="s">
        <v>271</v>
      </c>
      <c r="J23" s="5" t="s">
        <v>332</v>
      </c>
      <c r="K23" s="6">
        <v>0.21875</v>
      </c>
      <c r="L23" s="5" t="s">
        <v>240</v>
      </c>
      <c r="M23" s="5" t="s">
        <v>241</v>
      </c>
      <c r="N23" s="5">
        <v>118.8</v>
      </c>
      <c r="O23" s="6">
        <v>0.625</v>
      </c>
      <c r="P23" s="5" t="s">
        <v>240</v>
      </c>
      <c r="Q23" s="5" t="s">
        <v>241</v>
      </c>
      <c r="R23" s="5">
        <v>118.8</v>
      </c>
      <c r="S23" s="6">
        <v>0.70833333333333337</v>
      </c>
      <c r="T23" s="5" t="s">
        <v>242</v>
      </c>
      <c r="U23" s="5" t="s">
        <v>239</v>
      </c>
      <c r="V23" s="5">
        <v>126</v>
      </c>
    </row>
    <row r="24" spans="1:22" x14ac:dyDescent="0.25">
      <c r="A24" s="9" t="s">
        <v>218</v>
      </c>
      <c r="B24" s="6">
        <v>0.23611111111111113</v>
      </c>
      <c r="C24" s="5" t="s">
        <v>243</v>
      </c>
      <c r="D24" s="5" t="s">
        <v>244</v>
      </c>
      <c r="E24" s="5">
        <v>117</v>
      </c>
      <c r="F24" s="5" t="s">
        <v>334</v>
      </c>
      <c r="G24" s="5">
        <v>15</v>
      </c>
      <c r="H24" s="5">
        <v>1</v>
      </c>
      <c r="I24" s="5" t="s">
        <v>221</v>
      </c>
      <c r="J24" s="5" t="s">
        <v>332</v>
      </c>
      <c r="K24" s="6">
        <v>0.27083333333333331</v>
      </c>
      <c r="L24" s="5" t="s">
        <v>240</v>
      </c>
      <c r="M24" s="5" t="s">
        <v>245</v>
      </c>
      <c r="N24" s="5">
        <v>117</v>
      </c>
      <c r="O24" s="6">
        <v>0.41666666666666669</v>
      </c>
      <c r="P24" s="5" t="s">
        <v>243</v>
      </c>
      <c r="Q24" s="5" t="s">
        <v>244</v>
      </c>
      <c r="R24" s="5">
        <v>117</v>
      </c>
      <c r="S24" s="6">
        <v>0.60416666666666663</v>
      </c>
      <c r="T24" s="5" t="s">
        <v>240</v>
      </c>
      <c r="U24" s="5" t="s">
        <v>245</v>
      </c>
      <c r="V24" s="5">
        <v>117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27"/>
  <sheetViews>
    <sheetView zoomScale="70" zoomScaleNormal="70" workbookViewId="0">
      <pane ySplit="1" topLeftCell="A2" activePane="bottomLeft" state="frozen"/>
      <selection pane="bottomLeft" activeCell="C24" sqref="C24"/>
    </sheetView>
  </sheetViews>
  <sheetFormatPr baseColWidth="10" defaultColWidth="9.140625" defaultRowHeight="15" x14ac:dyDescent="0.25"/>
  <cols>
    <col min="1" max="1" width="18.5703125" style="24" customWidth="1"/>
    <col min="2" max="2" width="22.28515625" style="26" customWidth="1"/>
    <col min="3" max="3" width="20.28515625" style="25" customWidth="1"/>
    <col min="4" max="4" width="15.85546875" style="25" customWidth="1"/>
    <col min="5" max="5" width="15.7109375" style="25" customWidth="1"/>
    <col min="6" max="6" width="15.42578125" style="25" customWidth="1"/>
    <col min="7" max="7" width="14" style="25" customWidth="1"/>
    <col min="8" max="8" width="15" style="25" customWidth="1"/>
    <col min="9" max="9" width="15.28515625" style="24" hidden="1" customWidth="1"/>
    <col min="10" max="16384" width="9.140625" style="24"/>
  </cols>
  <sheetData>
    <row r="1" spans="1:79" s="22" customFormat="1" ht="30" x14ac:dyDescent="0.25">
      <c r="A1" s="28" t="s">
        <v>88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286</v>
      </c>
      <c r="G1" s="22" t="s">
        <v>290</v>
      </c>
      <c r="H1" s="22" t="s">
        <v>291</v>
      </c>
      <c r="I1" s="22" t="s">
        <v>8</v>
      </c>
      <c r="J1" s="29">
        <v>17</v>
      </c>
      <c r="K1" s="29">
        <v>18</v>
      </c>
      <c r="L1" s="29">
        <v>19</v>
      </c>
      <c r="M1" s="29">
        <v>20</v>
      </c>
      <c r="N1" s="29">
        <v>21</v>
      </c>
      <c r="O1" s="29">
        <v>22</v>
      </c>
      <c r="P1" s="29">
        <v>23</v>
      </c>
      <c r="Q1" s="29">
        <v>24</v>
      </c>
      <c r="R1" s="29">
        <v>25</v>
      </c>
      <c r="S1" s="29">
        <v>26</v>
      </c>
      <c r="T1" s="29">
        <v>27</v>
      </c>
      <c r="U1" s="29">
        <v>28</v>
      </c>
      <c r="V1" s="29">
        <v>29</v>
      </c>
      <c r="W1" s="29">
        <v>30</v>
      </c>
      <c r="X1" s="29">
        <v>31</v>
      </c>
      <c r="Y1" s="29">
        <v>32</v>
      </c>
      <c r="Z1" s="29">
        <v>33</v>
      </c>
      <c r="AA1" s="29">
        <v>34</v>
      </c>
      <c r="AB1" s="29">
        <v>35</v>
      </c>
      <c r="AC1" s="29">
        <v>36</v>
      </c>
      <c r="AD1" s="29">
        <v>37</v>
      </c>
      <c r="AE1" s="29">
        <v>38</v>
      </c>
      <c r="AF1" s="29">
        <v>39</v>
      </c>
      <c r="AG1" s="29">
        <v>40</v>
      </c>
      <c r="AH1" s="29">
        <v>41</v>
      </c>
      <c r="AI1" s="29">
        <v>42</v>
      </c>
      <c r="AJ1" s="29">
        <v>43</v>
      </c>
      <c r="AK1" s="29">
        <v>44</v>
      </c>
      <c r="AL1" s="29">
        <v>45</v>
      </c>
      <c r="AM1" s="29">
        <v>46</v>
      </c>
      <c r="AN1" s="29">
        <v>47</v>
      </c>
      <c r="AO1" s="29">
        <v>48</v>
      </c>
      <c r="AP1" s="29">
        <v>49</v>
      </c>
      <c r="AQ1" s="29">
        <v>50</v>
      </c>
      <c r="AR1" s="29">
        <v>51</v>
      </c>
      <c r="AS1" s="29">
        <v>52</v>
      </c>
      <c r="AT1" s="29">
        <v>53</v>
      </c>
      <c r="AU1" s="29">
        <v>54</v>
      </c>
      <c r="AV1" s="29">
        <v>55</v>
      </c>
      <c r="AW1" s="29">
        <v>56</v>
      </c>
      <c r="AX1" s="29">
        <v>57</v>
      </c>
      <c r="AY1" s="29">
        <v>58</v>
      </c>
      <c r="AZ1" s="29">
        <v>59</v>
      </c>
      <c r="BA1" s="29">
        <v>60</v>
      </c>
      <c r="BB1" s="29">
        <v>61</v>
      </c>
      <c r="BC1" s="29">
        <v>62</v>
      </c>
      <c r="BD1" s="29">
        <v>63</v>
      </c>
      <c r="BE1" s="29">
        <v>64</v>
      </c>
      <c r="BF1" s="29">
        <v>65</v>
      </c>
      <c r="BG1" s="29">
        <v>66</v>
      </c>
      <c r="BH1" s="29">
        <v>67</v>
      </c>
      <c r="BI1" s="29">
        <v>68</v>
      </c>
      <c r="BJ1" s="29">
        <v>69</v>
      </c>
      <c r="BK1" s="29">
        <v>70</v>
      </c>
      <c r="BL1" s="29">
        <v>71</v>
      </c>
      <c r="BM1" s="29">
        <v>72</v>
      </c>
      <c r="BN1" s="29">
        <v>73</v>
      </c>
      <c r="BO1" s="29">
        <v>74</v>
      </c>
      <c r="BP1" s="29">
        <v>75</v>
      </c>
      <c r="BQ1" s="29">
        <v>76</v>
      </c>
      <c r="BR1" s="29">
        <v>77</v>
      </c>
      <c r="BS1" s="29">
        <v>78</v>
      </c>
      <c r="BT1" s="29">
        <v>81</v>
      </c>
      <c r="BU1" s="29">
        <v>83</v>
      </c>
      <c r="BV1" s="29">
        <v>86</v>
      </c>
      <c r="BW1" s="29">
        <v>88</v>
      </c>
      <c r="BX1" s="29">
        <v>89</v>
      </c>
      <c r="BY1" s="29">
        <v>92</v>
      </c>
      <c r="BZ1" s="29">
        <v>96</v>
      </c>
      <c r="CA1" s="29">
        <v>113</v>
      </c>
    </row>
    <row r="2" spans="1:79" x14ac:dyDescent="0.25">
      <c r="A2" s="30" t="s">
        <v>60</v>
      </c>
      <c r="B2" s="31" t="s">
        <v>98</v>
      </c>
      <c r="C2" s="32"/>
      <c r="D2" s="31">
        <v>14</v>
      </c>
      <c r="E2" s="31">
        <v>12</v>
      </c>
      <c r="F2" s="41">
        <f t="shared" ref="F2:F33" si="0">(($J$1*$J2)+($K$1*$K2)+($L$1*$L2)+($M$1*$M2)+($N$1*$N2)+($O$1*$O2)+($P$1*$P2)+($Q$1*$Q2)+($R$1*$R2)+($S$1*$S2)+($T$1*$T2)+($U$1*$U2)+($V$1*$V2)+($W$1*$W2)+($X$1*$X2)+($Y$1*$Y2)+($Z$1*$Z2)+($AA$1*$AA2)+($AB$1*$AB2)+($AC$1*$AC2)+($AD$1*$AD2)+($AE$1*$AE2)+($AF$1*$AF2)+($AG$1*$AG2)+($AH$1*$AH2)+($AI$1*$AI2)+($AJ$1*$AJ2)+($AK$1*$AK2)+($AL$1*$AL2)+($AM$1*$AM2)+($AN$1*$AN2)+($AO$1*$AO2)+($AP$1*$AP2)+($AQ$1*$AQ2)+($AR$1*$AR2)+($AS$1*$AS2)+($AT$1*$AT2)+($AU$1*$AU2)+($AV$1*$AV2)+($AW$1*$AW2)+($AX$1*$AX2)+($AY$1*$AY2)+($AZ$1*$AZ2)+($BA$1*$BA2)+($BB$1*$BB2)+($BC$1*$BC2)+($BD$1*$BD2)+($BE$1*$BE2)+($BF$1*$BF2)+($BG$1*$BG2)+($BH$1*$BH2)+($BI$1*$BI2)+($BJ$1*$BJ2)+($BK$1*$BK2)+($BL$1*$BL2)+($BM$1*$BM2)+($BN$1*$BN2)+($BO$1*$BO2)+($BP$1*$BP2)+($BQ$1*$BQ2)+($BR$1*$BR2)+($BS$1*$BS2)+($BT$1*$BT2)+($BU$1*$BU2)+($BV$1*$BV2)+($BW$1*$BW2)+($BX$1*$BX2)+($BY$1*$BY2)+($BZ$1*$BZ2)+($CA$1*$CA2))/$E2</f>
        <v>41.333333333333336</v>
      </c>
      <c r="G2" s="42">
        <f t="shared" ref="G2:G33" si="1">($J2*($J$1-$F2)^2+$K2*($K$1-$F2)^2+$L2*($L$1-$F2)^2+$M2*($M$1-$F2)^2+$N2*($N$1-$F2)^2+$O2*($O$1-$F2)^2+$P2*($P$1-$F2)^2+$Q2*($Q$1-$F2)^2+$R2*($R$1-$F2)^2+$S2*($S$1-$F2)^2+$T2*($T$1-$F2)^2+$U2*($U$1-$F2)^2+$V2*($V$1-$F2)^2+$W2*($W$1-$F2)^2+$X2*($X$1-$F2)^2+$Y2*($Y$1-$F2)^2+$Z2*($Z$1-$F2)^2+$AA2*($AA$1-$F2)^2+$AB2*($AB$1-$F2)^2+$AC2*($AC$1-$F2)^2+$AD2*($AD$1-$F2)^2+$AE2*($AE$1-$F2)^2+$AF2*($AF$1-$F2)^2+$AG2*($AG$1-$F2)^2+$AH2*($AH$1-$F2)^2+$AI2*($AI$1-$F2)^2+$AJ2*($AJ$1-$F2)^2+$AK2*($AK$1-$F2)^2+$AL2*($AL$1-$F2)^2+$AM2*($AM$1-$F2)^2+$AN2*($AN$1-$F2)^2+$AO2*($AO$1-$F2)^2+$AP2*($AP$1-$F2)^2+$AQ2*($AQ$1-$F2)^2+$AR2*($AR$1-$F2)^2+$AS2*($AS$1-$F2)^2+$AT2*($AT$1-$F2)^2+$AU2*($AU$1-$F2)^2+$AV2*($AV$1-$F2)^2+$AW2*($AW$1-$F2)^2+$AX2*($AX$1-$F2)^2+$AY2*($AY$1-$F2)^2+$AZ2*($AZ$1-$F2)^2+$BA2*($BA$1-$F2)^2+$BB2*($BB$1-$F2)^2+$BC2*($BC$1-$F2)^2+$BD2*($BD$1-$F2)^2+$BE2*($BE$1-$F2)^2+$BF2*($BF$1-$F2)^2+$BG2*($BG$1-$F2)^2+$BH2*($BH$1-$F2)^2+$BI2*($BI$1-$F2)^2+$BJ2*($BJ$1-$F2)^2+$BK2*($BK$1-$F2)^2+$BL2*($BL$1-$F2)^2+$BM2*($BM$1-$F2)^2+$BN2*($BN$1-$F2)^2+$BO2*($BO$1-$F2)^2+$BP2*($BP$1-$F2)^2+$BQ2*($BQ$1-$F2)^2+$BR2*($BR$1-$F2)^2+$BS2*($BS$1-$F2)^2+$BT2*($BT$1-$F2)^2+$BU2*($BU$1-$F2)^2+$BV2*($BV$1-$F2)^2+$BW2*($BW$1-$F2)^2+$BX2*($BX$1-$F2)^2+$BY2*($BY$1-$F2)^2+$BZ2*($BZ$1-$F2)^2+$CA2*($CA$1-$F2)^2)/($E2-1)</f>
        <v>42.969696969696969</v>
      </c>
      <c r="H2" s="42">
        <f>SQRT($G2)</f>
        <v>6.5551275326798155</v>
      </c>
      <c r="I2" s="23">
        <f t="shared" ref="I2:I33" si="2">SUM(J2:FV2)</f>
        <v>12</v>
      </c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>
        <v>1</v>
      </c>
      <c r="AA2" s="43"/>
      <c r="AB2" s="43"/>
      <c r="AC2" s="43"/>
      <c r="AD2" s="43">
        <v>2</v>
      </c>
      <c r="AE2" s="43">
        <v>2</v>
      </c>
      <c r="AF2" s="43">
        <v>1</v>
      </c>
      <c r="AG2" s="43">
        <v>1</v>
      </c>
      <c r="AH2" s="43">
        <v>2</v>
      </c>
      <c r="AI2" s="43"/>
      <c r="AJ2" s="43"/>
      <c r="AK2" s="43">
        <v>1</v>
      </c>
      <c r="AL2" s="43"/>
      <c r="AM2" s="43"/>
      <c r="AN2" s="43"/>
      <c r="AO2" s="43"/>
      <c r="AP2" s="43"/>
      <c r="AQ2" s="43"/>
      <c r="AR2" s="43"/>
      <c r="AS2" s="43">
        <v>1</v>
      </c>
      <c r="AT2" s="43"/>
      <c r="AU2" s="43"/>
      <c r="AV2" s="43"/>
      <c r="AW2" s="43">
        <v>1</v>
      </c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</row>
    <row r="3" spans="1:79" x14ac:dyDescent="0.25">
      <c r="A3" s="30" t="s">
        <v>60</v>
      </c>
      <c r="B3" s="33" t="s">
        <v>79</v>
      </c>
      <c r="C3" s="34"/>
      <c r="D3" s="33">
        <v>10</v>
      </c>
      <c r="E3" s="33">
        <v>6</v>
      </c>
      <c r="F3" s="41">
        <f t="shared" si="0"/>
        <v>66.5</v>
      </c>
      <c r="G3" s="42">
        <f t="shared" si="1"/>
        <v>28.3</v>
      </c>
      <c r="H3" s="42">
        <f t="shared" ref="H3:H66" si="3">SQRT($G3)</f>
        <v>5.3197744313081543</v>
      </c>
      <c r="I3" s="23">
        <f t="shared" si="2"/>
        <v>6</v>
      </c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>
        <v>1</v>
      </c>
      <c r="BC3" s="43">
        <v>1</v>
      </c>
      <c r="BD3" s="43">
        <v>1</v>
      </c>
      <c r="BE3" s="43"/>
      <c r="BF3" s="43"/>
      <c r="BG3" s="43"/>
      <c r="BH3" s="43"/>
      <c r="BI3" s="43">
        <v>1</v>
      </c>
      <c r="BJ3" s="43"/>
      <c r="BK3" s="43"/>
      <c r="BL3" s="43">
        <v>1</v>
      </c>
      <c r="BM3" s="43"/>
      <c r="BN3" s="43"/>
      <c r="BO3" s="43">
        <v>1</v>
      </c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</row>
    <row r="4" spans="1:79" x14ac:dyDescent="0.25">
      <c r="A4" s="30" t="s">
        <v>60</v>
      </c>
      <c r="B4" s="33" t="s">
        <v>259</v>
      </c>
      <c r="C4" s="34"/>
      <c r="D4" s="33">
        <v>2</v>
      </c>
      <c r="E4" s="33">
        <v>15</v>
      </c>
      <c r="F4" s="41">
        <f t="shared" si="0"/>
        <v>23.266666666666666</v>
      </c>
      <c r="G4" s="42">
        <f t="shared" si="1"/>
        <v>3.4952380952380948</v>
      </c>
      <c r="H4" s="42">
        <f t="shared" si="3"/>
        <v>1.8695555876298771</v>
      </c>
      <c r="I4" s="23">
        <f t="shared" si="2"/>
        <v>15</v>
      </c>
      <c r="J4" s="43"/>
      <c r="K4" s="43"/>
      <c r="L4" s="43"/>
      <c r="M4" s="43">
        <v>1</v>
      </c>
      <c r="N4" s="43">
        <v>2</v>
      </c>
      <c r="O4" s="43">
        <v>2</v>
      </c>
      <c r="P4" s="43">
        <v>3</v>
      </c>
      <c r="Q4" s="43">
        <v>3</v>
      </c>
      <c r="R4" s="43">
        <v>3</v>
      </c>
      <c r="S4" s="43"/>
      <c r="T4" s="43">
        <v>1</v>
      </c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</row>
    <row r="5" spans="1:79" x14ac:dyDescent="0.25">
      <c r="A5" s="30" t="s">
        <v>60</v>
      </c>
      <c r="B5" s="33" t="s">
        <v>100</v>
      </c>
      <c r="C5" s="34"/>
      <c r="D5" s="33">
        <v>24</v>
      </c>
      <c r="E5" s="33">
        <v>149</v>
      </c>
      <c r="F5" s="41">
        <f t="shared" si="0"/>
        <v>28.483221476510067</v>
      </c>
      <c r="G5" s="42">
        <f t="shared" si="1"/>
        <v>7.3460003627788861</v>
      </c>
      <c r="H5" s="42">
        <f t="shared" si="3"/>
        <v>2.7103505977601654</v>
      </c>
      <c r="I5" s="23">
        <f t="shared" si="2"/>
        <v>149</v>
      </c>
      <c r="J5" s="43"/>
      <c r="K5" s="43"/>
      <c r="L5" s="43"/>
      <c r="M5" s="43"/>
      <c r="N5" s="43"/>
      <c r="O5" s="43"/>
      <c r="P5" s="43">
        <v>2</v>
      </c>
      <c r="Q5" s="43">
        <v>7</v>
      </c>
      <c r="R5" s="43">
        <v>9</v>
      </c>
      <c r="S5" s="43">
        <v>18</v>
      </c>
      <c r="T5" s="43">
        <v>26</v>
      </c>
      <c r="U5" s="43">
        <v>21</v>
      </c>
      <c r="V5" s="43">
        <v>16</v>
      </c>
      <c r="W5" s="43">
        <v>11</v>
      </c>
      <c r="X5" s="43">
        <v>17</v>
      </c>
      <c r="Y5" s="43">
        <v>7</v>
      </c>
      <c r="Z5" s="43">
        <v>10</v>
      </c>
      <c r="AA5" s="43">
        <v>3</v>
      </c>
      <c r="AB5" s="43">
        <v>2</v>
      </c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</row>
    <row r="6" spans="1:79" x14ac:dyDescent="0.25">
      <c r="A6" s="30" t="s">
        <v>60</v>
      </c>
      <c r="B6" s="33" t="s">
        <v>260</v>
      </c>
      <c r="C6" s="34"/>
      <c r="D6" s="33" t="s">
        <v>81</v>
      </c>
      <c r="E6" s="33">
        <v>13</v>
      </c>
      <c r="F6" s="41">
        <f t="shared" si="0"/>
        <v>33.846153846153847</v>
      </c>
      <c r="G6" s="42">
        <f t="shared" si="1"/>
        <v>32.641025641025642</v>
      </c>
      <c r="H6" s="42">
        <f t="shared" si="3"/>
        <v>5.713232503672999</v>
      </c>
      <c r="I6" s="23">
        <f t="shared" si="2"/>
        <v>13</v>
      </c>
      <c r="J6" s="43"/>
      <c r="K6" s="43"/>
      <c r="L6" s="43"/>
      <c r="M6" s="43"/>
      <c r="N6" s="43"/>
      <c r="O6" s="43"/>
      <c r="P6" s="43"/>
      <c r="Q6" s="43"/>
      <c r="R6" s="43">
        <v>1</v>
      </c>
      <c r="S6" s="43">
        <v>1</v>
      </c>
      <c r="T6" s="43"/>
      <c r="U6" s="43">
        <v>1</v>
      </c>
      <c r="V6" s="43"/>
      <c r="W6" s="43">
        <v>1</v>
      </c>
      <c r="X6" s="43">
        <v>1</v>
      </c>
      <c r="Y6" s="43"/>
      <c r="Z6" s="43">
        <v>2</v>
      </c>
      <c r="AA6" s="43"/>
      <c r="AB6" s="43">
        <v>1</v>
      </c>
      <c r="AC6" s="43"/>
      <c r="AD6" s="43">
        <v>1</v>
      </c>
      <c r="AE6" s="43"/>
      <c r="AF6" s="43">
        <v>1</v>
      </c>
      <c r="AG6" s="43">
        <v>1</v>
      </c>
      <c r="AH6" s="43">
        <v>1</v>
      </c>
      <c r="AI6" s="43">
        <v>1</v>
      </c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</row>
    <row r="7" spans="1:79" x14ac:dyDescent="0.25">
      <c r="A7" s="30" t="s">
        <v>60</v>
      </c>
      <c r="B7" s="33"/>
      <c r="C7" s="34" t="s">
        <v>108</v>
      </c>
      <c r="D7" s="33" t="s">
        <v>81</v>
      </c>
      <c r="E7" s="33">
        <v>12</v>
      </c>
      <c r="F7" s="41">
        <f t="shared" si="0"/>
        <v>43.083333333333336</v>
      </c>
      <c r="G7" s="42">
        <f t="shared" si="1"/>
        <v>15.537878787878784</v>
      </c>
      <c r="H7" s="42">
        <f t="shared" si="3"/>
        <v>3.9418116124288316</v>
      </c>
      <c r="I7" s="23">
        <f t="shared" si="2"/>
        <v>12</v>
      </c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>
        <v>1</v>
      </c>
      <c r="AD7" s="43"/>
      <c r="AE7" s="43"/>
      <c r="AF7" s="43">
        <v>1</v>
      </c>
      <c r="AG7" s="43">
        <v>2</v>
      </c>
      <c r="AH7" s="43"/>
      <c r="AI7" s="43">
        <v>1</v>
      </c>
      <c r="AJ7" s="43">
        <v>2</v>
      </c>
      <c r="AK7" s="43"/>
      <c r="AL7" s="43">
        <v>1</v>
      </c>
      <c r="AM7" s="43">
        <v>2</v>
      </c>
      <c r="AN7" s="43">
        <v>1</v>
      </c>
      <c r="AO7" s="43"/>
      <c r="AP7" s="43"/>
      <c r="AQ7" s="43">
        <v>1</v>
      </c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</row>
    <row r="8" spans="1:79" x14ac:dyDescent="0.25">
      <c r="A8" s="30" t="s">
        <v>60</v>
      </c>
      <c r="B8" s="33"/>
      <c r="C8" s="34" t="s">
        <v>100</v>
      </c>
      <c r="D8" s="33" t="s">
        <v>81</v>
      </c>
      <c r="E8" s="33">
        <v>18</v>
      </c>
      <c r="F8" s="41">
        <f t="shared" si="0"/>
        <v>27.388888888888889</v>
      </c>
      <c r="G8" s="42">
        <f t="shared" si="1"/>
        <v>11.428104575163399</v>
      </c>
      <c r="H8" s="42">
        <f t="shared" si="3"/>
        <v>3.3805479696586764</v>
      </c>
      <c r="I8" s="23">
        <f t="shared" si="2"/>
        <v>18</v>
      </c>
      <c r="J8" s="43"/>
      <c r="K8" s="43"/>
      <c r="L8" s="43"/>
      <c r="M8" s="43"/>
      <c r="N8" s="43"/>
      <c r="O8" s="43"/>
      <c r="P8" s="43">
        <v>2</v>
      </c>
      <c r="Q8" s="43">
        <v>3</v>
      </c>
      <c r="R8" s="43">
        <v>1</v>
      </c>
      <c r="S8" s="43">
        <v>2</v>
      </c>
      <c r="T8" s="43">
        <v>3</v>
      </c>
      <c r="U8" s="43"/>
      <c r="V8" s="43">
        <v>2</v>
      </c>
      <c r="W8" s="43">
        <v>1</v>
      </c>
      <c r="X8" s="43">
        <v>1</v>
      </c>
      <c r="Y8" s="43">
        <v>2</v>
      </c>
      <c r="Z8" s="43"/>
      <c r="AA8" s="43">
        <v>1</v>
      </c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</row>
    <row r="9" spans="1:79" x14ac:dyDescent="0.25">
      <c r="A9" s="30" t="s">
        <v>61</v>
      </c>
      <c r="B9" s="33" t="s">
        <v>98</v>
      </c>
      <c r="C9" s="34"/>
      <c r="D9" s="33">
        <v>3</v>
      </c>
      <c r="E9" s="33">
        <v>4</v>
      </c>
      <c r="F9" s="41">
        <f t="shared" si="0"/>
        <v>37.5</v>
      </c>
      <c r="G9" s="42">
        <f t="shared" si="1"/>
        <v>9.6666666666666661</v>
      </c>
      <c r="H9" s="42">
        <f t="shared" si="3"/>
        <v>3.1091263510296048</v>
      </c>
      <c r="I9" s="23">
        <f t="shared" si="2"/>
        <v>4</v>
      </c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>
        <v>1</v>
      </c>
      <c r="AC9" s="43">
        <v>1</v>
      </c>
      <c r="AD9" s="43">
        <v>1</v>
      </c>
      <c r="AE9" s="43"/>
      <c r="AF9" s="43"/>
      <c r="AG9" s="43"/>
      <c r="AH9" s="43"/>
      <c r="AI9" s="43">
        <v>1</v>
      </c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</row>
    <row r="10" spans="1:79" x14ac:dyDescent="0.25">
      <c r="A10" s="30" t="s">
        <v>61</v>
      </c>
      <c r="B10" s="33" t="s">
        <v>79</v>
      </c>
      <c r="C10" s="34"/>
      <c r="D10" s="33">
        <v>20</v>
      </c>
      <c r="E10" s="33">
        <v>14</v>
      </c>
      <c r="F10" s="41">
        <f t="shared" si="0"/>
        <v>58.214285714285715</v>
      </c>
      <c r="G10" s="42">
        <f t="shared" si="1"/>
        <v>40.489010989010993</v>
      </c>
      <c r="H10" s="42">
        <f t="shared" si="3"/>
        <v>6.3630975938618919</v>
      </c>
      <c r="I10" s="23">
        <f t="shared" si="2"/>
        <v>14</v>
      </c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>
        <v>1</v>
      </c>
      <c r="AL10" s="43"/>
      <c r="AM10" s="43"/>
      <c r="AN10" s="43"/>
      <c r="AO10" s="43"/>
      <c r="AP10" s="43"/>
      <c r="AQ10" s="43"/>
      <c r="AR10" s="43"/>
      <c r="AS10" s="43"/>
      <c r="AT10" s="43">
        <v>1</v>
      </c>
      <c r="AU10" s="43"/>
      <c r="AV10" s="43">
        <v>2</v>
      </c>
      <c r="AW10" s="43">
        <v>1</v>
      </c>
      <c r="AX10" s="43">
        <v>1</v>
      </c>
      <c r="AY10" s="43">
        <v>3</v>
      </c>
      <c r="AZ10" s="43"/>
      <c r="BA10" s="43">
        <v>1</v>
      </c>
      <c r="BB10" s="43">
        <v>1</v>
      </c>
      <c r="BC10" s="43"/>
      <c r="BD10" s="43">
        <v>1</v>
      </c>
      <c r="BE10" s="43"/>
      <c r="BF10" s="43">
        <v>1</v>
      </c>
      <c r="BG10" s="43"/>
      <c r="BH10" s="43"/>
      <c r="BI10" s="43"/>
      <c r="BJ10" s="43"/>
      <c r="BK10" s="43"/>
      <c r="BL10" s="43"/>
      <c r="BM10" s="43">
        <v>1</v>
      </c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</row>
    <row r="11" spans="1:79" x14ac:dyDescent="0.25">
      <c r="A11" s="30" t="s">
        <v>61</v>
      </c>
      <c r="B11" s="33" t="s">
        <v>259</v>
      </c>
      <c r="C11" s="34"/>
      <c r="D11" s="33">
        <v>8</v>
      </c>
      <c r="E11" s="33">
        <v>37</v>
      </c>
      <c r="F11" s="41">
        <f t="shared" si="0"/>
        <v>26.27027027027027</v>
      </c>
      <c r="G11" s="42">
        <f t="shared" si="1"/>
        <v>15.424924924924925</v>
      </c>
      <c r="H11" s="42">
        <f t="shared" si="3"/>
        <v>3.9274578196239007</v>
      </c>
      <c r="I11" s="23">
        <f t="shared" si="2"/>
        <v>37</v>
      </c>
      <c r="J11" s="43"/>
      <c r="K11" s="43"/>
      <c r="L11" s="43"/>
      <c r="M11" s="43">
        <v>1</v>
      </c>
      <c r="N11" s="43">
        <v>1</v>
      </c>
      <c r="O11" s="43">
        <v>3</v>
      </c>
      <c r="P11" s="43">
        <v>2</v>
      </c>
      <c r="Q11" s="43">
        <v>8</v>
      </c>
      <c r="R11" s="43">
        <v>3</v>
      </c>
      <c r="S11" s="43">
        <v>5</v>
      </c>
      <c r="T11" s="43">
        <v>4</v>
      </c>
      <c r="U11" s="43">
        <v>2</v>
      </c>
      <c r="V11" s="43">
        <v>1</v>
      </c>
      <c r="W11" s="43">
        <v>2</v>
      </c>
      <c r="X11" s="43">
        <v>2</v>
      </c>
      <c r="Y11" s="43"/>
      <c r="Z11" s="43">
        <v>1</v>
      </c>
      <c r="AA11" s="43"/>
      <c r="AB11" s="43"/>
      <c r="AC11" s="43">
        <v>1</v>
      </c>
      <c r="AD11" s="43"/>
      <c r="AE11" s="43">
        <v>1</v>
      </c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</row>
    <row r="12" spans="1:79" x14ac:dyDescent="0.25">
      <c r="A12" s="30" t="s">
        <v>61</v>
      </c>
      <c r="B12" s="33" t="s">
        <v>100</v>
      </c>
      <c r="C12" s="34"/>
      <c r="D12" s="33">
        <v>8</v>
      </c>
      <c r="E12" s="33">
        <v>63</v>
      </c>
      <c r="F12" s="41">
        <f t="shared" si="0"/>
        <v>29.047619047619047</v>
      </c>
      <c r="G12" s="42">
        <f t="shared" si="1"/>
        <v>5.9493087557603692</v>
      </c>
      <c r="H12" s="42">
        <f t="shared" si="3"/>
        <v>2.4391204881596908</v>
      </c>
      <c r="I12" s="23">
        <f t="shared" si="2"/>
        <v>63</v>
      </c>
      <c r="J12" s="43"/>
      <c r="K12" s="43"/>
      <c r="L12" s="43"/>
      <c r="M12" s="43"/>
      <c r="N12" s="43"/>
      <c r="O12" s="43"/>
      <c r="P12" s="43"/>
      <c r="Q12" s="43"/>
      <c r="R12" s="43">
        <v>2</v>
      </c>
      <c r="S12" s="43">
        <v>7</v>
      </c>
      <c r="T12" s="43">
        <v>10</v>
      </c>
      <c r="U12" s="43">
        <v>12</v>
      </c>
      <c r="V12" s="43">
        <v>7</v>
      </c>
      <c r="W12" s="43">
        <v>9</v>
      </c>
      <c r="X12" s="43">
        <v>4</v>
      </c>
      <c r="Y12" s="43">
        <v>6</v>
      </c>
      <c r="Z12" s="43">
        <v>2</v>
      </c>
      <c r="AA12" s="43">
        <v>3</v>
      </c>
      <c r="AB12" s="43">
        <v>1</v>
      </c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</row>
    <row r="13" spans="1:79" x14ac:dyDescent="0.25">
      <c r="A13" s="30" t="s">
        <v>61</v>
      </c>
      <c r="B13" s="33"/>
      <c r="C13" s="35" t="s">
        <v>100</v>
      </c>
      <c r="D13" s="36" t="s">
        <v>81</v>
      </c>
      <c r="E13" s="36">
        <v>34</v>
      </c>
      <c r="F13" s="41">
        <f t="shared" si="0"/>
        <v>28.058823529411764</v>
      </c>
      <c r="G13" s="42">
        <f t="shared" si="1"/>
        <v>7.1479500891265602</v>
      </c>
      <c r="H13" s="42">
        <f t="shared" si="3"/>
        <v>2.6735650523461292</v>
      </c>
      <c r="I13" s="23">
        <f t="shared" si="2"/>
        <v>34</v>
      </c>
      <c r="J13" s="43"/>
      <c r="K13" s="43"/>
      <c r="L13" s="43"/>
      <c r="M13" s="43"/>
      <c r="N13" s="43"/>
      <c r="O13" s="43"/>
      <c r="P13" s="43">
        <v>1</v>
      </c>
      <c r="Q13" s="43">
        <v>2</v>
      </c>
      <c r="R13" s="43">
        <v>1</v>
      </c>
      <c r="S13" s="43">
        <v>5</v>
      </c>
      <c r="T13" s="43">
        <v>8</v>
      </c>
      <c r="U13" s="43">
        <v>5</v>
      </c>
      <c r="V13" s="43">
        <v>2</v>
      </c>
      <c r="W13" s="43">
        <v>4</v>
      </c>
      <c r="X13" s="43">
        <v>2</v>
      </c>
      <c r="Y13" s="43">
        <v>2</v>
      </c>
      <c r="Z13" s="43">
        <v>1</v>
      </c>
      <c r="AA13" s="43"/>
      <c r="AB13" s="43">
        <v>1</v>
      </c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</row>
    <row r="14" spans="1:79" x14ac:dyDescent="0.25">
      <c r="A14" s="30" t="s">
        <v>61</v>
      </c>
      <c r="B14" s="33"/>
      <c r="C14" s="34" t="s">
        <v>108</v>
      </c>
      <c r="D14" s="33" t="s">
        <v>81</v>
      </c>
      <c r="E14" s="33">
        <v>8</v>
      </c>
      <c r="F14" s="41">
        <f t="shared" si="0"/>
        <v>50.875</v>
      </c>
      <c r="G14" s="42">
        <f t="shared" si="1"/>
        <v>44.410714285714285</v>
      </c>
      <c r="H14" s="42">
        <f t="shared" si="3"/>
        <v>6.6641364246025372</v>
      </c>
      <c r="I14" s="23">
        <f t="shared" si="2"/>
        <v>8</v>
      </c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>
        <v>1</v>
      </c>
      <c r="AI14" s="43"/>
      <c r="AJ14" s="43"/>
      <c r="AK14" s="43"/>
      <c r="AL14" s="43"/>
      <c r="AM14" s="43">
        <v>2</v>
      </c>
      <c r="AN14" s="43"/>
      <c r="AO14" s="43"/>
      <c r="AP14" s="43">
        <v>1</v>
      </c>
      <c r="AQ14" s="43"/>
      <c r="AR14" s="43"/>
      <c r="AS14" s="43"/>
      <c r="AT14" s="43">
        <v>2</v>
      </c>
      <c r="AU14" s="43"/>
      <c r="AV14" s="43"/>
      <c r="AW14" s="43"/>
      <c r="AX14" s="43"/>
      <c r="AY14" s="43">
        <v>1</v>
      </c>
      <c r="AZ14" s="43"/>
      <c r="BA14" s="43"/>
      <c r="BB14" s="43">
        <v>1</v>
      </c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</row>
    <row r="15" spans="1:79" x14ac:dyDescent="0.25">
      <c r="A15" s="30" t="s">
        <v>61</v>
      </c>
      <c r="B15" s="33"/>
      <c r="C15" s="34" t="s">
        <v>105</v>
      </c>
      <c r="D15" s="33" t="s">
        <v>81</v>
      </c>
      <c r="E15" s="33">
        <v>7</v>
      </c>
      <c r="F15" s="41">
        <f t="shared" si="0"/>
        <v>48.857142857142854</v>
      </c>
      <c r="G15" s="42">
        <f t="shared" si="1"/>
        <v>16.476190476190478</v>
      </c>
      <c r="H15" s="42">
        <f t="shared" si="3"/>
        <v>4.0590873945002066</v>
      </c>
      <c r="I15" s="23">
        <f t="shared" si="2"/>
        <v>7</v>
      </c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>
        <v>1</v>
      </c>
      <c r="AK15" s="43"/>
      <c r="AL15" s="43"/>
      <c r="AM15" s="43">
        <v>2</v>
      </c>
      <c r="AN15" s="43"/>
      <c r="AO15" s="43"/>
      <c r="AP15" s="43"/>
      <c r="AQ15" s="43">
        <v>1</v>
      </c>
      <c r="AR15" s="43">
        <v>2</v>
      </c>
      <c r="AS15" s="43"/>
      <c r="AT15" s="43"/>
      <c r="AU15" s="43"/>
      <c r="AV15" s="43">
        <v>1</v>
      </c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</row>
    <row r="16" spans="1:79" x14ac:dyDescent="0.25">
      <c r="A16" s="30" t="s">
        <v>62</v>
      </c>
      <c r="B16" s="33" t="s">
        <v>98</v>
      </c>
      <c r="C16" s="34"/>
      <c r="D16" s="33">
        <v>42</v>
      </c>
      <c r="E16" s="33">
        <v>46</v>
      </c>
      <c r="F16" s="41">
        <f t="shared" si="0"/>
        <v>42.913043478260867</v>
      </c>
      <c r="G16" s="42">
        <f t="shared" si="1"/>
        <v>31.636714975845408</v>
      </c>
      <c r="H16" s="42">
        <f t="shared" si="3"/>
        <v>5.6246524315592525</v>
      </c>
      <c r="I16" s="23">
        <f t="shared" si="2"/>
        <v>46</v>
      </c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>
        <v>2</v>
      </c>
      <c r="X16" s="43"/>
      <c r="Y16" s="43"/>
      <c r="Z16" s="43"/>
      <c r="AA16" s="43">
        <v>1</v>
      </c>
      <c r="AB16" s="43"/>
      <c r="AC16" s="43">
        <v>3</v>
      </c>
      <c r="AD16" s="43">
        <v>2</v>
      </c>
      <c r="AE16" s="43">
        <v>3</v>
      </c>
      <c r="AF16" s="43">
        <v>1</v>
      </c>
      <c r="AG16" s="43">
        <v>2</v>
      </c>
      <c r="AH16" s="43">
        <v>4</v>
      </c>
      <c r="AI16" s="43">
        <v>5</v>
      </c>
      <c r="AJ16" s="43">
        <v>1</v>
      </c>
      <c r="AK16" s="43">
        <v>2</v>
      </c>
      <c r="AL16" s="43">
        <v>4</v>
      </c>
      <c r="AM16" s="43">
        <v>3</v>
      </c>
      <c r="AN16" s="43">
        <v>3</v>
      </c>
      <c r="AO16" s="43">
        <v>4</v>
      </c>
      <c r="AP16" s="43">
        <v>1</v>
      </c>
      <c r="AQ16" s="43">
        <v>1</v>
      </c>
      <c r="AR16" s="43">
        <v>2</v>
      </c>
      <c r="AS16" s="43">
        <v>1</v>
      </c>
      <c r="AT16" s="43"/>
      <c r="AU16" s="43"/>
      <c r="AV16" s="43"/>
      <c r="AW16" s="43">
        <v>1</v>
      </c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</row>
    <row r="17" spans="1:79" x14ac:dyDescent="0.25">
      <c r="A17" s="30" t="s">
        <v>62</v>
      </c>
      <c r="B17" s="37" t="s">
        <v>100</v>
      </c>
      <c r="C17" s="38"/>
      <c r="D17" s="37">
        <v>32</v>
      </c>
      <c r="E17" s="37">
        <v>129</v>
      </c>
      <c r="F17" s="41">
        <f t="shared" si="0"/>
        <v>29.093023255813954</v>
      </c>
      <c r="G17" s="42">
        <f t="shared" si="1"/>
        <v>8.3662790697674421</v>
      </c>
      <c r="H17" s="42">
        <f t="shared" si="3"/>
        <v>2.8924520859933778</v>
      </c>
      <c r="I17" s="23">
        <f t="shared" si="2"/>
        <v>129</v>
      </c>
      <c r="J17" s="44"/>
      <c r="K17" s="44"/>
      <c r="L17" s="44"/>
      <c r="M17" s="44"/>
      <c r="N17" s="44"/>
      <c r="O17" s="44"/>
      <c r="P17" s="43">
        <v>1</v>
      </c>
      <c r="Q17" s="43">
        <v>2</v>
      </c>
      <c r="R17" s="43">
        <v>8</v>
      </c>
      <c r="S17" s="43">
        <v>16</v>
      </c>
      <c r="T17" s="43">
        <v>21</v>
      </c>
      <c r="U17" s="43">
        <v>13</v>
      </c>
      <c r="V17" s="43">
        <v>17</v>
      </c>
      <c r="W17" s="43">
        <v>8</v>
      </c>
      <c r="X17" s="43">
        <v>7</v>
      </c>
      <c r="Y17" s="43">
        <v>14</v>
      </c>
      <c r="Z17" s="43">
        <v>13</v>
      </c>
      <c r="AA17" s="43">
        <v>7</v>
      </c>
      <c r="AB17" s="43">
        <v>2</v>
      </c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</row>
    <row r="18" spans="1:79" x14ac:dyDescent="0.25">
      <c r="A18" s="30" t="s">
        <v>62</v>
      </c>
      <c r="B18" s="33" t="s">
        <v>261</v>
      </c>
      <c r="C18" s="38"/>
      <c r="D18" s="37" t="s">
        <v>81</v>
      </c>
      <c r="E18" s="37">
        <v>2</v>
      </c>
      <c r="F18" s="41">
        <f t="shared" si="0"/>
        <v>52</v>
      </c>
      <c r="G18" s="42">
        <f t="shared" si="1"/>
        <v>98</v>
      </c>
      <c r="H18" s="42">
        <f t="shared" si="3"/>
        <v>9.8994949366116654</v>
      </c>
      <c r="I18" s="23">
        <f t="shared" si="2"/>
        <v>2</v>
      </c>
      <c r="J18" s="44"/>
      <c r="K18" s="44"/>
      <c r="L18" s="44"/>
      <c r="M18" s="44"/>
      <c r="N18" s="44"/>
      <c r="O18" s="44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>
        <v>1</v>
      </c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>
        <v>1</v>
      </c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</row>
    <row r="19" spans="1:79" x14ac:dyDescent="0.25">
      <c r="A19" s="30" t="s">
        <v>62</v>
      </c>
      <c r="B19" s="33" t="s">
        <v>259</v>
      </c>
      <c r="C19" s="38"/>
      <c r="D19" s="37">
        <v>8</v>
      </c>
      <c r="E19" s="37">
        <v>22</v>
      </c>
      <c r="F19" s="41">
        <f t="shared" si="0"/>
        <v>23.136363636363637</v>
      </c>
      <c r="G19" s="42">
        <f t="shared" si="1"/>
        <v>5.170995670995671</v>
      </c>
      <c r="H19" s="42">
        <f t="shared" si="3"/>
        <v>2.2739823374414478</v>
      </c>
      <c r="I19" s="23">
        <f t="shared" si="2"/>
        <v>22</v>
      </c>
      <c r="J19" s="45"/>
      <c r="K19" s="45"/>
      <c r="L19" s="45">
        <v>1</v>
      </c>
      <c r="M19" s="45">
        <v>1</v>
      </c>
      <c r="N19" s="45">
        <v>4</v>
      </c>
      <c r="O19" s="45">
        <v>3</v>
      </c>
      <c r="P19" s="45">
        <v>3</v>
      </c>
      <c r="Q19" s="45">
        <v>4</v>
      </c>
      <c r="R19" s="45">
        <v>4</v>
      </c>
      <c r="S19" s="45">
        <v>1</v>
      </c>
      <c r="T19" s="43"/>
      <c r="U19" s="43"/>
      <c r="V19" s="45">
        <v>1</v>
      </c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</row>
    <row r="20" spans="1:79" x14ac:dyDescent="0.25">
      <c r="A20" s="30" t="s">
        <v>62</v>
      </c>
      <c r="B20" s="33" t="s">
        <v>260</v>
      </c>
      <c r="C20" s="38"/>
      <c r="D20" s="37" t="s">
        <v>81</v>
      </c>
      <c r="E20" s="37">
        <v>4</v>
      </c>
      <c r="F20" s="41">
        <f t="shared" si="0"/>
        <v>28</v>
      </c>
      <c r="G20" s="42">
        <f t="shared" si="1"/>
        <v>8.6666666666666661</v>
      </c>
      <c r="H20" s="42">
        <f t="shared" si="3"/>
        <v>2.9439202887759488</v>
      </c>
      <c r="I20" s="23">
        <f t="shared" si="2"/>
        <v>4</v>
      </c>
      <c r="J20" s="45"/>
      <c r="K20" s="45"/>
      <c r="L20" s="44"/>
      <c r="M20" s="44"/>
      <c r="N20" s="44"/>
      <c r="O20" s="44"/>
      <c r="P20" s="43"/>
      <c r="Q20" s="43"/>
      <c r="R20" s="43">
        <v>1</v>
      </c>
      <c r="S20" s="43"/>
      <c r="T20" s="43">
        <v>1</v>
      </c>
      <c r="U20" s="43">
        <v>1</v>
      </c>
      <c r="V20" s="43"/>
      <c r="W20" s="43"/>
      <c r="X20" s="43"/>
      <c r="Y20" s="43">
        <v>1</v>
      </c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</row>
    <row r="21" spans="1:79" x14ac:dyDescent="0.25">
      <c r="A21" s="30" t="s">
        <v>62</v>
      </c>
      <c r="B21" s="37" t="s">
        <v>79</v>
      </c>
      <c r="C21" s="38"/>
      <c r="D21" s="37" t="s">
        <v>81</v>
      </c>
      <c r="E21" s="37">
        <v>2</v>
      </c>
      <c r="F21" s="41">
        <f t="shared" si="0"/>
        <v>60</v>
      </c>
      <c r="G21" s="42">
        <f t="shared" si="1"/>
        <v>72</v>
      </c>
      <c r="H21" s="42">
        <f t="shared" si="3"/>
        <v>8.4852813742385695</v>
      </c>
      <c r="I21" s="23">
        <f t="shared" si="2"/>
        <v>2</v>
      </c>
      <c r="J21" s="44"/>
      <c r="K21" s="44"/>
      <c r="L21" s="44"/>
      <c r="M21" s="44"/>
      <c r="N21" s="44"/>
      <c r="O21" s="44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>
        <v>1</v>
      </c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>
        <v>1</v>
      </c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</row>
    <row r="22" spans="1:79" x14ac:dyDescent="0.25">
      <c r="A22" s="30" t="s">
        <v>62</v>
      </c>
      <c r="B22" s="37" t="s">
        <v>101</v>
      </c>
      <c r="C22" s="38"/>
      <c r="D22" s="37" t="s">
        <v>81</v>
      </c>
      <c r="E22" s="37">
        <v>2</v>
      </c>
      <c r="F22" s="41">
        <f t="shared" si="0"/>
        <v>77</v>
      </c>
      <c r="G22" s="42">
        <f t="shared" si="1"/>
        <v>32</v>
      </c>
      <c r="H22" s="42">
        <f t="shared" si="3"/>
        <v>5.6568542494923806</v>
      </c>
      <c r="I22" s="23">
        <f t="shared" si="2"/>
        <v>2</v>
      </c>
      <c r="J22" s="44"/>
      <c r="K22" s="44"/>
      <c r="L22" s="44"/>
      <c r="M22" s="44"/>
      <c r="N22" s="44"/>
      <c r="O22" s="44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>
        <v>1</v>
      </c>
      <c r="BO22" s="43"/>
      <c r="BP22" s="43"/>
      <c r="BQ22" s="43"/>
      <c r="BR22" s="43"/>
      <c r="BS22" s="43"/>
      <c r="BT22" s="43">
        <v>1</v>
      </c>
      <c r="BU22" s="43"/>
      <c r="BV22" s="43"/>
      <c r="BW22" s="43"/>
      <c r="BX22" s="43"/>
      <c r="BY22" s="43"/>
      <c r="BZ22" s="43"/>
      <c r="CA22" s="43"/>
    </row>
    <row r="23" spans="1:79" x14ac:dyDescent="0.25">
      <c r="A23" s="30" t="s">
        <v>62</v>
      </c>
      <c r="B23" s="37"/>
      <c r="C23" s="38" t="s">
        <v>100</v>
      </c>
      <c r="D23" s="37" t="s">
        <v>81</v>
      </c>
      <c r="E23" s="37">
        <v>20</v>
      </c>
      <c r="F23" s="41">
        <f t="shared" si="0"/>
        <v>29.25</v>
      </c>
      <c r="G23" s="42">
        <f t="shared" si="1"/>
        <v>5.9868421052631575</v>
      </c>
      <c r="H23" s="42">
        <f t="shared" si="3"/>
        <v>2.4468024246479643</v>
      </c>
      <c r="I23" s="23">
        <f t="shared" si="2"/>
        <v>20</v>
      </c>
      <c r="J23" s="43"/>
      <c r="K23" s="43"/>
      <c r="L23" s="43"/>
      <c r="M23" s="43"/>
      <c r="N23" s="43"/>
      <c r="O23" s="43"/>
      <c r="P23" s="43"/>
      <c r="Q23" s="43"/>
      <c r="R23" s="43">
        <v>2</v>
      </c>
      <c r="S23" s="43">
        <v>1</v>
      </c>
      <c r="T23" s="43">
        <v>2</v>
      </c>
      <c r="U23" s="43">
        <v>2</v>
      </c>
      <c r="V23" s="43">
        <v>4</v>
      </c>
      <c r="W23" s="43">
        <v>2</v>
      </c>
      <c r="X23" s="43">
        <v>3</v>
      </c>
      <c r="Y23" s="43">
        <v>2</v>
      </c>
      <c r="Z23" s="43">
        <v>2</v>
      </c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</row>
    <row r="24" spans="1:79" x14ac:dyDescent="0.25">
      <c r="A24" s="30" t="s">
        <v>63</v>
      </c>
      <c r="B24" s="37" t="s">
        <v>98</v>
      </c>
      <c r="C24" s="34"/>
      <c r="D24" s="33">
        <v>9</v>
      </c>
      <c r="E24" s="37">
        <v>10</v>
      </c>
      <c r="F24" s="41">
        <f t="shared" si="0"/>
        <v>38.9</v>
      </c>
      <c r="G24" s="42">
        <f t="shared" si="1"/>
        <v>8.1000000000000014</v>
      </c>
      <c r="H24" s="42">
        <f t="shared" si="3"/>
        <v>2.8460498941515415</v>
      </c>
      <c r="I24" s="23">
        <f t="shared" si="2"/>
        <v>10</v>
      </c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>
        <v>1</v>
      </c>
      <c r="AC24" s="43">
        <v>1</v>
      </c>
      <c r="AD24" s="43">
        <v>1</v>
      </c>
      <c r="AE24" s="43">
        <v>2</v>
      </c>
      <c r="AF24" s="43">
        <v>2</v>
      </c>
      <c r="AG24" s="43">
        <v>1</v>
      </c>
      <c r="AH24" s="43"/>
      <c r="AI24" s="43"/>
      <c r="AJ24" s="43">
        <v>1</v>
      </c>
      <c r="AK24" s="43">
        <v>1</v>
      </c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</row>
    <row r="25" spans="1:79" x14ac:dyDescent="0.25">
      <c r="A25" s="30" t="s">
        <v>63</v>
      </c>
      <c r="B25" s="37" t="s">
        <v>79</v>
      </c>
      <c r="C25" s="34"/>
      <c r="D25" s="33">
        <v>52.5</v>
      </c>
      <c r="E25" s="37">
        <v>29</v>
      </c>
      <c r="F25" s="41">
        <f t="shared" si="0"/>
        <v>61.620689655172413</v>
      </c>
      <c r="G25" s="42">
        <f t="shared" si="1"/>
        <v>46.45812807881773</v>
      </c>
      <c r="H25" s="42">
        <f t="shared" si="3"/>
        <v>6.8160199588042385</v>
      </c>
      <c r="I25" s="23">
        <f t="shared" si="2"/>
        <v>29</v>
      </c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>
        <v>1</v>
      </c>
      <c r="AP25" s="43"/>
      <c r="AQ25" s="43"/>
      <c r="AR25" s="43">
        <v>1</v>
      </c>
      <c r="AS25" s="43"/>
      <c r="AT25" s="43">
        <v>1</v>
      </c>
      <c r="AU25" s="43">
        <v>3</v>
      </c>
      <c r="AV25" s="43"/>
      <c r="AW25" s="43">
        <v>1</v>
      </c>
      <c r="AX25" s="43">
        <v>2</v>
      </c>
      <c r="AY25" s="43">
        <v>2</v>
      </c>
      <c r="AZ25" s="43">
        <v>1</v>
      </c>
      <c r="BA25" s="43">
        <v>1</v>
      </c>
      <c r="BB25" s="43"/>
      <c r="BC25" s="43">
        <v>1</v>
      </c>
      <c r="BD25" s="43">
        <v>4</v>
      </c>
      <c r="BE25" s="43">
        <v>1</v>
      </c>
      <c r="BF25" s="43">
        <v>2</v>
      </c>
      <c r="BG25" s="43">
        <v>1</v>
      </c>
      <c r="BH25" s="43">
        <v>1</v>
      </c>
      <c r="BI25" s="43"/>
      <c r="BJ25" s="43">
        <v>1</v>
      </c>
      <c r="BK25" s="43">
        <v>1</v>
      </c>
      <c r="BL25" s="43">
        <v>2</v>
      </c>
      <c r="BM25" s="43"/>
      <c r="BN25" s="43">
        <v>2</v>
      </c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</row>
    <row r="26" spans="1:79" x14ac:dyDescent="0.25">
      <c r="A26" s="30" t="s">
        <v>63</v>
      </c>
      <c r="B26" s="33" t="s">
        <v>259</v>
      </c>
      <c r="C26" s="34"/>
      <c r="D26" s="33">
        <v>12</v>
      </c>
      <c r="E26" s="37">
        <v>36</v>
      </c>
      <c r="F26" s="41">
        <f t="shared" si="0"/>
        <v>30.75</v>
      </c>
      <c r="G26" s="42">
        <f t="shared" si="1"/>
        <v>5.05</v>
      </c>
      <c r="H26" s="42">
        <f t="shared" si="3"/>
        <v>2.2472205054244232</v>
      </c>
      <c r="I26" s="23">
        <f t="shared" si="2"/>
        <v>36</v>
      </c>
      <c r="J26" s="43"/>
      <c r="K26" s="43"/>
      <c r="L26" s="43"/>
      <c r="M26" s="43"/>
      <c r="N26" s="43"/>
      <c r="O26" s="43"/>
      <c r="P26" s="43"/>
      <c r="Q26" s="43"/>
      <c r="R26" s="43"/>
      <c r="S26" s="43">
        <v>1</v>
      </c>
      <c r="T26" s="43">
        <v>2</v>
      </c>
      <c r="U26" s="43">
        <v>4</v>
      </c>
      <c r="V26" s="43">
        <v>3</v>
      </c>
      <c r="W26" s="43">
        <v>5</v>
      </c>
      <c r="X26" s="43">
        <v>8</v>
      </c>
      <c r="Y26" s="43">
        <v>4</v>
      </c>
      <c r="Z26" s="43">
        <v>6</v>
      </c>
      <c r="AA26" s="43">
        <v>1</v>
      </c>
      <c r="AB26" s="43">
        <v>2</v>
      </c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</row>
    <row r="27" spans="1:79" x14ac:dyDescent="0.25">
      <c r="A27" s="30" t="s">
        <v>63</v>
      </c>
      <c r="B27" s="37" t="s">
        <v>100</v>
      </c>
      <c r="C27" s="34"/>
      <c r="D27" s="33">
        <v>16</v>
      </c>
      <c r="E27" s="37">
        <v>73</v>
      </c>
      <c r="F27" s="41">
        <f t="shared" si="0"/>
        <v>29.767123287671232</v>
      </c>
      <c r="G27" s="42">
        <f t="shared" si="1"/>
        <v>5.1255707762557075</v>
      </c>
      <c r="H27" s="42">
        <f t="shared" si="3"/>
        <v>2.2639723444105293</v>
      </c>
      <c r="I27" s="23">
        <f t="shared" si="2"/>
        <v>73</v>
      </c>
      <c r="J27" s="43"/>
      <c r="K27" s="43"/>
      <c r="L27" s="43"/>
      <c r="M27" s="43"/>
      <c r="N27" s="43"/>
      <c r="O27" s="43"/>
      <c r="P27" s="43"/>
      <c r="Q27" s="43">
        <v>1</v>
      </c>
      <c r="R27" s="43">
        <v>2</v>
      </c>
      <c r="S27" s="43">
        <v>3</v>
      </c>
      <c r="T27" s="43">
        <v>3</v>
      </c>
      <c r="U27" s="43">
        <v>11</v>
      </c>
      <c r="V27" s="43">
        <v>12</v>
      </c>
      <c r="W27" s="43">
        <v>16</v>
      </c>
      <c r="X27" s="43">
        <v>10</v>
      </c>
      <c r="Y27" s="43">
        <v>7</v>
      </c>
      <c r="Z27" s="43">
        <v>4</v>
      </c>
      <c r="AA27" s="43">
        <v>2</v>
      </c>
      <c r="AB27" s="43">
        <v>2</v>
      </c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</row>
    <row r="28" spans="1:79" x14ac:dyDescent="0.25">
      <c r="A28" s="30" t="s">
        <v>63</v>
      </c>
      <c r="B28" s="37" t="s">
        <v>266</v>
      </c>
      <c r="C28" s="34"/>
      <c r="D28" s="33" t="s">
        <v>81</v>
      </c>
      <c r="E28" s="37">
        <v>1</v>
      </c>
      <c r="F28" s="41">
        <f t="shared" si="0"/>
        <v>36</v>
      </c>
      <c r="G28" s="42" t="e">
        <f t="shared" si="1"/>
        <v>#DIV/0!</v>
      </c>
      <c r="H28" s="42" t="e">
        <f t="shared" si="3"/>
        <v>#DIV/0!</v>
      </c>
      <c r="I28" s="23">
        <f t="shared" si="2"/>
        <v>1</v>
      </c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>
        <v>1</v>
      </c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</row>
    <row r="29" spans="1:79" x14ac:dyDescent="0.25">
      <c r="A29" s="30" t="s">
        <v>63</v>
      </c>
      <c r="B29" s="33"/>
      <c r="C29" s="34" t="s">
        <v>105</v>
      </c>
      <c r="D29" s="33" t="s">
        <v>81</v>
      </c>
      <c r="E29" s="37">
        <v>12</v>
      </c>
      <c r="F29" s="41">
        <f t="shared" si="0"/>
        <v>49.333333333333336</v>
      </c>
      <c r="G29" s="42">
        <f t="shared" si="1"/>
        <v>42.606060606060616</v>
      </c>
      <c r="H29" s="42">
        <f t="shared" si="3"/>
        <v>6.5273318136939089</v>
      </c>
      <c r="I29" s="23">
        <f t="shared" si="2"/>
        <v>12</v>
      </c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>
        <v>1</v>
      </c>
      <c r="AH29" s="43">
        <v>1</v>
      </c>
      <c r="AI29" s="43"/>
      <c r="AJ29" s="43">
        <v>2</v>
      </c>
      <c r="AK29" s="43"/>
      <c r="AL29" s="43"/>
      <c r="AM29" s="43"/>
      <c r="AN29" s="43"/>
      <c r="AO29" s="43"/>
      <c r="AP29" s="43">
        <v>2</v>
      </c>
      <c r="AQ29" s="43"/>
      <c r="AR29" s="43">
        <v>1</v>
      </c>
      <c r="AS29" s="43">
        <v>1</v>
      </c>
      <c r="AT29" s="43">
        <v>2</v>
      </c>
      <c r="AU29" s="43"/>
      <c r="AV29" s="43"/>
      <c r="AW29" s="43"/>
      <c r="AX29" s="43">
        <v>1</v>
      </c>
      <c r="AY29" s="43"/>
      <c r="AZ29" s="43"/>
      <c r="BA29" s="43"/>
      <c r="BB29" s="43">
        <v>1</v>
      </c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</row>
    <row r="30" spans="1:79" x14ac:dyDescent="0.25">
      <c r="A30" s="30" t="s">
        <v>63</v>
      </c>
      <c r="B30" s="33"/>
      <c r="C30" s="34" t="s">
        <v>100</v>
      </c>
      <c r="D30" s="33" t="s">
        <v>81</v>
      </c>
      <c r="E30" s="33">
        <v>18</v>
      </c>
      <c r="F30" s="41">
        <f t="shared" si="0"/>
        <v>30.166666666666668</v>
      </c>
      <c r="G30" s="42">
        <f t="shared" si="1"/>
        <v>2.9705882352941182</v>
      </c>
      <c r="H30" s="42">
        <f t="shared" si="3"/>
        <v>1.7235394498804251</v>
      </c>
      <c r="I30" s="23">
        <f t="shared" si="2"/>
        <v>18</v>
      </c>
      <c r="J30" s="43"/>
      <c r="K30" s="43"/>
      <c r="L30" s="43"/>
      <c r="M30" s="43"/>
      <c r="N30" s="43"/>
      <c r="O30" s="43"/>
      <c r="P30" s="43"/>
      <c r="Q30" s="43"/>
      <c r="R30" s="43"/>
      <c r="S30" s="43">
        <v>1</v>
      </c>
      <c r="T30" s="43">
        <v>1</v>
      </c>
      <c r="U30" s="43"/>
      <c r="V30" s="43">
        <v>3</v>
      </c>
      <c r="W30" s="43">
        <v>4</v>
      </c>
      <c r="X30" s="43">
        <v>6</v>
      </c>
      <c r="Y30" s="43">
        <v>2</v>
      </c>
      <c r="Z30" s="43">
        <v>1</v>
      </c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</row>
    <row r="31" spans="1:79" x14ac:dyDescent="0.25">
      <c r="A31" s="30" t="s">
        <v>63</v>
      </c>
      <c r="B31" s="33"/>
      <c r="C31" s="34" t="s">
        <v>79</v>
      </c>
      <c r="D31" s="33" t="s">
        <v>81</v>
      </c>
      <c r="E31" s="33">
        <v>2</v>
      </c>
      <c r="F31" s="41">
        <f t="shared" si="0"/>
        <v>56.5</v>
      </c>
      <c r="G31" s="42">
        <f t="shared" si="1"/>
        <v>40.5</v>
      </c>
      <c r="H31" s="42">
        <f t="shared" si="3"/>
        <v>6.3639610306789276</v>
      </c>
      <c r="I31" s="23">
        <f t="shared" si="2"/>
        <v>2</v>
      </c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>
        <v>1</v>
      </c>
      <c r="AT31" s="43"/>
      <c r="AU31" s="43"/>
      <c r="AV31" s="43"/>
      <c r="AW31" s="43"/>
      <c r="AX31" s="43"/>
      <c r="AY31" s="43"/>
      <c r="AZ31" s="43"/>
      <c r="BA31" s="43"/>
      <c r="BB31" s="43">
        <v>1</v>
      </c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</row>
    <row r="32" spans="1:79" x14ac:dyDescent="0.25">
      <c r="A32" s="30" t="s">
        <v>64</v>
      </c>
      <c r="B32" s="33" t="s">
        <v>100</v>
      </c>
      <c r="C32" s="34"/>
      <c r="D32" s="33">
        <v>32</v>
      </c>
      <c r="E32" s="33">
        <v>93</v>
      </c>
      <c r="F32" s="41">
        <f t="shared" si="0"/>
        <v>26.817204301075268</v>
      </c>
      <c r="G32" s="42">
        <f t="shared" si="1"/>
        <v>5.1510051425899954</v>
      </c>
      <c r="H32" s="42">
        <f t="shared" si="3"/>
        <v>2.2695825921499302</v>
      </c>
      <c r="I32" s="23">
        <f t="shared" si="2"/>
        <v>93</v>
      </c>
      <c r="J32" s="43"/>
      <c r="K32" s="43"/>
      <c r="L32" s="43"/>
      <c r="M32" s="43"/>
      <c r="N32" s="43"/>
      <c r="O32" s="43"/>
      <c r="P32" s="43">
        <v>3</v>
      </c>
      <c r="Q32" s="43">
        <v>7</v>
      </c>
      <c r="R32" s="43">
        <v>17</v>
      </c>
      <c r="S32" s="43">
        <v>24</v>
      </c>
      <c r="T32" s="43">
        <v>17</v>
      </c>
      <c r="U32" s="43">
        <v>7</v>
      </c>
      <c r="V32" s="43">
        <v>2</v>
      </c>
      <c r="W32" s="43">
        <v>6</v>
      </c>
      <c r="X32" s="43">
        <v>5</v>
      </c>
      <c r="Y32" s="43">
        <v>5</v>
      </c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</row>
    <row r="33" spans="1:79" x14ac:dyDescent="0.25">
      <c r="A33" s="30" t="s">
        <v>64</v>
      </c>
      <c r="B33" s="33" t="s">
        <v>98</v>
      </c>
      <c r="C33" s="34"/>
      <c r="D33" s="33" t="s">
        <v>81</v>
      </c>
      <c r="E33" s="33">
        <v>11</v>
      </c>
      <c r="F33" s="41">
        <f t="shared" si="0"/>
        <v>40.727272727272727</v>
      </c>
      <c r="G33" s="42">
        <f t="shared" si="1"/>
        <v>23.218181818181819</v>
      </c>
      <c r="H33" s="42">
        <f t="shared" si="3"/>
        <v>4.8185248591432854</v>
      </c>
      <c r="I33" s="23">
        <f t="shared" si="2"/>
        <v>11</v>
      </c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>
        <v>1</v>
      </c>
      <c r="AB33" s="43">
        <v>1</v>
      </c>
      <c r="AC33" s="43"/>
      <c r="AD33" s="43"/>
      <c r="AE33" s="43">
        <v>2</v>
      </c>
      <c r="AF33" s="43">
        <v>1</v>
      </c>
      <c r="AG33" s="43">
        <v>1</v>
      </c>
      <c r="AH33" s="43"/>
      <c r="AI33" s="43">
        <v>1</v>
      </c>
      <c r="AJ33" s="43">
        <v>2</v>
      </c>
      <c r="AK33" s="43"/>
      <c r="AL33" s="43">
        <v>1</v>
      </c>
      <c r="AM33" s="43"/>
      <c r="AN33" s="43"/>
      <c r="AO33" s="43"/>
      <c r="AP33" s="43"/>
      <c r="AQ33" s="43"/>
      <c r="AR33" s="43">
        <v>1</v>
      </c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</row>
    <row r="34" spans="1:79" x14ac:dyDescent="0.25">
      <c r="A34" s="30" t="s">
        <v>64</v>
      </c>
      <c r="B34" s="33" t="s">
        <v>261</v>
      </c>
      <c r="C34" s="34"/>
      <c r="D34" s="33" t="s">
        <v>81</v>
      </c>
      <c r="E34" s="33">
        <v>1</v>
      </c>
      <c r="F34" s="41">
        <f t="shared" ref="F34:F65" si="4">(($J$1*$J34)+($K$1*$K34)+($L$1*$L34)+($M$1*$M34)+($N$1*$N34)+($O$1*$O34)+($P$1*$P34)+($Q$1*$Q34)+($R$1*$R34)+($S$1*$S34)+($T$1*$T34)+($U$1*$U34)+($V$1*$V34)+($W$1*$W34)+($X$1*$X34)+($Y$1*$Y34)+($Z$1*$Z34)+($AA$1*$AA34)+($AB$1*$AB34)+($AC$1*$AC34)+($AD$1*$AD34)+($AE$1*$AE34)+($AF$1*$AF34)+($AG$1*$AG34)+($AH$1*$AH34)+($AI$1*$AI34)+($AJ$1*$AJ34)+($AK$1*$AK34)+($AL$1*$AL34)+($AM$1*$AM34)+($AN$1*$AN34)+($AO$1*$AO34)+($AP$1*$AP34)+($AQ$1*$AQ34)+($AR$1*$AR34)+($AS$1*$AS34)+($AT$1*$AT34)+($AU$1*$AU34)+($AV$1*$AV34)+($AW$1*$AW34)+($AX$1*$AX34)+($AY$1*$AY34)+($AZ$1*$AZ34)+($BA$1*$BA34)+($BB$1*$BB34)+($BC$1*$BC34)+($BD$1*$BD34)+($BE$1*$BE34)+($BF$1*$BF34)+($BG$1*$BG34)+($BH$1*$BH34)+($BI$1*$BI34)+($BJ$1*$BJ34)+($BK$1*$BK34)+($BL$1*$BL34)+($BM$1*$BM34)+($BN$1*$BN34)+($BO$1*$BO34)+($BP$1*$BP34)+($BQ$1*$BQ34)+($BR$1*$BR34)+($BS$1*$BS34)+($BT$1*$BT34)+($BU$1*$BU34)+($BV$1*$BV34)+($BW$1*$BW34)+($BX$1*$BX34)+($BY$1*$BY34)+($BZ$1*$BZ34)+($CA$1*$CA34))/$E34</f>
        <v>48</v>
      </c>
      <c r="G34" s="42" t="e">
        <f t="shared" ref="G34:G65" si="5">($J34*($J$1-$F34)^2+$K34*($K$1-$F34)^2+$L34*($L$1-$F34)^2+$M34*($M$1-$F34)^2+$N34*($N$1-$F34)^2+$O34*($O$1-$F34)^2+$P34*($P$1-$F34)^2+$Q34*($Q$1-$F34)^2+$R34*($R$1-$F34)^2+$S34*($S$1-$F34)^2+$T34*($T$1-$F34)^2+$U34*($U$1-$F34)^2+$V34*($V$1-$F34)^2+$W34*($W$1-$F34)^2+$X34*($X$1-$F34)^2+$Y34*($Y$1-$F34)^2+$Z34*($Z$1-$F34)^2+$AA34*($AA$1-$F34)^2+$AB34*($AB$1-$F34)^2+$AC34*($AC$1-$F34)^2+$AD34*($AD$1-$F34)^2+$AE34*($AE$1-$F34)^2+$AF34*($AF$1-$F34)^2+$AG34*($AG$1-$F34)^2+$AH34*($AH$1-$F34)^2+$AI34*($AI$1-$F34)^2+$AJ34*($AJ$1-$F34)^2+$AK34*($AK$1-$F34)^2+$AL34*($AL$1-$F34)^2+$AM34*($AM$1-$F34)^2+$AN34*($AN$1-$F34)^2+$AO34*($AO$1-$F34)^2+$AP34*($AP$1-$F34)^2+$AQ34*($AQ$1-$F34)^2+$AR34*($AR$1-$F34)^2+$AS34*($AS$1-$F34)^2+$AT34*($AT$1-$F34)^2+$AU34*($AU$1-$F34)^2+$AV34*($AV$1-$F34)^2+$AW34*($AW$1-$F34)^2+$AX34*($AX$1-$F34)^2+$AY34*($AY$1-$F34)^2+$AZ34*($AZ$1-$F34)^2+$BA34*($BA$1-$F34)^2+$BB34*($BB$1-$F34)^2+$BC34*($BC$1-$F34)^2+$BD34*($BD$1-$F34)^2+$BE34*($BE$1-$F34)^2+$BF34*($BF$1-$F34)^2+$BG34*($BG$1-$F34)^2+$BH34*($BH$1-$F34)^2+$BI34*($BI$1-$F34)^2+$BJ34*($BJ$1-$F34)^2+$BK34*($BK$1-$F34)^2+$BL34*($BL$1-$F34)^2+$BM34*($BM$1-$F34)^2+$BN34*($BN$1-$F34)^2+$BO34*($BO$1-$F34)^2+$BP34*($BP$1-$F34)^2+$BQ34*($BQ$1-$F34)^2+$BR34*($BR$1-$F34)^2+$BS34*($BS$1-$F34)^2+$BT34*($BT$1-$F34)^2+$BU34*($BU$1-$F34)^2+$BV34*($BV$1-$F34)^2+$BW34*($BW$1-$F34)^2+$BX34*($BX$1-$F34)^2+$BY34*($BY$1-$F34)^2+$BZ34*($BZ$1-$F34)^2+$CA34*($CA$1-$F34)^2)/($E34-1)</f>
        <v>#DIV/0!</v>
      </c>
      <c r="H34" s="42" t="e">
        <f t="shared" si="3"/>
        <v>#DIV/0!</v>
      </c>
      <c r="I34" s="23">
        <f t="shared" ref="I34:I65" si="6">SUM(J34:FV34)</f>
        <v>1</v>
      </c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>
        <v>1</v>
      </c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</row>
    <row r="35" spans="1:79" x14ac:dyDescent="0.25">
      <c r="A35" s="30" t="s">
        <v>64</v>
      </c>
      <c r="B35" s="33" t="s">
        <v>79</v>
      </c>
      <c r="C35" s="34"/>
      <c r="D35" s="33" t="s">
        <v>81</v>
      </c>
      <c r="E35" s="33">
        <v>1</v>
      </c>
      <c r="F35" s="41">
        <f t="shared" si="4"/>
        <v>57</v>
      </c>
      <c r="G35" s="42" t="e">
        <f t="shared" si="5"/>
        <v>#DIV/0!</v>
      </c>
      <c r="H35" s="42" t="e">
        <f t="shared" si="3"/>
        <v>#DIV/0!</v>
      </c>
      <c r="I35" s="23">
        <f t="shared" si="6"/>
        <v>1</v>
      </c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>
        <v>1</v>
      </c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</row>
    <row r="36" spans="1:79" x14ac:dyDescent="0.25">
      <c r="A36" s="30" t="s">
        <v>64</v>
      </c>
      <c r="B36" s="33" t="s">
        <v>260</v>
      </c>
      <c r="C36" s="34"/>
      <c r="D36" s="33" t="s">
        <v>81</v>
      </c>
      <c r="E36" s="33">
        <v>1</v>
      </c>
      <c r="F36" s="41">
        <f t="shared" si="4"/>
        <v>28</v>
      </c>
      <c r="G36" s="42" t="e">
        <f t="shared" si="5"/>
        <v>#DIV/0!</v>
      </c>
      <c r="H36" s="42" t="e">
        <f t="shared" si="3"/>
        <v>#DIV/0!</v>
      </c>
      <c r="I36" s="23">
        <f t="shared" si="6"/>
        <v>1</v>
      </c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>
        <v>1</v>
      </c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</row>
    <row r="37" spans="1:79" x14ac:dyDescent="0.25">
      <c r="A37" s="30" t="s">
        <v>64</v>
      </c>
      <c r="B37" s="33" t="s">
        <v>114</v>
      </c>
      <c r="C37" s="34"/>
      <c r="D37" s="33" t="s">
        <v>81</v>
      </c>
      <c r="E37" s="33">
        <v>4</v>
      </c>
      <c r="F37" s="41">
        <f t="shared" si="4"/>
        <v>23.75</v>
      </c>
      <c r="G37" s="42">
        <f t="shared" si="5"/>
        <v>0.25</v>
      </c>
      <c r="H37" s="42">
        <f t="shared" si="3"/>
        <v>0.5</v>
      </c>
      <c r="I37" s="23">
        <f t="shared" si="6"/>
        <v>4</v>
      </c>
      <c r="J37" s="43"/>
      <c r="K37" s="43"/>
      <c r="L37" s="43"/>
      <c r="M37" s="43"/>
      <c r="N37" s="43"/>
      <c r="O37" s="43"/>
      <c r="P37" s="43">
        <v>1</v>
      </c>
      <c r="Q37" s="43">
        <v>3</v>
      </c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</row>
    <row r="38" spans="1:79" x14ac:dyDescent="0.25">
      <c r="A38" s="30" t="s">
        <v>64</v>
      </c>
      <c r="B38" s="33" t="s">
        <v>259</v>
      </c>
      <c r="C38" s="34"/>
      <c r="D38" s="33" t="s">
        <v>81</v>
      </c>
      <c r="E38" s="33">
        <v>11</v>
      </c>
      <c r="F38" s="41">
        <f t="shared" si="4"/>
        <v>24.09090909090909</v>
      </c>
      <c r="G38" s="42">
        <f t="shared" si="5"/>
        <v>8.6909090909090914</v>
      </c>
      <c r="H38" s="42">
        <f t="shared" si="3"/>
        <v>2.9480347845486987</v>
      </c>
      <c r="I38" s="23">
        <f t="shared" si="6"/>
        <v>11</v>
      </c>
      <c r="J38" s="43"/>
      <c r="K38" s="43"/>
      <c r="L38" s="43"/>
      <c r="M38" s="43">
        <v>1</v>
      </c>
      <c r="N38" s="43">
        <v>1</v>
      </c>
      <c r="O38" s="43">
        <v>2</v>
      </c>
      <c r="P38" s="43">
        <v>2</v>
      </c>
      <c r="Q38" s="43"/>
      <c r="R38" s="43">
        <v>2</v>
      </c>
      <c r="S38" s="43"/>
      <c r="T38" s="43">
        <v>1</v>
      </c>
      <c r="U38" s="43">
        <v>1</v>
      </c>
      <c r="V38" s="43">
        <v>1</v>
      </c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</row>
    <row r="39" spans="1:79" x14ac:dyDescent="0.25">
      <c r="A39" s="30" t="s">
        <v>64</v>
      </c>
      <c r="B39" s="33"/>
      <c r="C39" s="34" t="s">
        <v>100</v>
      </c>
      <c r="D39" s="33" t="s">
        <v>81</v>
      </c>
      <c r="E39" s="33">
        <v>20</v>
      </c>
      <c r="F39" s="41">
        <f t="shared" si="4"/>
        <v>26.25</v>
      </c>
      <c r="G39" s="42">
        <f t="shared" si="5"/>
        <v>10.092105263157896</v>
      </c>
      <c r="H39" s="42">
        <f t="shared" si="3"/>
        <v>3.1768074010172374</v>
      </c>
      <c r="I39" s="23">
        <f t="shared" si="6"/>
        <v>20</v>
      </c>
      <c r="J39" s="43"/>
      <c r="K39" s="43"/>
      <c r="L39" s="43"/>
      <c r="M39" s="43"/>
      <c r="N39" s="43">
        <v>1</v>
      </c>
      <c r="O39" s="43">
        <v>2</v>
      </c>
      <c r="P39" s="43">
        <v>1</v>
      </c>
      <c r="Q39" s="43">
        <v>2</v>
      </c>
      <c r="R39" s="43">
        <v>2</v>
      </c>
      <c r="S39" s="43">
        <v>5</v>
      </c>
      <c r="T39" s="43">
        <v>1</v>
      </c>
      <c r="U39" s="43"/>
      <c r="V39" s="43">
        <v>1</v>
      </c>
      <c r="W39" s="43">
        <v>2</v>
      </c>
      <c r="X39" s="43">
        <v>3</v>
      </c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</row>
    <row r="40" spans="1:79" x14ac:dyDescent="0.25">
      <c r="A40" s="30" t="s">
        <v>64</v>
      </c>
      <c r="B40" s="33"/>
      <c r="C40" s="34" t="s">
        <v>105</v>
      </c>
      <c r="D40" s="33" t="s">
        <v>81</v>
      </c>
      <c r="E40" s="33">
        <v>55</v>
      </c>
      <c r="F40" s="41">
        <f t="shared" si="4"/>
        <v>48.163636363636364</v>
      </c>
      <c r="G40" s="42">
        <f t="shared" si="5"/>
        <v>39.546801346801345</v>
      </c>
      <c r="H40" s="42">
        <f t="shared" si="3"/>
        <v>6.2886247579897265</v>
      </c>
      <c r="I40" s="23">
        <f t="shared" si="6"/>
        <v>55</v>
      </c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>
        <v>2</v>
      </c>
      <c r="AF40" s="43"/>
      <c r="AG40" s="43">
        <v>1</v>
      </c>
      <c r="AH40" s="43">
        <v>2</v>
      </c>
      <c r="AI40" s="43">
        <v>7</v>
      </c>
      <c r="AJ40" s="43">
        <v>5</v>
      </c>
      <c r="AK40" s="43">
        <v>2</v>
      </c>
      <c r="AL40" s="43">
        <v>6</v>
      </c>
      <c r="AM40" s="43">
        <v>3</v>
      </c>
      <c r="AN40" s="43">
        <v>2</v>
      </c>
      <c r="AO40" s="43"/>
      <c r="AP40" s="43">
        <v>4</v>
      </c>
      <c r="AQ40" s="43">
        <v>1</v>
      </c>
      <c r="AR40" s="43">
        <v>2</v>
      </c>
      <c r="AS40" s="43">
        <v>1</v>
      </c>
      <c r="AT40" s="43">
        <v>5</v>
      </c>
      <c r="AU40" s="43">
        <v>3</v>
      </c>
      <c r="AV40" s="43">
        <v>1</v>
      </c>
      <c r="AW40" s="43">
        <v>2</v>
      </c>
      <c r="AX40" s="43">
        <v>1</v>
      </c>
      <c r="AY40" s="43">
        <v>2</v>
      </c>
      <c r="AZ40" s="43"/>
      <c r="BA40" s="43">
        <v>1</v>
      </c>
      <c r="BB40" s="43"/>
      <c r="BC40" s="43">
        <v>1</v>
      </c>
      <c r="BD40" s="43">
        <v>1</v>
      </c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</row>
    <row r="41" spans="1:79" x14ac:dyDescent="0.25">
      <c r="A41" s="30" t="s">
        <v>64</v>
      </c>
      <c r="B41" s="33"/>
      <c r="C41" s="34" t="s">
        <v>262</v>
      </c>
      <c r="D41" s="33" t="s">
        <v>81</v>
      </c>
      <c r="E41" s="33">
        <v>45</v>
      </c>
      <c r="F41" s="41">
        <f t="shared" si="4"/>
        <v>33.4</v>
      </c>
      <c r="G41" s="42">
        <f t="shared" si="5"/>
        <v>8.6090909090909093</v>
      </c>
      <c r="H41" s="42">
        <f t="shared" si="3"/>
        <v>2.9341252374585016</v>
      </c>
      <c r="I41" s="23">
        <f t="shared" si="6"/>
        <v>45</v>
      </c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>
        <v>2</v>
      </c>
      <c r="V41" s="43">
        <v>2</v>
      </c>
      <c r="W41" s="43">
        <v>4</v>
      </c>
      <c r="X41" s="43">
        <v>4</v>
      </c>
      <c r="Y41" s="43">
        <v>8</v>
      </c>
      <c r="Z41" s="43">
        <v>1</v>
      </c>
      <c r="AA41" s="43">
        <v>9</v>
      </c>
      <c r="AB41" s="43">
        <v>4</v>
      </c>
      <c r="AC41" s="43">
        <v>4</v>
      </c>
      <c r="AD41" s="43">
        <v>3</v>
      </c>
      <c r="AE41" s="43">
        <v>2</v>
      </c>
      <c r="AF41" s="43">
        <v>1</v>
      </c>
      <c r="AG41" s="43">
        <v>1</v>
      </c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</row>
    <row r="42" spans="1:79" x14ac:dyDescent="0.25">
      <c r="A42" s="30" t="s">
        <v>65</v>
      </c>
      <c r="B42" s="33" t="s">
        <v>116</v>
      </c>
      <c r="C42" s="34"/>
      <c r="D42" s="33" t="s">
        <v>81</v>
      </c>
      <c r="E42" s="33">
        <v>8</v>
      </c>
      <c r="F42" s="41">
        <f t="shared" si="4"/>
        <v>64.875</v>
      </c>
      <c r="G42" s="42">
        <f t="shared" si="5"/>
        <v>13.839285714285714</v>
      </c>
      <c r="H42" s="42">
        <f t="shared" si="3"/>
        <v>3.7201190457142248</v>
      </c>
      <c r="I42" s="23">
        <f t="shared" si="6"/>
        <v>8</v>
      </c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>
        <v>3</v>
      </c>
      <c r="BD42" s="43">
        <v>1</v>
      </c>
      <c r="BE42" s="43">
        <v>1</v>
      </c>
      <c r="BF42" s="43">
        <v>1</v>
      </c>
      <c r="BG42" s="43"/>
      <c r="BH42" s="43"/>
      <c r="BI42" s="43"/>
      <c r="BJ42" s="43">
        <v>1</v>
      </c>
      <c r="BK42" s="43"/>
      <c r="BL42" s="43"/>
      <c r="BM42" s="43">
        <v>1</v>
      </c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</row>
    <row r="43" spans="1:79" x14ac:dyDescent="0.25">
      <c r="A43" s="30" t="s">
        <v>65</v>
      </c>
      <c r="B43" s="33" t="s">
        <v>79</v>
      </c>
      <c r="C43" s="34"/>
      <c r="D43" s="33" t="s">
        <v>81</v>
      </c>
      <c r="E43" s="33">
        <v>1</v>
      </c>
      <c r="F43" s="41">
        <f t="shared" si="4"/>
        <v>71</v>
      </c>
      <c r="G43" s="42" t="e">
        <f t="shared" si="5"/>
        <v>#DIV/0!</v>
      </c>
      <c r="H43" s="42" t="e">
        <f t="shared" si="3"/>
        <v>#DIV/0!</v>
      </c>
      <c r="I43" s="23">
        <f t="shared" si="6"/>
        <v>1</v>
      </c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>
        <v>1</v>
      </c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</row>
    <row r="44" spans="1:79" x14ac:dyDescent="0.25">
      <c r="A44" s="30" t="s">
        <v>65</v>
      </c>
      <c r="B44" s="33" t="s">
        <v>98</v>
      </c>
      <c r="C44" s="34"/>
      <c r="D44" s="33" t="s">
        <v>81</v>
      </c>
      <c r="E44" s="33">
        <v>1</v>
      </c>
      <c r="F44" s="41">
        <f t="shared" si="4"/>
        <v>49</v>
      </c>
      <c r="G44" s="42" t="e">
        <f t="shared" si="5"/>
        <v>#DIV/0!</v>
      </c>
      <c r="H44" s="42" t="e">
        <f t="shared" si="3"/>
        <v>#DIV/0!</v>
      </c>
      <c r="I44" s="23">
        <f t="shared" si="6"/>
        <v>1</v>
      </c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>
        <v>1</v>
      </c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</row>
    <row r="45" spans="1:79" x14ac:dyDescent="0.25">
      <c r="A45" s="30" t="s">
        <v>65</v>
      </c>
      <c r="B45" s="33" t="s">
        <v>100</v>
      </c>
      <c r="C45" s="34"/>
      <c r="D45" s="33">
        <v>32</v>
      </c>
      <c r="E45" s="33">
        <v>109</v>
      </c>
      <c r="F45" s="41">
        <f t="shared" si="4"/>
        <v>27.651376146788991</v>
      </c>
      <c r="G45" s="42">
        <f t="shared" si="5"/>
        <v>5.9143730886850152</v>
      </c>
      <c r="H45" s="42">
        <f t="shared" si="3"/>
        <v>2.4319484140674152</v>
      </c>
      <c r="I45" s="23">
        <f t="shared" si="6"/>
        <v>109</v>
      </c>
      <c r="J45" s="43"/>
      <c r="K45" s="43"/>
      <c r="L45" s="43"/>
      <c r="M45" s="43"/>
      <c r="N45" s="43"/>
      <c r="O45" s="43"/>
      <c r="P45" s="43">
        <v>2</v>
      </c>
      <c r="Q45" s="43">
        <v>7</v>
      </c>
      <c r="R45" s="43">
        <v>11</v>
      </c>
      <c r="S45" s="43">
        <v>17</v>
      </c>
      <c r="T45" s="43">
        <v>21</v>
      </c>
      <c r="U45" s="43">
        <v>17</v>
      </c>
      <c r="V45" s="43">
        <v>9</v>
      </c>
      <c r="W45" s="43">
        <v>12</v>
      </c>
      <c r="X45" s="43">
        <v>3</v>
      </c>
      <c r="Y45" s="43">
        <v>6</v>
      </c>
      <c r="Z45" s="43">
        <v>2</v>
      </c>
      <c r="AA45" s="43">
        <v>2</v>
      </c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</row>
    <row r="46" spans="1:79" x14ac:dyDescent="0.25">
      <c r="A46" s="30" t="s">
        <v>65</v>
      </c>
      <c r="B46" s="33" t="s">
        <v>261</v>
      </c>
      <c r="C46" s="34"/>
      <c r="D46" s="33" t="s">
        <v>81</v>
      </c>
      <c r="E46" s="33">
        <v>1</v>
      </c>
      <c r="F46" s="41">
        <f t="shared" si="4"/>
        <v>49</v>
      </c>
      <c r="G46" s="42" t="e">
        <f t="shared" si="5"/>
        <v>#DIV/0!</v>
      </c>
      <c r="H46" s="42" t="e">
        <f t="shared" si="3"/>
        <v>#DIV/0!</v>
      </c>
      <c r="I46" s="23">
        <f t="shared" si="6"/>
        <v>1</v>
      </c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>
        <v>1</v>
      </c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</row>
    <row r="47" spans="1:79" x14ac:dyDescent="0.25">
      <c r="A47" s="30" t="s">
        <v>65</v>
      </c>
      <c r="B47" s="33" t="s">
        <v>264</v>
      </c>
      <c r="C47" s="34"/>
      <c r="D47" s="33" t="s">
        <v>81</v>
      </c>
      <c r="E47" s="33">
        <v>1</v>
      </c>
      <c r="F47" s="41">
        <f t="shared" si="4"/>
        <v>86</v>
      </c>
      <c r="G47" s="42" t="e">
        <f t="shared" si="5"/>
        <v>#DIV/0!</v>
      </c>
      <c r="H47" s="42" t="e">
        <f t="shared" si="3"/>
        <v>#DIV/0!</v>
      </c>
      <c r="I47" s="23">
        <f t="shared" si="6"/>
        <v>1</v>
      </c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>
        <v>1</v>
      </c>
      <c r="BW47" s="43"/>
      <c r="BX47" s="43"/>
      <c r="BY47" s="43"/>
      <c r="BZ47" s="43"/>
      <c r="CA47" s="43"/>
    </row>
    <row r="48" spans="1:79" x14ac:dyDescent="0.25">
      <c r="A48" s="30" t="s">
        <v>65</v>
      </c>
      <c r="B48" s="33" t="s">
        <v>260</v>
      </c>
      <c r="C48" s="34"/>
      <c r="D48" s="33" t="s">
        <v>81</v>
      </c>
      <c r="E48" s="33">
        <v>1</v>
      </c>
      <c r="F48" s="41">
        <f t="shared" si="4"/>
        <v>36</v>
      </c>
      <c r="G48" s="42" t="e">
        <f t="shared" si="5"/>
        <v>#DIV/0!</v>
      </c>
      <c r="H48" s="42" t="e">
        <f t="shared" si="3"/>
        <v>#DIV/0!</v>
      </c>
      <c r="I48" s="23">
        <f t="shared" si="6"/>
        <v>1</v>
      </c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>
        <v>1</v>
      </c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</row>
    <row r="49" spans="1:79" x14ac:dyDescent="0.25">
      <c r="A49" s="30" t="s">
        <v>65</v>
      </c>
      <c r="B49" s="33" t="s">
        <v>259</v>
      </c>
      <c r="C49" s="34"/>
      <c r="D49" s="33" t="s">
        <v>81</v>
      </c>
      <c r="E49" s="33">
        <v>91</v>
      </c>
      <c r="F49" s="41">
        <f t="shared" si="4"/>
        <v>25.64835164835165</v>
      </c>
      <c r="G49" s="42">
        <f t="shared" si="5"/>
        <v>13.428724389163953</v>
      </c>
      <c r="H49" s="42">
        <f t="shared" si="3"/>
        <v>3.6645223957787394</v>
      </c>
      <c r="I49" s="23">
        <f t="shared" si="6"/>
        <v>92</v>
      </c>
      <c r="J49" s="43"/>
      <c r="K49" s="43">
        <v>1</v>
      </c>
      <c r="L49" s="43">
        <v>3</v>
      </c>
      <c r="M49" s="43">
        <v>4</v>
      </c>
      <c r="N49" s="43">
        <v>7</v>
      </c>
      <c r="O49" s="43">
        <v>4</v>
      </c>
      <c r="P49" s="43">
        <v>11</v>
      </c>
      <c r="Q49" s="43">
        <v>6</v>
      </c>
      <c r="R49" s="43">
        <v>14</v>
      </c>
      <c r="S49" s="43">
        <v>10</v>
      </c>
      <c r="T49" s="43">
        <v>9</v>
      </c>
      <c r="U49" s="43">
        <v>7</v>
      </c>
      <c r="V49" s="43">
        <v>5</v>
      </c>
      <c r="W49" s="43">
        <v>2</v>
      </c>
      <c r="X49" s="43">
        <v>1</v>
      </c>
      <c r="Y49" s="43">
        <v>3</v>
      </c>
      <c r="Z49" s="43">
        <v>4</v>
      </c>
      <c r="AA49" s="43">
        <v>1</v>
      </c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</row>
    <row r="50" spans="1:79" x14ac:dyDescent="0.25">
      <c r="A50" s="30" t="s">
        <v>65</v>
      </c>
      <c r="B50" s="33" t="s">
        <v>114</v>
      </c>
      <c r="C50" s="34"/>
      <c r="D50" s="33" t="s">
        <v>81</v>
      </c>
      <c r="E50" s="33">
        <v>3</v>
      </c>
      <c r="F50" s="41">
        <f t="shared" si="4"/>
        <v>31.333333333333332</v>
      </c>
      <c r="G50" s="42">
        <f t="shared" si="5"/>
        <v>124.22222222222219</v>
      </c>
      <c r="H50" s="42">
        <f t="shared" si="3"/>
        <v>11.145502331533658</v>
      </c>
      <c r="I50" s="23">
        <f t="shared" si="6"/>
        <v>4</v>
      </c>
      <c r="J50" s="43"/>
      <c r="K50" s="43"/>
      <c r="L50" s="43"/>
      <c r="M50" s="43"/>
      <c r="N50" s="43"/>
      <c r="O50" s="43"/>
      <c r="P50" s="43">
        <v>3</v>
      </c>
      <c r="Q50" s="43"/>
      <c r="R50" s="43">
        <v>1</v>
      </c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</row>
    <row r="51" spans="1:79" x14ac:dyDescent="0.25">
      <c r="A51" s="30" t="s">
        <v>65</v>
      </c>
      <c r="B51" s="33"/>
      <c r="C51" s="34" t="s">
        <v>100</v>
      </c>
      <c r="D51" s="33" t="s">
        <v>81</v>
      </c>
      <c r="E51" s="33">
        <v>24</v>
      </c>
      <c r="F51" s="41">
        <f t="shared" si="4"/>
        <v>26.708333333333332</v>
      </c>
      <c r="G51" s="42">
        <f t="shared" si="5"/>
        <v>16.476449275362317</v>
      </c>
      <c r="H51" s="42">
        <f t="shared" si="3"/>
        <v>4.059119273359963</v>
      </c>
      <c r="I51" s="23">
        <f t="shared" si="6"/>
        <v>24</v>
      </c>
      <c r="J51" s="43"/>
      <c r="K51" s="43"/>
      <c r="L51" s="43"/>
      <c r="M51" s="43">
        <v>1</v>
      </c>
      <c r="N51" s="43">
        <v>2</v>
      </c>
      <c r="O51" s="43">
        <v>1</v>
      </c>
      <c r="P51" s="43">
        <v>3</v>
      </c>
      <c r="Q51" s="43">
        <v>2</v>
      </c>
      <c r="R51" s="43"/>
      <c r="S51" s="43">
        <v>3</v>
      </c>
      <c r="T51" s="43">
        <v>2</v>
      </c>
      <c r="U51" s="43">
        <v>1</v>
      </c>
      <c r="V51" s="43">
        <v>1</v>
      </c>
      <c r="W51" s="43">
        <v>2</v>
      </c>
      <c r="X51" s="43">
        <v>2</v>
      </c>
      <c r="Y51" s="43">
        <v>3</v>
      </c>
      <c r="Z51" s="43">
        <v>1</v>
      </c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</row>
    <row r="52" spans="1:79" x14ac:dyDescent="0.25">
      <c r="A52" s="30" t="s">
        <v>65</v>
      </c>
      <c r="B52" s="33"/>
      <c r="C52" s="34" t="s">
        <v>105</v>
      </c>
      <c r="D52" s="33" t="s">
        <v>81</v>
      </c>
      <c r="E52" s="33">
        <v>52</v>
      </c>
      <c r="F52" s="41">
        <f t="shared" si="4"/>
        <v>50.53846153846154</v>
      </c>
      <c r="G52" s="42">
        <f t="shared" si="5"/>
        <v>28.527903469079934</v>
      </c>
      <c r="H52" s="42">
        <f t="shared" si="3"/>
        <v>5.3411518859773999</v>
      </c>
      <c r="I52" s="23">
        <f t="shared" si="6"/>
        <v>52</v>
      </c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>
        <v>1</v>
      </c>
      <c r="AG52" s="43"/>
      <c r="AH52" s="43"/>
      <c r="AI52" s="43"/>
      <c r="AJ52" s="43">
        <v>3</v>
      </c>
      <c r="AK52" s="43">
        <v>2</v>
      </c>
      <c r="AL52" s="43">
        <v>5</v>
      </c>
      <c r="AM52" s="43">
        <v>2</v>
      </c>
      <c r="AN52" s="43">
        <v>4</v>
      </c>
      <c r="AO52" s="43">
        <v>2</v>
      </c>
      <c r="AP52" s="43">
        <v>5</v>
      </c>
      <c r="AQ52" s="43">
        <v>2</v>
      </c>
      <c r="AR52" s="43">
        <v>1</v>
      </c>
      <c r="AS52" s="43">
        <v>6</v>
      </c>
      <c r="AT52" s="43">
        <v>7</v>
      </c>
      <c r="AU52" s="43">
        <v>3</v>
      </c>
      <c r="AV52" s="43">
        <v>2</v>
      </c>
      <c r="AW52" s="43"/>
      <c r="AX52" s="43">
        <v>1</v>
      </c>
      <c r="AY52" s="43">
        <v>2</v>
      </c>
      <c r="AZ52" s="43"/>
      <c r="BA52" s="43">
        <v>1</v>
      </c>
      <c r="BB52" s="43">
        <v>1</v>
      </c>
      <c r="BC52" s="43">
        <v>1</v>
      </c>
      <c r="BD52" s="43"/>
      <c r="BE52" s="43">
        <v>1</v>
      </c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</row>
    <row r="53" spans="1:79" x14ac:dyDescent="0.25">
      <c r="A53" s="30" t="s">
        <v>65</v>
      </c>
      <c r="B53" s="33"/>
      <c r="C53" s="34" t="s">
        <v>262</v>
      </c>
      <c r="D53" s="33" t="s">
        <v>81</v>
      </c>
      <c r="E53" s="33">
        <v>36</v>
      </c>
      <c r="F53" s="41">
        <f t="shared" si="4"/>
        <v>34.333333333333336</v>
      </c>
      <c r="G53" s="42">
        <f t="shared" si="5"/>
        <v>28.742857142857137</v>
      </c>
      <c r="H53" s="42">
        <f t="shared" si="3"/>
        <v>5.3612365311425254</v>
      </c>
      <c r="I53" s="23">
        <f t="shared" si="6"/>
        <v>36</v>
      </c>
      <c r="J53" s="43"/>
      <c r="K53" s="43"/>
      <c r="L53" s="43"/>
      <c r="M53" s="43"/>
      <c r="N53" s="43"/>
      <c r="O53" s="43"/>
      <c r="P53" s="43">
        <v>1</v>
      </c>
      <c r="Q53" s="43">
        <v>2</v>
      </c>
      <c r="R53" s="43">
        <v>1</v>
      </c>
      <c r="S53" s="43"/>
      <c r="T53" s="43">
        <v>1</v>
      </c>
      <c r="U53" s="43">
        <v>1</v>
      </c>
      <c r="V53" s="43"/>
      <c r="W53" s="43">
        <v>1</v>
      </c>
      <c r="X53" s="43"/>
      <c r="Y53" s="43">
        <v>4</v>
      </c>
      <c r="Z53" s="43">
        <v>2</v>
      </c>
      <c r="AA53" s="43">
        <v>4</v>
      </c>
      <c r="AB53" s="43">
        <v>5</v>
      </c>
      <c r="AC53" s="43">
        <v>1</v>
      </c>
      <c r="AD53" s="43">
        <v>4</v>
      </c>
      <c r="AE53" s="43">
        <v>2</v>
      </c>
      <c r="AF53" s="43">
        <v>1</v>
      </c>
      <c r="AG53" s="43">
        <v>2</v>
      </c>
      <c r="AH53" s="43">
        <v>1</v>
      </c>
      <c r="AI53" s="43">
        <v>1</v>
      </c>
      <c r="AJ53" s="43">
        <v>1</v>
      </c>
      <c r="AK53" s="43"/>
      <c r="AL53" s="43">
        <v>1</v>
      </c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</row>
    <row r="54" spans="1:79" x14ac:dyDescent="0.25">
      <c r="A54" s="30" t="s">
        <v>66</v>
      </c>
      <c r="B54" s="33" t="s">
        <v>98</v>
      </c>
      <c r="C54" s="34"/>
      <c r="D54" s="33" t="s">
        <v>81</v>
      </c>
      <c r="E54" s="33">
        <v>8</v>
      </c>
      <c r="F54" s="41">
        <f t="shared" si="4"/>
        <v>32.375</v>
      </c>
      <c r="G54" s="42">
        <f t="shared" si="5"/>
        <v>6.8392857142857144</v>
      </c>
      <c r="H54" s="42">
        <f t="shared" si="3"/>
        <v>2.615202805574687</v>
      </c>
      <c r="I54" s="23">
        <f t="shared" si="6"/>
        <v>8</v>
      </c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>
        <v>1</v>
      </c>
      <c r="U54" s="43"/>
      <c r="V54" s="43"/>
      <c r="W54" s="43"/>
      <c r="X54" s="43">
        <v>1</v>
      </c>
      <c r="Y54" s="43">
        <v>2</v>
      </c>
      <c r="Z54" s="43">
        <v>1</v>
      </c>
      <c r="AA54" s="43">
        <v>1</v>
      </c>
      <c r="AB54" s="43">
        <v>2</v>
      </c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</row>
    <row r="55" spans="1:79" x14ac:dyDescent="0.25">
      <c r="A55" s="30" t="s">
        <v>66</v>
      </c>
      <c r="B55" s="33" t="s">
        <v>259</v>
      </c>
      <c r="C55" s="34"/>
      <c r="D55" s="33" t="s">
        <v>81</v>
      </c>
      <c r="E55" s="33">
        <v>10</v>
      </c>
      <c r="F55" s="41">
        <f t="shared" si="4"/>
        <v>28</v>
      </c>
      <c r="G55" s="42">
        <f t="shared" si="5"/>
        <v>9.3333333333333339</v>
      </c>
      <c r="H55" s="42">
        <f t="shared" si="3"/>
        <v>3.0550504633038935</v>
      </c>
      <c r="I55" s="23">
        <f t="shared" si="6"/>
        <v>10</v>
      </c>
      <c r="J55" s="43"/>
      <c r="K55" s="43"/>
      <c r="L55" s="43"/>
      <c r="M55" s="43"/>
      <c r="N55" s="43"/>
      <c r="O55" s="43"/>
      <c r="P55" s="43">
        <v>1</v>
      </c>
      <c r="Q55" s="43"/>
      <c r="R55" s="43">
        <v>2</v>
      </c>
      <c r="S55" s="43"/>
      <c r="T55" s="43">
        <v>2</v>
      </c>
      <c r="U55" s="43"/>
      <c r="V55" s="43">
        <v>1</v>
      </c>
      <c r="W55" s="43">
        <v>1</v>
      </c>
      <c r="X55" s="43">
        <v>2</v>
      </c>
      <c r="Y55" s="43">
        <v>1</v>
      </c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</row>
    <row r="56" spans="1:79" x14ac:dyDescent="0.25">
      <c r="A56" s="30" t="s">
        <v>66</v>
      </c>
      <c r="B56" s="33" t="s">
        <v>100</v>
      </c>
      <c r="C56" s="34"/>
      <c r="D56" s="33" t="s">
        <v>81</v>
      </c>
      <c r="E56" s="33">
        <v>86</v>
      </c>
      <c r="F56" s="41">
        <f t="shared" si="4"/>
        <v>26.674418604651162</v>
      </c>
      <c r="G56" s="42">
        <f t="shared" si="5"/>
        <v>9.4692202462380308</v>
      </c>
      <c r="H56" s="42">
        <f t="shared" si="3"/>
        <v>3.077209815114665</v>
      </c>
      <c r="I56" s="23">
        <f t="shared" si="6"/>
        <v>86</v>
      </c>
      <c r="J56" s="43"/>
      <c r="K56" s="43"/>
      <c r="L56" s="43"/>
      <c r="M56" s="43"/>
      <c r="N56" s="43"/>
      <c r="O56" s="43">
        <v>2</v>
      </c>
      <c r="P56" s="43">
        <v>7</v>
      </c>
      <c r="Q56" s="43">
        <v>13</v>
      </c>
      <c r="R56" s="43">
        <v>17</v>
      </c>
      <c r="S56" s="43">
        <v>12</v>
      </c>
      <c r="T56" s="43">
        <v>10</v>
      </c>
      <c r="U56" s="43">
        <v>3</v>
      </c>
      <c r="V56" s="43">
        <v>5</v>
      </c>
      <c r="W56" s="43">
        <v>3</v>
      </c>
      <c r="X56" s="43">
        <v>6</v>
      </c>
      <c r="Y56" s="43">
        <v>3</v>
      </c>
      <c r="Z56" s="43">
        <v>2</v>
      </c>
      <c r="AA56" s="43">
        <v>2</v>
      </c>
      <c r="AB56" s="43">
        <v>1</v>
      </c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</row>
    <row r="57" spans="1:79" x14ac:dyDescent="0.25">
      <c r="A57" s="30" t="s">
        <v>66</v>
      </c>
      <c r="B57" s="33"/>
      <c r="C57" s="34" t="s">
        <v>100</v>
      </c>
      <c r="D57" s="33" t="s">
        <v>81</v>
      </c>
      <c r="E57" s="33">
        <v>21</v>
      </c>
      <c r="F57" s="41">
        <f t="shared" si="4"/>
        <v>22.857142857142858</v>
      </c>
      <c r="G57" s="42">
        <f t="shared" si="5"/>
        <v>13.328571428571427</v>
      </c>
      <c r="H57" s="42">
        <f t="shared" si="3"/>
        <v>3.650831607808203</v>
      </c>
      <c r="I57" s="23">
        <f t="shared" si="6"/>
        <v>21</v>
      </c>
      <c r="J57" s="43">
        <v>1</v>
      </c>
      <c r="K57" s="43"/>
      <c r="L57" s="43">
        <v>2</v>
      </c>
      <c r="M57" s="43">
        <v>3</v>
      </c>
      <c r="N57" s="43">
        <v>2</v>
      </c>
      <c r="O57" s="43">
        <v>5</v>
      </c>
      <c r="P57" s="43">
        <v>1</v>
      </c>
      <c r="Q57" s="43">
        <v>1</v>
      </c>
      <c r="R57" s="43">
        <v>2</v>
      </c>
      <c r="S57" s="43"/>
      <c r="T57" s="43">
        <v>1</v>
      </c>
      <c r="U57" s="43"/>
      <c r="V57" s="43">
        <v>1</v>
      </c>
      <c r="W57" s="43">
        <v>2</v>
      </c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</row>
    <row r="58" spans="1:79" x14ac:dyDescent="0.25">
      <c r="A58" s="30" t="s">
        <v>66</v>
      </c>
      <c r="B58" s="33"/>
      <c r="C58" s="34" t="s">
        <v>105</v>
      </c>
      <c r="D58" s="33" t="s">
        <v>81</v>
      </c>
      <c r="E58" s="33">
        <v>25</v>
      </c>
      <c r="F58" s="41">
        <f t="shared" si="4"/>
        <v>46.68</v>
      </c>
      <c r="G58" s="42">
        <f t="shared" si="5"/>
        <v>38.393333333333338</v>
      </c>
      <c r="H58" s="42">
        <f t="shared" si="3"/>
        <v>6.1962354162292232</v>
      </c>
      <c r="I58" s="23">
        <f t="shared" si="6"/>
        <v>25</v>
      </c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>
        <v>1</v>
      </c>
      <c r="AC58" s="43"/>
      <c r="AD58" s="43"/>
      <c r="AE58" s="43">
        <v>2</v>
      </c>
      <c r="AF58" s="43"/>
      <c r="AG58" s="43">
        <v>1</v>
      </c>
      <c r="AH58" s="43">
        <v>2</v>
      </c>
      <c r="AI58" s="43"/>
      <c r="AJ58" s="43">
        <v>3</v>
      </c>
      <c r="AK58" s="43">
        <v>1</v>
      </c>
      <c r="AL58" s="43">
        <v>2</v>
      </c>
      <c r="AM58" s="43"/>
      <c r="AN58" s="43">
        <v>2</v>
      </c>
      <c r="AO58" s="43"/>
      <c r="AP58" s="43">
        <v>3</v>
      </c>
      <c r="AQ58" s="43">
        <v>1</v>
      </c>
      <c r="AR58" s="43">
        <v>1</v>
      </c>
      <c r="AS58" s="43">
        <v>1</v>
      </c>
      <c r="AT58" s="43"/>
      <c r="AU58" s="43">
        <v>2</v>
      </c>
      <c r="AV58" s="43">
        <v>2</v>
      </c>
      <c r="AW58" s="43"/>
      <c r="AX58" s="43"/>
      <c r="AY58" s="43"/>
      <c r="AZ58" s="43">
        <v>1</v>
      </c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</row>
    <row r="59" spans="1:79" x14ac:dyDescent="0.25">
      <c r="A59" s="30" t="s">
        <v>66</v>
      </c>
      <c r="B59" s="33"/>
      <c r="C59" s="34" t="s">
        <v>262</v>
      </c>
      <c r="D59" s="33" t="s">
        <v>81</v>
      </c>
      <c r="E59" s="33">
        <v>18</v>
      </c>
      <c r="F59" s="41">
        <f t="shared" si="4"/>
        <v>35.111111111111114</v>
      </c>
      <c r="G59" s="42">
        <f t="shared" si="5"/>
        <v>11.633986928104575</v>
      </c>
      <c r="H59" s="42">
        <f t="shared" si="3"/>
        <v>3.4108630767160055</v>
      </c>
      <c r="I59" s="23">
        <f t="shared" si="6"/>
        <v>18</v>
      </c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>
        <v>2</v>
      </c>
      <c r="X59" s="43">
        <v>1</v>
      </c>
      <c r="Y59" s="43">
        <v>2</v>
      </c>
      <c r="Z59" s="43">
        <v>1</v>
      </c>
      <c r="AA59" s="43">
        <v>2</v>
      </c>
      <c r="AB59" s="43">
        <v>2</v>
      </c>
      <c r="AC59" s="43">
        <v>1</v>
      </c>
      <c r="AD59" s="43">
        <v>2</v>
      </c>
      <c r="AE59" s="43">
        <v>3</v>
      </c>
      <c r="AF59" s="43"/>
      <c r="AG59" s="43"/>
      <c r="AH59" s="43">
        <v>2</v>
      </c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</row>
    <row r="60" spans="1:79" x14ac:dyDescent="0.25">
      <c r="A60" s="30" t="s">
        <v>67</v>
      </c>
      <c r="B60" s="33" t="s">
        <v>264</v>
      </c>
      <c r="C60" s="34"/>
      <c r="D60" s="33" t="s">
        <v>81</v>
      </c>
      <c r="E60" s="33">
        <v>2</v>
      </c>
      <c r="F60" s="41">
        <f t="shared" si="4"/>
        <v>80.5</v>
      </c>
      <c r="G60" s="42">
        <f t="shared" si="5"/>
        <v>12.5</v>
      </c>
      <c r="H60" s="42">
        <f t="shared" si="3"/>
        <v>3.5355339059327378</v>
      </c>
      <c r="I60" s="23">
        <f t="shared" si="6"/>
        <v>2</v>
      </c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>
        <v>1</v>
      </c>
      <c r="BT60" s="43"/>
      <c r="BU60" s="43">
        <v>1</v>
      </c>
      <c r="BV60" s="43"/>
      <c r="BW60" s="43"/>
      <c r="BX60" s="43"/>
      <c r="BY60" s="43"/>
      <c r="BZ60" s="43"/>
      <c r="CA60" s="43"/>
    </row>
    <row r="61" spans="1:79" x14ac:dyDescent="0.25">
      <c r="A61" s="30" t="s">
        <v>67</v>
      </c>
      <c r="B61" s="33" t="s">
        <v>265</v>
      </c>
      <c r="C61" s="34"/>
      <c r="D61" s="33" t="s">
        <v>81</v>
      </c>
      <c r="E61" s="33">
        <v>1</v>
      </c>
      <c r="F61" s="41">
        <f t="shared" si="4"/>
        <v>27</v>
      </c>
      <c r="G61" s="42" t="e">
        <f t="shared" si="5"/>
        <v>#DIV/0!</v>
      </c>
      <c r="H61" s="42" t="e">
        <f t="shared" si="3"/>
        <v>#DIV/0!</v>
      </c>
      <c r="I61" s="23">
        <f t="shared" si="6"/>
        <v>1</v>
      </c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>
        <v>1</v>
      </c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</row>
    <row r="62" spans="1:79" x14ac:dyDescent="0.25">
      <c r="A62" s="30" t="s">
        <v>67</v>
      </c>
      <c r="B62" s="33" t="s">
        <v>261</v>
      </c>
      <c r="C62" s="34"/>
      <c r="D62" s="33" t="s">
        <v>81</v>
      </c>
      <c r="E62" s="33">
        <v>2</v>
      </c>
      <c r="F62" s="41">
        <f t="shared" si="4"/>
        <v>46</v>
      </c>
      <c r="G62" s="42">
        <f t="shared" si="5"/>
        <v>18</v>
      </c>
      <c r="H62" s="42">
        <f t="shared" si="3"/>
        <v>4.2426406871192848</v>
      </c>
      <c r="I62" s="23">
        <f t="shared" si="6"/>
        <v>2</v>
      </c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>
        <v>1</v>
      </c>
      <c r="AK62" s="43"/>
      <c r="AL62" s="43"/>
      <c r="AM62" s="43"/>
      <c r="AN62" s="43"/>
      <c r="AO62" s="43"/>
      <c r="AP62" s="43">
        <v>1</v>
      </c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</row>
    <row r="63" spans="1:79" x14ac:dyDescent="0.25">
      <c r="A63" s="30" t="s">
        <v>67</v>
      </c>
      <c r="B63" s="33" t="s">
        <v>98</v>
      </c>
      <c r="C63" s="34"/>
      <c r="D63" s="33" t="s">
        <v>81</v>
      </c>
      <c r="E63" s="33">
        <v>19</v>
      </c>
      <c r="F63" s="41">
        <f t="shared" si="4"/>
        <v>37.789473684210527</v>
      </c>
      <c r="G63" s="42">
        <f t="shared" si="5"/>
        <v>44.286549707602347</v>
      </c>
      <c r="H63" s="42">
        <f t="shared" si="3"/>
        <v>6.6548140250199586</v>
      </c>
      <c r="I63" s="23">
        <f t="shared" si="6"/>
        <v>19</v>
      </c>
      <c r="J63" s="43"/>
      <c r="K63" s="43"/>
      <c r="L63" s="43"/>
      <c r="M63" s="43"/>
      <c r="N63" s="43"/>
      <c r="O63" s="43"/>
      <c r="P63" s="43"/>
      <c r="Q63" s="43"/>
      <c r="R63" s="43"/>
      <c r="S63" s="43">
        <v>1</v>
      </c>
      <c r="T63" s="43"/>
      <c r="U63" s="43"/>
      <c r="V63" s="43"/>
      <c r="W63" s="43">
        <v>1</v>
      </c>
      <c r="X63" s="43">
        <v>1</v>
      </c>
      <c r="Y63" s="43">
        <v>2</v>
      </c>
      <c r="Z63" s="43">
        <v>1</v>
      </c>
      <c r="AA63" s="43">
        <v>1</v>
      </c>
      <c r="AB63" s="43">
        <v>1</v>
      </c>
      <c r="AC63" s="43">
        <v>2</v>
      </c>
      <c r="AD63" s="43">
        <v>1</v>
      </c>
      <c r="AE63" s="43"/>
      <c r="AF63" s="43">
        <v>1</v>
      </c>
      <c r="AG63" s="43"/>
      <c r="AH63" s="43">
        <v>1</v>
      </c>
      <c r="AI63" s="43"/>
      <c r="AJ63" s="43">
        <v>1</v>
      </c>
      <c r="AK63" s="43"/>
      <c r="AL63" s="43">
        <v>1</v>
      </c>
      <c r="AM63" s="43">
        <v>1</v>
      </c>
      <c r="AN63" s="43">
        <v>2</v>
      </c>
      <c r="AO63" s="43">
        <v>1</v>
      </c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</row>
    <row r="64" spans="1:79" x14ac:dyDescent="0.25">
      <c r="A64" s="30" t="s">
        <v>67</v>
      </c>
      <c r="B64" s="33" t="s">
        <v>116</v>
      </c>
      <c r="C64" s="34"/>
      <c r="D64" s="33" t="s">
        <v>81</v>
      </c>
      <c r="E64" s="33">
        <v>1</v>
      </c>
      <c r="F64" s="41">
        <f t="shared" si="4"/>
        <v>63</v>
      </c>
      <c r="G64" s="42" t="e">
        <f t="shared" si="5"/>
        <v>#DIV/0!</v>
      </c>
      <c r="H64" s="42" t="e">
        <f t="shared" si="3"/>
        <v>#DIV/0!</v>
      </c>
      <c r="I64" s="23">
        <f t="shared" si="6"/>
        <v>1</v>
      </c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>
        <v>1</v>
      </c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</row>
    <row r="65" spans="1:79" x14ac:dyDescent="0.25">
      <c r="A65" s="30" t="s">
        <v>67</v>
      </c>
      <c r="B65" s="33" t="s">
        <v>259</v>
      </c>
      <c r="C65" s="34"/>
      <c r="D65" s="33" t="s">
        <v>81</v>
      </c>
      <c r="E65" s="33">
        <v>28</v>
      </c>
      <c r="F65" s="41">
        <f t="shared" si="4"/>
        <v>27.464285714285715</v>
      </c>
      <c r="G65" s="42">
        <f t="shared" si="5"/>
        <v>22.257936507936506</v>
      </c>
      <c r="H65" s="42">
        <f t="shared" si="3"/>
        <v>4.7178317591809593</v>
      </c>
      <c r="I65" s="23">
        <f t="shared" si="6"/>
        <v>28</v>
      </c>
      <c r="J65" s="43"/>
      <c r="K65" s="43"/>
      <c r="L65" s="43">
        <v>1</v>
      </c>
      <c r="M65" s="43">
        <v>2</v>
      </c>
      <c r="N65" s="43">
        <v>1</v>
      </c>
      <c r="O65" s="43">
        <v>1</v>
      </c>
      <c r="P65" s="43">
        <v>2</v>
      </c>
      <c r="Q65" s="43"/>
      <c r="R65" s="43">
        <v>3</v>
      </c>
      <c r="S65" s="43">
        <v>1</v>
      </c>
      <c r="T65" s="43">
        <v>2</v>
      </c>
      <c r="U65" s="43">
        <v>4</v>
      </c>
      <c r="V65" s="43">
        <v>1</v>
      </c>
      <c r="W65" s="43">
        <v>1</v>
      </c>
      <c r="X65" s="43">
        <v>3</v>
      </c>
      <c r="Y65" s="43">
        <v>1</v>
      </c>
      <c r="Z65" s="43">
        <v>2</v>
      </c>
      <c r="AA65" s="43">
        <v>1</v>
      </c>
      <c r="AB65" s="43">
        <v>2</v>
      </c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</row>
    <row r="66" spans="1:79" x14ac:dyDescent="0.25">
      <c r="A66" s="30" t="s">
        <v>67</v>
      </c>
      <c r="B66" s="33" t="s">
        <v>100</v>
      </c>
      <c r="C66" s="39"/>
      <c r="D66" s="33" t="s">
        <v>81</v>
      </c>
      <c r="E66" s="40">
        <v>69</v>
      </c>
      <c r="F66" s="41">
        <f t="shared" ref="F66:F97" si="7">(($J$1*$J66)+($K$1*$K66)+($L$1*$L66)+($M$1*$M66)+($N$1*$N66)+($O$1*$O66)+($P$1*$P66)+($Q$1*$Q66)+($R$1*$R66)+($S$1*$S66)+($T$1*$T66)+($U$1*$U66)+($V$1*$V66)+($W$1*$W66)+($X$1*$X66)+($Y$1*$Y66)+($Z$1*$Z66)+($AA$1*$AA66)+($AB$1*$AB66)+($AC$1*$AC66)+($AD$1*$AD66)+($AE$1*$AE66)+($AF$1*$AF66)+($AG$1*$AG66)+($AH$1*$AH66)+($AI$1*$AI66)+($AJ$1*$AJ66)+($AK$1*$AK66)+($AL$1*$AL66)+($AM$1*$AM66)+($AN$1*$AN66)+($AO$1*$AO66)+($AP$1*$AP66)+($AQ$1*$AQ66)+($AR$1*$AR66)+($AS$1*$AS66)+($AT$1*$AT66)+($AU$1*$AU66)+($AV$1*$AV66)+($AW$1*$AW66)+($AX$1*$AX66)+($AY$1*$AY66)+($AZ$1*$AZ66)+($BA$1*$BA66)+($BB$1*$BB66)+($BC$1*$BC66)+($BD$1*$BD66)+($BE$1*$BE66)+($BF$1*$BF66)+($BG$1*$BG66)+($BH$1*$BH66)+($BI$1*$BI66)+($BJ$1*$BJ66)+($BK$1*$BK66)+($BL$1*$BL66)+($BM$1*$BM66)+($BN$1*$BN66)+($BO$1*$BO66)+($BP$1*$BP66)+($BQ$1*$BQ66)+($BR$1*$BR66)+($BS$1*$BS66)+($BT$1*$BT66)+($BU$1*$BU66)+($BV$1*$BV66)+($BW$1*$BW66)+($BX$1*$BX66)+($BY$1*$BY66)+($BZ$1*$BZ66)+($CA$1*$CA66))/$E66</f>
        <v>26.217391304347824</v>
      </c>
      <c r="G66" s="42">
        <f t="shared" ref="G66:G97" si="8">($J66*($J$1-$F66)^2+$K66*($K$1-$F66)^2+$L66*($L$1-$F66)^2+$M66*($M$1-$F66)^2+$N66*($N$1-$F66)^2+$O66*($O$1-$F66)^2+$P66*($P$1-$F66)^2+$Q66*($Q$1-$F66)^2+$R66*($R$1-$F66)^2+$S66*($S$1-$F66)^2+$T66*($T$1-$F66)^2+$U66*($U$1-$F66)^2+$V66*($V$1-$F66)^2+$W66*($W$1-$F66)^2+$X66*($X$1-$F66)^2+$Y66*($Y$1-$F66)^2+$Z66*($Z$1-$F66)^2+$AA66*($AA$1-$F66)^2+$AB66*($AB$1-$F66)^2+$AC66*($AC$1-$F66)^2+$AD66*($AD$1-$F66)^2+$AE66*($AE$1-$F66)^2+$AF66*($AF$1-$F66)^2+$AG66*($AG$1-$F66)^2+$AH66*($AH$1-$F66)^2+$AI66*($AI$1-$F66)^2+$AJ66*($AJ$1-$F66)^2+$AK66*($AK$1-$F66)^2+$AL66*($AL$1-$F66)^2+$AM66*($AM$1-$F66)^2+$AN66*($AN$1-$F66)^2+$AO66*($AO$1-$F66)^2+$AP66*($AP$1-$F66)^2+$AQ66*($AQ$1-$F66)^2+$AR66*($AR$1-$F66)^2+$AS66*($AS$1-$F66)^2+$AT66*($AT$1-$F66)^2+$AU66*($AU$1-$F66)^2+$AV66*($AV$1-$F66)^2+$AW66*($AW$1-$F66)^2+$AX66*($AX$1-$F66)^2+$AY66*($AY$1-$F66)^2+$AZ66*($AZ$1-$F66)^2+$BA66*($BA$1-$F66)^2+$BB66*($BB$1-$F66)^2+$BC66*($BC$1-$F66)^2+$BD66*($BD$1-$F66)^2+$BE66*($BE$1-$F66)^2+$BF66*($BF$1-$F66)^2+$BG66*($BG$1-$F66)^2+$BH66*($BH$1-$F66)^2+$BI66*($BI$1-$F66)^2+$BJ66*($BJ$1-$F66)^2+$BK66*($BK$1-$F66)^2+$BL66*($BL$1-$F66)^2+$BM66*($BM$1-$F66)^2+$BN66*($BN$1-$F66)^2+$BO66*($BO$1-$F66)^2+$BP66*($BP$1-$F66)^2+$BQ66*($BQ$1-$F66)^2+$BR66*($BR$1-$F66)^2+$BS66*($BS$1-$F66)^2+$BT66*($BT$1-$F66)^2+$BU66*($BU$1-$F66)^2+$BV66*($BV$1-$F66)^2+$BW66*($BW$1-$F66)^2+$BX66*($BX$1-$F66)^2+$BY66*($BY$1-$F66)^2+$BZ66*($BZ$1-$F66)^2+$CA66*($CA$1-$F66)^2)/($E66-1)</f>
        <v>7.6726342710997448</v>
      </c>
      <c r="H66" s="42">
        <f t="shared" si="3"/>
        <v>2.7699520340792447</v>
      </c>
      <c r="I66" s="23">
        <f t="shared" ref="I66:I97" si="9">SUM(J66:FV66)</f>
        <v>69</v>
      </c>
      <c r="J66" s="43"/>
      <c r="K66" s="43"/>
      <c r="L66" s="43"/>
      <c r="M66" s="43"/>
      <c r="N66" s="43">
        <v>1</v>
      </c>
      <c r="O66" s="43">
        <v>2</v>
      </c>
      <c r="P66" s="43">
        <v>7</v>
      </c>
      <c r="Q66" s="43">
        <v>10</v>
      </c>
      <c r="R66" s="43">
        <v>11</v>
      </c>
      <c r="S66" s="43">
        <v>12</v>
      </c>
      <c r="T66" s="43">
        <v>7</v>
      </c>
      <c r="U66" s="43">
        <v>8</v>
      </c>
      <c r="V66" s="43">
        <v>2</v>
      </c>
      <c r="W66" s="43">
        <v>1</v>
      </c>
      <c r="X66" s="43">
        <v>3</v>
      </c>
      <c r="Y66" s="43">
        <v>3</v>
      </c>
      <c r="Z66" s="43">
        <v>2</v>
      </c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</row>
    <row r="67" spans="1:79" x14ac:dyDescent="0.25">
      <c r="A67" s="30" t="s">
        <v>67</v>
      </c>
      <c r="B67" s="33"/>
      <c r="C67" s="34" t="s">
        <v>105</v>
      </c>
      <c r="D67" s="33" t="s">
        <v>81</v>
      </c>
      <c r="E67" s="33">
        <v>82</v>
      </c>
      <c r="F67" s="41">
        <f t="shared" si="7"/>
        <v>57.390243902439025</v>
      </c>
      <c r="G67" s="42">
        <f t="shared" si="8"/>
        <v>42.339656729900625</v>
      </c>
      <c r="H67" s="42">
        <f t="shared" ref="H67:H105" si="10">SQRT($G67)</f>
        <v>6.5068930166324872</v>
      </c>
      <c r="I67" s="23">
        <f t="shared" si="9"/>
        <v>82</v>
      </c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>
        <v>1</v>
      </c>
      <c r="AH67" s="43"/>
      <c r="AI67" s="43">
        <v>1</v>
      </c>
      <c r="AJ67" s="43"/>
      <c r="AK67" s="43">
        <v>2</v>
      </c>
      <c r="AL67" s="43"/>
      <c r="AM67" s="43">
        <v>1</v>
      </c>
      <c r="AN67" s="43">
        <v>1</v>
      </c>
      <c r="AO67" s="43">
        <v>2</v>
      </c>
      <c r="AP67" s="43">
        <v>2</v>
      </c>
      <c r="AQ67" s="43">
        <v>1</v>
      </c>
      <c r="AR67" s="43">
        <v>4</v>
      </c>
      <c r="AS67" s="43">
        <v>5</v>
      </c>
      <c r="AT67" s="43">
        <v>1</v>
      </c>
      <c r="AU67" s="43">
        <v>7</v>
      </c>
      <c r="AV67" s="43">
        <v>4</v>
      </c>
      <c r="AW67" s="43">
        <v>2</v>
      </c>
      <c r="AX67" s="43">
        <v>1</v>
      </c>
      <c r="AY67" s="43">
        <v>11</v>
      </c>
      <c r="AZ67" s="43">
        <v>2</v>
      </c>
      <c r="BA67" s="43">
        <v>3</v>
      </c>
      <c r="BB67" s="43">
        <v>2</v>
      </c>
      <c r="BC67" s="43">
        <v>10</v>
      </c>
      <c r="BD67" s="43">
        <v>6</v>
      </c>
      <c r="BE67" s="43">
        <v>4</v>
      </c>
      <c r="BF67" s="43">
        <v>2</v>
      </c>
      <c r="BG67" s="43">
        <v>2</v>
      </c>
      <c r="BH67" s="43">
        <v>2</v>
      </c>
      <c r="BI67" s="43">
        <v>1</v>
      </c>
      <c r="BJ67" s="43">
        <v>1</v>
      </c>
      <c r="BK67" s="43">
        <v>1</v>
      </c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</row>
    <row r="68" spans="1:79" x14ac:dyDescent="0.25">
      <c r="A68" s="30" t="s">
        <v>67</v>
      </c>
      <c r="B68" s="33"/>
      <c r="C68" s="34" t="s">
        <v>262</v>
      </c>
      <c r="D68" s="33" t="s">
        <v>81</v>
      </c>
      <c r="E68" s="33">
        <v>42</v>
      </c>
      <c r="F68" s="41">
        <f t="shared" si="7"/>
        <v>37.333333333333336</v>
      </c>
      <c r="G68" s="42">
        <f t="shared" si="8"/>
        <v>10.081300813008131</v>
      </c>
      <c r="H68" s="42">
        <f t="shared" si="10"/>
        <v>3.1751064254616934</v>
      </c>
      <c r="I68" s="23">
        <f t="shared" si="9"/>
        <v>42</v>
      </c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>
        <v>2</v>
      </c>
      <c r="Y68" s="43">
        <v>1</v>
      </c>
      <c r="Z68" s="43">
        <v>1</v>
      </c>
      <c r="AA68" s="43">
        <v>2</v>
      </c>
      <c r="AB68" s="43">
        <v>6</v>
      </c>
      <c r="AC68" s="43">
        <v>3</v>
      </c>
      <c r="AD68" s="43">
        <v>7</v>
      </c>
      <c r="AE68" s="43">
        <v>9</v>
      </c>
      <c r="AF68" s="43">
        <v>2</v>
      </c>
      <c r="AG68" s="43">
        <v>4</v>
      </c>
      <c r="AH68" s="43">
        <v>1</v>
      </c>
      <c r="AI68" s="43">
        <v>1</v>
      </c>
      <c r="AJ68" s="43">
        <v>1</v>
      </c>
      <c r="AK68" s="43">
        <v>1</v>
      </c>
      <c r="AL68" s="43"/>
      <c r="AM68" s="43">
        <v>1</v>
      </c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</row>
    <row r="69" spans="1:79" x14ac:dyDescent="0.25">
      <c r="A69" s="30" t="s">
        <v>67</v>
      </c>
      <c r="B69" s="33"/>
      <c r="C69" s="34" t="s">
        <v>100</v>
      </c>
      <c r="D69" s="33" t="s">
        <v>81</v>
      </c>
      <c r="E69" s="33">
        <v>17</v>
      </c>
      <c r="F69" s="41">
        <f t="shared" si="7"/>
        <v>23</v>
      </c>
      <c r="G69" s="42">
        <f t="shared" si="8"/>
        <v>7.875</v>
      </c>
      <c r="H69" s="42">
        <f t="shared" si="10"/>
        <v>2.8062430400804561</v>
      </c>
      <c r="I69" s="23">
        <f t="shared" si="9"/>
        <v>17</v>
      </c>
      <c r="J69" s="43"/>
      <c r="K69" s="43">
        <v>1</v>
      </c>
      <c r="L69" s="43">
        <v>1</v>
      </c>
      <c r="M69" s="43">
        <v>1</v>
      </c>
      <c r="N69" s="43">
        <v>2</v>
      </c>
      <c r="O69" s="43">
        <v>3</v>
      </c>
      <c r="P69" s="43">
        <v>2</v>
      </c>
      <c r="Q69" s="43">
        <v>2</v>
      </c>
      <c r="R69" s="43">
        <v>1</v>
      </c>
      <c r="S69" s="43">
        <v>2</v>
      </c>
      <c r="T69" s="43">
        <v>1</v>
      </c>
      <c r="U69" s="43">
        <v>1</v>
      </c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</row>
    <row r="70" spans="1:79" x14ac:dyDescent="0.25">
      <c r="A70" s="30" t="s">
        <v>68</v>
      </c>
      <c r="B70" s="33" t="s">
        <v>259</v>
      </c>
      <c r="C70" s="34"/>
      <c r="D70" s="33" t="s">
        <v>81</v>
      </c>
      <c r="E70" s="33">
        <v>37</v>
      </c>
      <c r="F70" s="41">
        <f t="shared" si="7"/>
        <v>32.324324324324323</v>
      </c>
      <c r="G70" s="42">
        <f t="shared" si="8"/>
        <v>7.7807807807807814</v>
      </c>
      <c r="H70" s="42">
        <f t="shared" si="10"/>
        <v>2.7894050944208124</v>
      </c>
      <c r="I70" s="23">
        <f t="shared" si="9"/>
        <v>37</v>
      </c>
      <c r="J70" s="43"/>
      <c r="K70" s="43"/>
      <c r="L70" s="43"/>
      <c r="M70" s="43"/>
      <c r="N70" s="43"/>
      <c r="O70" s="43"/>
      <c r="P70" s="43"/>
      <c r="Q70" s="43"/>
      <c r="R70" s="43"/>
      <c r="S70" s="43">
        <v>1</v>
      </c>
      <c r="T70" s="43">
        <v>1</v>
      </c>
      <c r="U70" s="43">
        <v>1</v>
      </c>
      <c r="V70" s="43">
        <v>2</v>
      </c>
      <c r="W70" s="43">
        <v>3</v>
      </c>
      <c r="X70" s="43">
        <v>7</v>
      </c>
      <c r="Y70" s="43">
        <v>6</v>
      </c>
      <c r="Z70" s="43">
        <v>4</v>
      </c>
      <c r="AA70" s="43">
        <v>2</v>
      </c>
      <c r="AB70" s="43">
        <v>6</v>
      </c>
      <c r="AC70" s="43">
        <v>2</v>
      </c>
      <c r="AD70" s="43"/>
      <c r="AE70" s="43">
        <v>2</v>
      </c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</row>
    <row r="71" spans="1:79" x14ac:dyDescent="0.25">
      <c r="A71" s="30" t="s">
        <v>68</v>
      </c>
      <c r="B71" s="33" t="s">
        <v>261</v>
      </c>
      <c r="C71" s="34"/>
      <c r="D71" s="33" t="s">
        <v>81</v>
      </c>
      <c r="E71" s="33">
        <v>9</v>
      </c>
      <c r="F71" s="41">
        <f t="shared" si="7"/>
        <v>51.777777777777779</v>
      </c>
      <c r="G71" s="42">
        <f t="shared" si="8"/>
        <v>35.194444444444443</v>
      </c>
      <c r="H71" s="42">
        <f t="shared" si="10"/>
        <v>5.9324905768525618</v>
      </c>
      <c r="I71" s="23">
        <f t="shared" si="9"/>
        <v>9</v>
      </c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>
        <v>1</v>
      </c>
      <c r="AM71" s="43"/>
      <c r="AN71" s="43">
        <v>1</v>
      </c>
      <c r="AO71" s="43">
        <v>1</v>
      </c>
      <c r="AP71" s="43">
        <v>2</v>
      </c>
      <c r="AQ71" s="43"/>
      <c r="AR71" s="43"/>
      <c r="AS71" s="43"/>
      <c r="AT71" s="43">
        <v>1</v>
      </c>
      <c r="AU71" s="43">
        <v>1</v>
      </c>
      <c r="AV71" s="43"/>
      <c r="AW71" s="43"/>
      <c r="AX71" s="43">
        <v>1</v>
      </c>
      <c r="AY71" s="43"/>
      <c r="AZ71" s="43"/>
      <c r="BA71" s="43"/>
      <c r="BB71" s="43"/>
      <c r="BC71" s="43"/>
      <c r="BD71" s="43"/>
      <c r="BE71" s="43">
        <v>1</v>
      </c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</row>
    <row r="72" spans="1:79" x14ac:dyDescent="0.25">
      <c r="A72" s="30" t="s">
        <v>68</v>
      </c>
      <c r="B72" s="33" t="s">
        <v>264</v>
      </c>
      <c r="C72" s="34"/>
      <c r="D72" s="33" t="s">
        <v>81</v>
      </c>
      <c r="E72" s="33">
        <v>3</v>
      </c>
      <c r="F72" s="41">
        <f t="shared" si="7"/>
        <v>92</v>
      </c>
      <c r="G72" s="42">
        <f t="shared" si="8"/>
        <v>16</v>
      </c>
      <c r="H72" s="42">
        <f t="shared" si="10"/>
        <v>4</v>
      </c>
      <c r="I72" s="23">
        <f t="shared" si="9"/>
        <v>3</v>
      </c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>
        <v>1</v>
      </c>
      <c r="BX72" s="43"/>
      <c r="BY72" s="43">
        <v>1</v>
      </c>
      <c r="BZ72" s="43">
        <v>1</v>
      </c>
      <c r="CA72" s="43"/>
    </row>
    <row r="73" spans="1:79" x14ac:dyDescent="0.25">
      <c r="A73" s="30" t="s">
        <v>68</v>
      </c>
      <c r="B73" s="33" t="s">
        <v>101</v>
      </c>
      <c r="C73" s="34"/>
      <c r="D73" s="33" t="s">
        <v>81</v>
      </c>
      <c r="E73" s="33">
        <v>2</v>
      </c>
      <c r="F73" s="41">
        <f t="shared" si="7"/>
        <v>101</v>
      </c>
      <c r="G73" s="42">
        <f t="shared" si="8"/>
        <v>288</v>
      </c>
      <c r="H73" s="42">
        <f t="shared" si="10"/>
        <v>16.970562748477139</v>
      </c>
      <c r="I73" s="23">
        <f t="shared" si="9"/>
        <v>2</v>
      </c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>
        <v>1</v>
      </c>
      <c r="BY73" s="43"/>
      <c r="BZ73" s="43"/>
      <c r="CA73" s="43">
        <v>1</v>
      </c>
    </row>
    <row r="74" spans="1:79" x14ac:dyDescent="0.25">
      <c r="A74" s="30" t="s">
        <v>68</v>
      </c>
      <c r="B74" s="33" t="s">
        <v>116</v>
      </c>
      <c r="C74" s="34"/>
      <c r="D74" s="33" t="s">
        <v>81</v>
      </c>
      <c r="E74" s="33">
        <v>1</v>
      </c>
      <c r="F74" s="41">
        <f t="shared" si="7"/>
        <v>67</v>
      </c>
      <c r="G74" s="42" t="e">
        <f t="shared" si="8"/>
        <v>#DIV/0!</v>
      </c>
      <c r="H74" s="42" t="e">
        <f t="shared" si="10"/>
        <v>#DIV/0!</v>
      </c>
      <c r="I74" s="23">
        <f t="shared" si="9"/>
        <v>1</v>
      </c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>
        <v>1</v>
      </c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</row>
    <row r="75" spans="1:79" x14ac:dyDescent="0.25">
      <c r="A75" s="30" t="s">
        <v>68</v>
      </c>
      <c r="B75" s="33" t="s">
        <v>100</v>
      </c>
      <c r="C75" s="34"/>
      <c r="D75" s="33" t="s">
        <v>81</v>
      </c>
      <c r="E75" s="33">
        <v>34</v>
      </c>
      <c r="F75" s="41">
        <f t="shared" si="7"/>
        <v>26.588235294117649</v>
      </c>
      <c r="G75" s="42">
        <f t="shared" si="8"/>
        <v>10.310160427807487</v>
      </c>
      <c r="H75" s="42">
        <f t="shared" si="10"/>
        <v>3.2109438531072896</v>
      </c>
      <c r="I75" s="23">
        <f t="shared" si="9"/>
        <v>34</v>
      </c>
      <c r="J75" s="43"/>
      <c r="K75" s="43"/>
      <c r="L75" s="43"/>
      <c r="M75" s="43"/>
      <c r="N75" s="43">
        <v>2</v>
      </c>
      <c r="O75" s="43">
        <v>1</v>
      </c>
      <c r="P75" s="43">
        <v>3</v>
      </c>
      <c r="Q75" s="43">
        <v>1</v>
      </c>
      <c r="R75" s="43">
        <v>7</v>
      </c>
      <c r="S75" s="43">
        <v>6</v>
      </c>
      <c r="T75" s="43">
        <v>3</v>
      </c>
      <c r="U75" s="43">
        <v>1</v>
      </c>
      <c r="V75" s="43">
        <v>2</v>
      </c>
      <c r="W75" s="43">
        <v>4</v>
      </c>
      <c r="X75" s="43">
        <v>1</v>
      </c>
      <c r="Y75" s="43">
        <v>1</v>
      </c>
      <c r="Z75" s="43">
        <v>2</v>
      </c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</row>
    <row r="76" spans="1:79" x14ac:dyDescent="0.25">
      <c r="A76" s="30" t="s">
        <v>68</v>
      </c>
      <c r="B76" s="33"/>
      <c r="C76" s="34" t="s">
        <v>100</v>
      </c>
      <c r="D76" s="33" t="s">
        <v>81</v>
      </c>
      <c r="E76" s="33">
        <v>11</v>
      </c>
      <c r="F76" s="41">
        <f t="shared" si="7"/>
        <v>22.545454545454547</v>
      </c>
      <c r="G76" s="42">
        <f t="shared" si="8"/>
        <v>12.272727272727272</v>
      </c>
      <c r="H76" s="42">
        <f t="shared" si="10"/>
        <v>3.5032452487268531</v>
      </c>
      <c r="I76" s="23">
        <f t="shared" si="9"/>
        <v>11</v>
      </c>
      <c r="J76" s="43"/>
      <c r="K76" s="43">
        <v>1</v>
      </c>
      <c r="L76" s="43">
        <v>1</v>
      </c>
      <c r="M76" s="43">
        <v>1</v>
      </c>
      <c r="N76" s="43">
        <v>2</v>
      </c>
      <c r="O76" s="43">
        <v>2</v>
      </c>
      <c r="P76" s="43">
        <v>1</v>
      </c>
      <c r="Q76" s="43"/>
      <c r="R76" s="43">
        <v>1</v>
      </c>
      <c r="S76" s="43"/>
      <c r="T76" s="43"/>
      <c r="U76" s="43">
        <v>1</v>
      </c>
      <c r="V76" s="43">
        <v>1</v>
      </c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</row>
    <row r="77" spans="1:79" x14ac:dyDescent="0.25">
      <c r="A77" s="30" t="s">
        <v>68</v>
      </c>
      <c r="B77" s="33"/>
      <c r="C77" s="34" t="s">
        <v>105</v>
      </c>
      <c r="D77" s="33" t="s">
        <v>81</v>
      </c>
      <c r="E77" s="33">
        <v>41</v>
      </c>
      <c r="F77" s="41">
        <f t="shared" si="7"/>
        <v>53.975609756097562</v>
      </c>
      <c r="G77" s="42">
        <f t="shared" si="8"/>
        <v>59.424390243902437</v>
      </c>
      <c r="H77" s="42">
        <f t="shared" si="10"/>
        <v>7.7087216997309245</v>
      </c>
      <c r="I77" s="23">
        <f t="shared" si="9"/>
        <v>41</v>
      </c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>
        <v>1</v>
      </c>
      <c r="AD77" s="43"/>
      <c r="AE77" s="43"/>
      <c r="AF77" s="43"/>
      <c r="AG77" s="43">
        <v>1</v>
      </c>
      <c r="AH77" s="43"/>
      <c r="AI77" s="43"/>
      <c r="AJ77" s="43">
        <v>1</v>
      </c>
      <c r="AK77" s="43">
        <v>2</v>
      </c>
      <c r="AL77" s="43">
        <v>2</v>
      </c>
      <c r="AM77" s="43">
        <v>2</v>
      </c>
      <c r="AN77" s="43"/>
      <c r="AO77" s="43">
        <v>1</v>
      </c>
      <c r="AP77" s="43"/>
      <c r="AQ77" s="43">
        <v>3</v>
      </c>
      <c r="AR77" s="43">
        <v>2</v>
      </c>
      <c r="AS77" s="43">
        <v>1</v>
      </c>
      <c r="AT77" s="43">
        <v>2</v>
      </c>
      <c r="AU77" s="43">
        <v>4</v>
      </c>
      <c r="AV77" s="43">
        <v>1</v>
      </c>
      <c r="AW77" s="43">
        <v>4</v>
      </c>
      <c r="AX77" s="43">
        <v>1</v>
      </c>
      <c r="AY77" s="43">
        <v>2</v>
      </c>
      <c r="AZ77" s="43"/>
      <c r="BA77" s="43">
        <v>3</v>
      </c>
      <c r="BB77" s="43">
        <v>1</v>
      </c>
      <c r="BC77" s="43"/>
      <c r="BD77" s="43">
        <v>1</v>
      </c>
      <c r="BE77" s="43">
        <v>3</v>
      </c>
      <c r="BF77" s="43">
        <v>1</v>
      </c>
      <c r="BG77" s="43"/>
      <c r="BH77" s="43"/>
      <c r="BI77" s="43">
        <v>1</v>
      </c>
      <c r="BJ77" s="43">
        <v>1</v>
      </c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</row>
    <row r="78" spans="1:79" x14ac:dyDescent="0.25">
      <c r="A78" s="30" t="s">
        <v>172</v>
      </c>
      <c r="B78" s="33" t="s">
        <v>98</v>
      </c>
      <c r="C78" s="34"/>
      <c r="D78" s="33">
        <v>75</v>
      </c>
      <c r="E78" s="33">
        <v>43</v>
      </c>
      <c r="F78" s="41">
        <f t="shared" si="7"/>
        <v>47.511627906976742</v>
      </c>
      <c r="G78" s="42">
        <f t="shared" si="8"/>
        <v>21.255813953488374</v>
      </c>
      <c r="H78" s="42">
        <f t="shared" si="10"/>
        <v>4.6104027973148263</v>
      </c>
      <c r="I78" s="23">
        <f t="shared" si="9"/>
        <v>43</v>
      </c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>
        <v>2</v>
      </c>
      <c r="AH78" s="43">
        <v>1</v>
      </c>
      <c r="AI78" s="43">
        <v>3</v>
      </c>
      <c r="AJ78" s="43">
        <v>5</v>
      </c>
      <c r="AK78" s="43">
        <v>4</v>
      </c>
      <c r="AL78" s="43">
        <v>2</v>
      </c>
      <c r="AM78" s="43">
        <v>3</v>
      </c>
      <c r="AN78" s="43">
        <v>4</v>
      </c>
      <c r="AO78" s="43">
        <v>2</v>
      </c>
      <c r="AP78" s="43">
        <v>1</v>
      </c>
      <c r="AQ78" s="43">
        <v>1</v>
      </c>
      <c r="AR78" s="43">
        <v>2</v>
      </c>
      <c r="AS78" s="43">
        <v>5</v>
      </c>
      <c r="AT78" s="43">
        <v>2</v>
      </c>
      <c r="AU78" s="43">
        <v>4</v>
      </c>
      <c r="AV78" s="43">
        <v>2</v>
      </c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</row>
    <row r="79" spans="1:79" x14ac:dyDescent="0.25">
      <c r="A79" s="30" t="s">
        <v>172</v>
      </c>
      <c r="B79" s="33" t="s">
        <v>79</v>
      </c>
      <c r="C79" s="34"/>
      <c r="D79" s="33">
        <v>36</v>
      </c>
      <c r="E79" s="33">
        <v>24</v>
      </c>
      <c r="F79" s="41">
        <f t="shared" si="7"/>
        <v>67.25</v>
      </c>
      <c r="G79" s="42">
        <f t="shared" si="8"/>
        <v>12.021739130434783</v>
      </c>
      <c r="H79" s="42">
        <f t="shared" si="10"/>
        <v>3.4672379685327028</v>
      </c>
      <c r="I79" s="23">
        <f t="shared" si="9"/>
        <v>24</v>
      </c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>
        <v>1</v>
      </c>
      <c r="BD79" s="43">
        <v>1</v>
      </c>
      <c r="BE79" s="43">
        <v>5</v>
      </c>
      <c r="BF79" s="43">
        <v>2</v>
      </c>
      <c r="BG79" s="43">
        <v>3</v>
      </c>
      <c r="BH79" s="43">
        <v>1</v>
      </c>
      <c r="BI79" s="43">
        <v>1</v>
      </c>
      <c r="BJ79" s="43">
        <v>5</v>
      </c>
      <c r="BK79" s="43">
        <v>2</v>
      </c>
      <c r="BL79" s="43"/>
      <c r="BM79" s="43">
        <v>1</v>
      </c>
      <c r="BN79" s="43">
        <v>1</v>
      </c>
      <c r="BO79" s="43"/>
      <c r="BP79" s="43"/>
      <c r="BQ79" s="43">
        <v>1</v>
      </c>
      <c r="BR79" s="43"/>
      <c r="BS79" s="43"/>
      <c r="BT79" s="43"/>
      <c r="BU79" s="43"/>
      <c r="BV79" s="43"/>
      <c r="BW79" s="43"/>
      <c r="BX79" s="43"/>
      <c r="BY79" s="43"/>
      <c r="BZ79" s="43"/>
      <c r="CA79" s="43"/>
    </row>
    <row r="80" spans="1:79" x14ac:dyDescent="0.25">
      <c r="A80" s="30" t="s">
        <v>173</v>
      </c>
      <c r="B80" s="33" t="s">
        <v>98</v>
      </c>
      <c r="C80" s="34"/>
      <c r="D80" s="33">
        <v>35</v>
      </c>
      <c r="E80" s="33">
        <v>27</v>
      </c>
      <c r="F80" s="41">
        <f t="shared" si="7"/>
        <v>44.481481481481481</v>
      </c>
      <c r="G80" s="42">
        <f t="shared" si="8"/>
        <v>7.4900284900284886</v>
      </c>
      <c r="H80" s="42">
        <f t="shared" si="10"/>
        <v>2.7367916416907754</v>
      </c>
      <c r="I80" s="23">
        <f t="shared" si="9"/>
        <v>27</v>
      </c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>
        <v>1</v>
      </c>
      <c r="AH80" s="43">
        <v>3</v>
      </c>
      <c r="AI80" s="43">
        <v>3</v>
      </c>
      <c r="AJ80" s="43">
        <v>5</v>
      </c>
      <c r="AK80" s="43">
        <v>3</v>
      </c>
      <c r="AL80" s="43">
        <v>2</v>
      </c>
      <c r="AM80" s="43">
        <v>3</v>
      </c>
      <c r="AN80" s="43">
        <v>2</v>
      </c>
      <c r="AO80" s="43">
        <v>3</v>
      </c>
      <c r="AP80" s="43">
        <v>1</v>
      </c>
      <c r="AQ80" s="43">
        <v>1</v>
      </c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</row>
    <row r="81" spans="1:79" x14ac:dyDescent="0.25">
      <c r="A81" s="30" t="s">
        <v>173</v>
      </c>
      <c r="B81" s="33" t="s">
        <v>79</v>
      </c>
      <c r="C81" s="34"/>
      <c r="D81" s="33">
        <v>18</v>
      </c>
      <c r="E81" s="33">
        <v>12</v>
      </c>
      <c r="F81" s="41">
        <f t="shared" si="7"/>
        <v>67.083333333333329</v>
      </c>
      <c r="G81" s="42">
        <f t="shared" si="8"/>
        <v>12.265151515151514</v>
      </c>
      <c r="H81" s="42">
        <f t="shared" si="10"/>
        <v>3.5021638332824341</v>
      </c>
      <c r="I81" s="23">
        <f t="shared" si="9"/>
        <v>12</v>
      </c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>
        <v>1</v>
      </c>
      <c r="BD81" s="43"/>
      <c r="BE81" s="43">
        <v>1</v>
      </c>
      <c r="BF81" s="43">
        <v>3</v>
      </c>
      <c r="BG81" s="43">
        <v>2</v>
      </c>
      <c r="BH81" s="43">
        <v>1</v>
      </c>
      <c r="BI81" s="43"/>
      <c r="BJ81" s="43">
        <v>1</v>
      </c>
      <c r="BK81" s="43">
        <v>1</v>
      </c>
      <c r="BL81" s="43"/>
      <c r="BM81" s="43">
        <v>1</v>
      </c>
      <c r="BN81" s="43"/>
      <c r="BO81" s="43">
        <v>1</v>
      </c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</row>
    <row r="82" spans="1:79" x14ac:dyDescent="0.25">
      <c r="A82" s="30" t="s">
        <v>187</v>
      </c>
      <c r="B82" s="33" t="s">
        <v>98</v>
      </c>
      <c r="C82" s="34"/>
      <c r="D82" s="33">
        <v>90</v>
      </c>
      <c r="E82" s="33">
        <v>52</v>
      </c>
      <c r="F82" s="41">
        <f t="shared" si="7"/>
        <v>46.846153846153847</v>
      </c>
      <c r="G82" s="42">
        <f t="shared" si="8"/>
        <v>17.740573152337863</v>
      </c>
      <c r="H82" s="42">
        <f t="shared" si="10"/>
        <v>4.2119559770180244</v>
      </c>
      <c r="I82" s="23">
        <f t="shared" si="9"/>
        <v>52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>
        <v>3</v>
      </c>
      <c r="AH82" s="43">
        <v>4</v>
      </c>
      <c r="AI82" s="43">
        <v>2</v>
      </c>
      <c r="AJ82" s="43">
        <v>5</v>
      </c>
      <c r="AK82" s="43">
        <v>3</v>
      </c>
      <c r="AL82" s="43">
        <v>3</v>
      </c>
      <c r="AM82" s="43">
        <v>5</v>
      </c>
      <c r="AN82" s="43">
        <v>3</v>
      </c>
      <c r="AO82" s="43">
        <v>4</v>
      </c>
      <c r="AP82" s="43">
        <v>6</v>
      </c>
      <c r="AQ82" s="43">
        <v>4</v>
      </c>
      <c r="AR82" s="43">
        <v>3</v>
      </c>
      <c r="AS82" s="43">
        <v>2</v>
      </c>
      <c r="AT82" s="43">
        <v>1</v>
      </c>
      <c r="AU82" s="43">
        <v>2</v>
      </c>
      <c r="AV82" s="43">
        <v>1</v>
      </c>
      <c r="AW82" s="43">
        <v>1</v>
      </c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</row>
    <row r="83" spans="1:79" x14ac:dyDescent="0.25">
      <c r="A83" s="30" t="s">
        <v>187</v>
      </c>
      <c r="B83" s="33" t="s">
        <v>79</v>
      </c>
      <c r="C83" s="34"/>
      <c r="D83" s="33">
        <v>36</v>
      </c>
      <c r="E83" s="33">
        <v>21</v>
      </c>
      <c r="F83" s="41">
        <f t="shared" si="7"/>
        <v>67.761904761904759</v>
      </c>
      <c r="G83" s="42">
        <f t="shared" si="8"/>
        <v>16.290476190476191</v>
      </c>
      <c r="H83" s="42">
        <f t="shared" si="10"/>
        <v>4.0361462052899162</v>
      </c>
      <c r="I83" s="23">
        <f t="shared" si="9"/>
        <v>21</v>
      </c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>
        <v>1</v>
      </c>
      <c r="BC83" s="43">
        <v>2</v>
      </c>
      <c r="BD83" s="43">
        <v>1</v>
      </c>
      <c r="BE83" s="43"/>
      <c r="BF83" s="43">
        <v>2</v>
      </c>
      <c r="BG83" s="43">
        <v>1</v>
      </c>
      <c r="BH83" s="43">
        <v>4</v>
      </c>
      <c r="BI83" s="43">
        <v>2</v>
      </c>
      <c r="BJ83" s="43">
        <v>1</v>
      </c>
      <c r="BK83" s="43">
        <v>1</v>
      </c>
      <c r="BL83" s="43">
        <v>2</v>
      </c>
      <c r="BM83" s="43">
        <v>2</v>
      </c>
      <c r="BN83" s="43"/>
      <c r="BO83" s="43">
        <v>1</v>
      </c>
      <c r="BP83" s="43"/>
      <c r="BQ83" s="43">
        <v>1</v>
      </c>
      <c r="BR83" s="43"/>
      <c r="BS83" s="43"/>
      <c r="BT83" s="43"/>
      <c r="BU83" s="43"/>
      <c r="BV83" s="43"/>
      <c r="BW83" s="43"/>
      <c r="BX83" s="43"/>
      <c r="BY83" s="43"/>
      <c r="BZ83" s="43"/>
      <c r="CA83" s="43"/>
    </row>
    <row r="84" spans="1:79" x14ac:dyDescent="0.25">
      <c r="A84" s="30" t="s">
        <v>188</v>
      </c>
      <c r="B84" s="33" t="s">
        <v>98</v>
      </c>
      <c r="C84" s="34"/>
      <c r="D84" s="33">
        <v>3.5</v>
      </c>
      <c r="E84" s="33">
        <v>2</v>
      </c>
      <c r="F84" s="41">
        <f t="shared" si="7"/>
        <v>42.5</v>
      </c>
      <c r="G84" s="42">
        <f t="shared" si="8"/>
        <v>4.5</v>
      </c>
      <c r="H84" s="42">
        <f t="shared" si="10"/>
        <v>2.1213203435596424</v>
      </c>
      <c r="I84" s="23">
        <f t="shared" si="9"/>
        <v>2</v>
      </c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>
        <v>1</v>
      </c>
      <c r="AI84" s="43"/>
      <c r="AJ84" s="43"/>
      <c r="AK84" s="43">
        <v>1</v>
      </c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</row>
    <row r="85" spans="1:79" x14ac:dyDescent="0.25">
      <c r="A85" s="30" t="s">
        <v>193</v>
      </c>
      <c r="B85" s="33" t="s">
        <v>98</v>
      </c>
      <c r="C85" s="34"/>
      <c r="D85" s="33">
        <v>76.5</v>
      </c>
      <c r="E85" s="33">
        <v>51</v>
      </c>
      <c r="F85" s="41">
        <f t="shared" si="7"/>
        <v>46.313725490196077</v>
      </c>
      <c r="G85" s="42">
        <f t="shared" si="8"/>
        <v>15.099607843137255</v>
      </c>
      <c r="H85" s="42">
        <f t="shared" si="10"/>
        <v>3.8858213859025037</v>
      </c>
      <c r="I85" s="23">
        <f t="shared" si="9"/>
        <v>51</v>
      </c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>
        <v>2</v>
      </c>
      <c r="AH85" s="43">
        <v>5</v>
      </c>
      <c r="AI85" s="43">
        <v>3</v>
      </c>
      <c r="AJ85" s="43">
        <v>4</v>
      </c>
      <c r="AK85" s="43">
        <v>3</v>
      </c>
      <c r="AL85" s="43">
        <v>6</v>
      </c>
      <c r="AM85" s="43">
        <v>5</v>
      </c>
      <c r="AN85" s="43">
        <v>4</v>
      </c>
      <c r="AO85" s="43">
        <v>3</v>
      </c>
      <c r="AP85" s="43">
        <v>4</v>
      </c>
      <c r="AQ85" s="43">
        <v>5</v>
      </c>
      <c r="AR85" s="43">
        <v>2</v>
      </c>
      <c r="AS85" s="43">
        <v>1</v>
      </c>
      <c r="AT85" s="43">
        <v>2</v>
      </c>
      <c r="AU85" s="43">
        <v>1</v>
      </c>
      <c r="AV85" s="43">
        <v>1</v>
      </c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</row>
    <row r="86" spans="1:79" x14ac:dyDescent="0.25">
      <c r="A86" s="30" t="s">
        <v>193</v>
      </c>
      <c r="B86" s="33" t="s">
        <v>79</v>
      </c>
      <c r="C86" s="34"/>
      <c r="D86" s="33">
        <v>54</v>
      </c>
      <c r="E86" s="33">
        <v>36</v>
      </c>
      <c r="F86" s="41">
        <f t="shared" si="7"/>
        <v>66.694444444444443</v>
      </c>
      <c r="G86" s="42">
        <f t="shared" si="8"/>
        <v>17.81825396825397</v>
      </c>
      <c r="H86" s="42">
        <f t="shared" si="10"/>
        <v>4.2211673703199653</v>
      </c>
      <c r="I86" s="23">
        <f t="shared" si="9"/>
        <v>36</v>
      </c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>
        <v>1</v>
      </c>
      <c r="BB86" s="43">
        <v>2</v>
      </c>
      <c r="BC86" s="43">
        <v>3</v>
      </c>
      <c r="BD86" s="43">
        <v>3</v>
      </c>
      <c r="BE86" s="43">
        <v>5</v>
      </c>
      <c r="BF86" s="43">
        <v>3</v>
      </c>
      <c r="BG86" s="43">
        <v>2</v>
      </c>
      <c r="BH86" s="43">
        <v>4</v>
      </c>
      <c r="BI86" s="43">
        <v>1</v>
      </c>
      <c r="BJ86" s="43">
        <v>2</v>
      </c>
      <c r="BK86" s="43">
        <v>2</v>
      </c>
      <c r="BL86" s="43">
        <v>3</v>
      </c>
      <c r="BM86" s="43"/>
      <c r="BN86" s="43">
        <v>2</v>
      </c>
      <c r="BO86" s="43">
        <v>1</v>
      </c>
      <c r="BP86" s="43">
        <v>2</v>
      </c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</row>
    <row r="87" spans="1:79" x14ac:dyDescent="0.25">
      <c r="A87" s="30" t="s">
        <v>198</v>
      </c>
      <c r="B87" s="33" t="s">
        <v>98</v>
      </c>
      <c r="C87" s="34"/>
      <c r="D87" s="33">
        <v>102</v>
      </c>
      <c r="E87" s="33">
        <v>56</v>
      </c>
      <c r="F87" s="41">
        <f t="shared" si="7"/>
        <v>48</v>
      </c>
      <c r="G87" s="42">
        <f t="shared" si="8"/>
        <v>21.709090909090911</v>
      </c>
      <c r="H87" s="42">
        <f t="shared" si="10"/>
        <v>4.6593015473449357</v>
      </c>
      <c r="I87" s="23">
        <f t="shared" si="9"/>
        <v>56</v>
      </c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>
        <v>1</v>
      </c>
      <c r="AG87" s="43">
        <v>1</v>
      </c>
      <c r="AH87" s="43">
        <v>3</v>
      </c>
      <c r="AI87" s="43">
        <v>2</v>
      </c>
      <c r="AJ87" s="43">
        <v>3</v>
      </c>
      <c r="AK87" s="43">
        <v>2</v>
      </c>
      <c r="AL87" s="43">
        <v>5</v>
      </c>
      <c r="AM87" s="43">
        <v>7</v>
      </c>
      <c r="AN87" s="43">
        <v>8</v>
      </c>
      <c r="AO87" s="43">
        <v>1</v>
      </c>
      <c r="AP87" s="43">
        <v>3</v>
      </c>
      <c r="AQ87" s="43">
        <v>1</v>
      </c>
      <c r="AR87" s="43">
        <v>3</v>
      </c>
      <c r="AS87" s="43">
        <v>2</v>
      </c>
      <c r="AT87" s="43">
        <v>5</v>
      </c>
      <c r="AU87" s="43">
        <v>4</v>
      </c>
      <c r="AV87" s="43">
        <v>2</v>
      </c>
      <c r="AW87" s="43">
        <v>2</v>
      </c>
      <c r="AX87" s="43">
        <v>1</v>
      </c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</row>
    <row r="88" spans="1:79" x14ac:dyDescent="0.25">
      <c r="A88" s="30" t="s">
        <v>198</v>
      </c>
      <c r="B88" s="33" t="s">
        <v>79</v>
      </c>
      <c r="C88" s="34"/>
      <c r="D88" s="33">
        <v>27</v>
      </c>
      <c r="E88" s="33">
        <v>18</v>
      </c>
      <c r="F88" s="41">
        <f t="shared" si="7"/>
        <v>68.222222222222229</v>
      </c>
      <c r="G88" s="42">
        <f t="shared" si="8"/>
        <v>17.006535947712422</v>
      </c>
      <c r="H88" s="42">
        <f t="shared" si="10"/>
        <v>4.1238981495318745</v>
      </c>
      <c r="I88" s="23">
        <f t="shared" si="9"/>
        <v>18</v>
      </c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>
        <v>1</v>
      </c>
      <c r="BC88" s="43"/>
      <c r="BD88" s="43">
        <v>2</v>
      </c>
      <c r="BE88" s="43">
        <v>1</v>
      </c>
      <c r="BF88" s="43">
        <v>1</v>
      </c>
      <c r="BG88" s="43">
        <v>1</v>
      </c>
      <c r="BH88" s="43">
        <v>3</v>
      </c>
      <c r="BI88" s="43"/>
      <c r="BJ88" s="43">
        <v>2</v>
      </c>
      <c r="BK88" s="43">
        <v>1</v>
      </c>
      <c r="BL88" s="43">
        <v>2</v>
      </c>
      <c r="BM88" s="43"/>
      <c r="BN88" s="43">
        <v>2</v>
      </c>
      <c r="BO88" s="43">
        <v>1</v>
      </c>
      <c r="BP88" s="43">
        <v>1</v>
      </c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</row>
    <row r="89" spans="1:79" x14ac:dyDescent="0.25">
      <c r="A89" s="30" t="s">
        <v>207</v>
      </c>
      <c r="B89" s="33" t="s">
        <v>98</v>
      </c>
      <c r="C89" s="34"/>
      <c r="D89" s="33">
        <v>20</v>
      </c>
      <c r="E89" s="33">
        <v>15</v>
      </c>
      <c r="F89" s="41">
        <f t="shared" si="7"/>
        <v>46.2</v>
      </c>
      <c r="G89" s="42">
        <f t="shared" si="8"/>
        <v>18.600000000000001</v>
      </c>
      <c r="H89" s="42">
        <f t="shared" si="10"/>
        <v>4.3127717305695654</v>
      </c>
      <c r="I89" s="23">
        <f t="shared" si="9"/>
        <v>15</v>
      </c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>
        <v>1</v>
      </c>
      <c r="AI89" s="43">
        <v>2</v>
      </c>
      <c r="AJ89" s="43">
        <v>3</v>
      </c>
      <c r="AK89" s="43">
        <v>1</v>
      </c>
      <c r="AL89" s="43">
        <v>2</v>
      </c>
      <c r="AM89" s="43"/>
      <c r="AN89" s="43">
        <v>1</v>
      </c>
      <c r="AO89" s="43"/>
      <c r="AP89" s="43">
        <v>1</v>
      </c>
      <c r="AQ89" s="43"/>
      <c r="AR89" s="43">
        <v>1</v>
      </c>
      <c r="AS89" s="43">
        <v>2</v>
      </c>
      <c r="AT89" s="43"/>
      <c r="AU89" s="43">
        <v>1</v>
      </c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</row>
    <row r="90" spans="1:79" x14ac:dyDescent="0.25">
      <c r="A90" s="30" t="s">
        <v>207</v>
      </c>
      <c r="B90" s="33" t="s">
        <v>79</v>
      </c>
      <c r="C90" s="34"/>
      <c r="D90" s="33">
        <v>18</v>
      </c>
      <c r="E90" s="33">
        <v>14</v>
      </c>
      <c r="F90" s="41">
        <f t="shared" si="7"/>
        <v>67.357142857142861</v>
      </c>
      <c r="G90" s="42">
        <f t="shared" si="8"/>
        <v>15.478021978021975</v>
      </c>
      <c r="H90" s="42">
        <f t="shared" si="10"/>
        <v>3.9342117352809032</v>
      </c>
      <c r="I90" s="23">
        <f t="shared" si="9"/>
        <v>14</v>
      </c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>
        <v>1</v>
      </c>
      <c r="BC90" s="43"/>
      <c r="BD90" s="43">
        <v>1</v>
      </c>
      <c r="BE90" s="43">
        <v>2</v>
      </c>
      <c r="BF90" s="43">
        <v>1</v>
      </c>
      <c r="BG90" s="43">
        <v>2</v>
      </c>
      <c r="BH90" s="43"/>
      <c r="BI90" s="43">
        <v>2</v>
      </c>
      <c r="BJ90" s="43">
        <v>1</v>
      </c>
      <c r="BK90" s="43"/>
      <c r="BL90" s="43">
        <v>2</v>
      </c>
      <c r="BM90" s="43">
        <v>1</v>
      </c>
      <c r="BN90" s="43"/>
      <c r="BO90" s="43"/>
      <c r="BP90" s="43">
        <v>1</v>
      </c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</row>
    <row r="91" spans="1:79" x14ac:dyDescent="0.25">
      <c r="A91" s="30" t="s">
        <v>212</v>
      </c>
      <c r="B91" s="33" t="s">
        <v>98</v>
      </c>
      <c r="C91" s="34"/>
      <c r="D91" s="33">
        <v>15</v>
      </c>
      <c r="E91" s="33">
        <v>10</v>
      </c>
      <c r="F91" s="41">
        <f t="shared" si="7"/>
        <v>46.7</v>
      </c>
      <c r="G91" s="42">
        <f t="shared" si="8"/>
        <v>30.899999999999995</v>
      </c>
      <c r="H91" s="42">
        <f t="shared" si="10"/>
        <v>5.5587768438749183</v>
      </c>
      <c r="I91" s="23">
        <f t="shared" si="9"/>
        <v>10</v>
      </c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>
        <v>3</v>
      </c>
      <c r="AI91" s="43"/>
      <c r="AJ91" s="43">
        <v>2</v>
      </c>
      <c r="AK91" s="43"/>
      <c r="AL91" s="43"/>
      <c r="AM91" s="43"/>
      <c r="AN91" s="43"/>
      <c r="AO91" s="43">
        <v>1</v>
      </c>
      <c r="AP91" s="43">
        <v>1</v>
      </c>
      <c r="AQ91" s="43"/>
      <c r="AR91" s="43"/>
      <c r="AS91" s="43"/>
      <c r="AT91" s="43">
        <v>1</v>
      </c>
      <c r="AU91" s="43">
        <v>2</v>
      </c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</row>
    <row r="92" spans="1:79" x14ac:dyDescent="0.25">
      <c r="A92" s="30" t="s">
        <v>212</v>
      </c>
      <c r="B92" s="33" t="s">
        <v>79</v>
      </c>
      <c r="C92" s="34"/>
      <c r="D92" s="33">
        <v>36</v>
      </c>
      <c r="E92" s="33">
        <v>24</v>
      </c>
      <c r="F92" s="41">
        <f t="shared" si="7"/>
        <v>67.375</v>
      </c>
      <c r="G92" s="42">
        <f t="shared" si="8"/>
        <v>29.201086956521738</v>
      </c>
      <c r="H92" s="42">
        <f t="shared" si="10"/>
        <v>5.4038030086709989</v>
      </c>
      <c r="I92" s="23">
        <f t="shared" si="9"/>
        <v>24</v>
      </c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>
        <v>1</v>
      </c>
      <c r="AZ92" s="43"/>
      <c r="BA92" s="43">
        <v>1</v>
      </c>
      <c r="BB92" s="43"/>
      <c r="BC92" s="43">
        <v>3</v>
      </c>
      <c r="BD92" s="43">
        <v>1</v>
      </c>
      <c r="BE92" s="43">
        <v>4</v>
      </c>
      <c r="BF92" s="43">
        <v>2</v>
      </c>
      <c r="BG92" s="43">
        <v>1</v>
      </c>
      <c r="BH92" s="43"/>
      <c r="BI92" s="43">
        <v>1</v>
      </c>
      <c r="BJ92" s="43"/>
      <c r="BK92" s="43">
        <v>2</v>
      </c>
      <c r="BL92" s="43"/>
      <c r="BM92" s="43">
        <v>3</v>
      </c>
      <c r="BN92" s="43">
        <v>1</v>
      </c>
      <c r="BO92" s="43">
        <v>2</v>
      </c>
      <c r="BP92" s="43"/>
      <c r="BQ92" s="43">
        <v>1</v>
      </c>
      <c r="BR92" s="43">
        <v>1</v>
      </c>
      <c r="BS92" s="43"/>
      <c r="BT92" s="43"/>
      <c r="BU92" s="43"/>
      <c r="BV92" s="43"/>
      <c r="BW92" s="43"/>
      <c r="BX92" s="43"/>
      <c r="BY92" s="43"/>
      <c r="BZ92" s="43"/>
      <c r="CA92" s="43"/>
    </row>
    <row r="93" spans="1:79" x14ac:dyDescent="0.25">
      <c r="A93" s="30" t="s">
        <v>213</v>
      </c>
      <c r="B93" s="33" t="s">
        <v>98</v>
      </c>
      <c r="C93" s="34"/>
      <c r="D93" s="33">
        <v>17</v>
      </c>
      <c r="E93" s="33">
        <v>17</v>
      </c>
      <c r="F93" s="41">
        <f t="shared" si="7"/>
        <v>42.529411764705884</v>
      </c>
      <c r="G93" s="42">
        <f t="shared" si="8"/>
        <v>5.8897058823529411</v>
      </c>
      <c r="H93" s="42">
        <f t="shared" si="10"/>
        <v>2.4268716246132471</v>
      </c>
      <c r="I93" s="23">
        <f t="shared" si="9"/>
        <v>17</v>
      </c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>
        <v>1</v>
      </c>
      <c r="AG93" s="43">
        <v>2</v>
      </c>
      <c r="AH93" s="43">
        <v>3</v>
      </c>
      <c r="AI93" s="43">
        <v>4</v>
      </c>
      <c r="AJ93" s="43">
        <v>2</v>
      </c>
      <c r="AK93" s="43">
        <v>3</v>
      </c>
      <c r="AL93" s="43"/>
      <c r="AM93" s="43">
        <v>1</v>
      </c>
      <c r="AN93" s="43"/>
      <c r="AO93" s="43"/>
      <c r="AP93" s="43">
        <v>1</v>
      </c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</row>
    <row r="94" spans="1:79" x14ac:dyDescent="0.25">
      <c r="A94" s="30" t="s">
        <v>213</v>
      </c>
      <c r="B94" s="33" t="s">
        <v>79</v>
      </c>
      <c r="C94" s="34"/>
      <c r="D94" s="33">
        <v>54</v>
      </c>
      <c r="E94" s="33">
        <v>36</v>
      </c>
      <c r="F94" s="41">
        <f t="shared" si="7"/>
        <v>67.583333333333329</v>
      </c>
      <c r="G94" s="42">
        <f t="shared" si="8"/>
        <v>24.764285714285716</v>
      </c>
      <c r="H94" s="42">
        <f t="shared" si="10"/>
        <v>4.9763727467188099</v>
      </c>
      <c r="I94" s="23">
        <f t="shared" si="9"/>
        <v>36</v>
      </c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>
        <v>1</v>
      </c>
      <c r="AZ94" s="43"/>
      <c r="BA94" s="43">
        <v>1</v>
      </c>
      <c r="BB94" s="43">
        <v>3</v>
      </c>
      <c r="BC94" s="43">
        <v>3</v>
      </c>
      <c r="BD94" s="43"/>
      <c r="BE94" s="43">
        <v>3</v>
      </c>
      <c r="BF94" s="43">
        <v>3</v>
      </c>
      <c r="BG94" s="43">
        <v>1</v>
      </c>
      <c r="BH94" s="43">
        <v>3</v>
      </c>
      <c r="BI94" s="43">
        <v>2</v>
      </c>
      <c r="BJ94" s="43">
        <v>3</v>
      </c>
      <c r="BK94" s="43">
        <v>1</v>
      </c>
      <c r="BL94" s="43">
        <v>3</v>
      </c>
      <c r="BM94" s="43">
        <v>1</v>
      </c>
      <c r="BN94" s="43">
        <v>3</v>
      </c>
      <c r="BO94" s="43">
        <v>1</v>
      </c>
      <c r="BP94" s="43">
        <v>3</v>
      </c>
      <c r="BQ94" s="43">
        <v>1</v>
      </c>
      <c r="BR94" s="43"/>
      <c r="BS94" s="43"/>
      <c r="BT94" s="43"/>
      <c r="BU94" s="43"/>
      <c r="BV94" s="43"/>
      <c r="BW94" s="43"/>
      <c r="BX94" s="43"/>
      <c r="BY94" s="43"/>
      <c r="BZ94" s="43"/>
      <c r="CA94" s="43"/>
    </row>
    <row r="95" spans="1:79" x14ac:dyDescent="0.25">
      <c r="A95" s="30" t="s">
        <v>214</v>
      </c>
      <c r="B95" s="33" t="s">
        <v>98</v>
      </c>
      <c r="C95" s="34"/>
      <c r="D95" s="33">
        <v>1</v>
      </c>
      <c r="E95" s="33">
        <v>1</v>
      </c>
      <c r="F95" s="41">
        <f t="shared" si="7"/>
        <v>48</v>
      </c>
      <c r="G95" s="42" t="e">
        <f t="shared" si="8"/>
        <v>#DIV/0!</v>
      </c>
      <c r="H95" s="42" t="e">
        <f t="shared" si="10"/>
        <v>#DIV/0!</v>
      </c>
      <c r="I95" s="23">
        <f t="shared" si="9"/>
        <v>1</v>
      </c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>
        <v>1</v>
      </c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</row>
    <row r="96" spans="1:79" x14ac:dyDescent="0.25">
      <c r="A96" s="30" t="s">
        <v>214</v>
      </c>
      <c r="B96" s="33" t="s">
        <v>114</v>
      </c>
      <c r="C96" s="34"/>
      <c r="D96" s="33">
        <v>2</v>
      </c>
      <c r="E96" s="33">
        <v>4</v>
      </c>
      <c r="F96" s="41">
        <f t="shared" si="7"/>
        <v>24.75</v>
      </c>
      <c r="G96" s="42">
        <f t="shared" si="8"/>
        <v>2.25</v>
      </c>
      <c r="H96" s="42">
        <f t="shared" si="10"/>
        <v>1.5</v>
      </c>
      <c r="I96" s="23">
        <f t="shared" si="9"/>
        <v>4</v>
      </c>
      <c r="J96" s="43"/>
      <c r="K96" s="43"/>
      <c r="L96" s="43"/>
      <c r="M96" s="43"/>
      <c r="N96" s="43"/>
      <c r="O96" s="43"/>
      <c r="P96" s="43">
        <v>1</v>
      </c>
      <c r="Q96" s="43">
        <v>1</v>
      </c>
      <c r="R96" s="43"/>
      <c r="S96" s="43">
        <v>2</v>
      </c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</row>
    <row r="97" spans="1:79" x14ac:dyDescent="0.25">
      <c r="A97" s="30" t="s">
        <v>214</v>
      </c>
      <c r="B97" s="33" t="s">
        <v>79</v>
      </c>
      <c r="C97" s="34"/>
      <c r="D97" s="33">
        <v>3</v>
      </c>
      <c r="E97" s="33">
        <v>3</v>
      </c>
      <c r="F97" s="41">
        <f t="shared" si="7"/>
        <v>68.333333333333329</v>
      </c>
      <c r="G97" s="42">
        <f t="shared" si="8"/>
        <v>20.333333333333332</v>
      </c>
      <c r="H97" s="42">
        <f t="shared" si="10"/>
        <v>4.5092497528228943</v>
      </c>
      <c r="I97" s="23">
        <f t="shared" si="9"/>
        <v>3</v>
      </c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>
        <v>1</v>
      </c>
      <c r="BF97" s="43"/>
      <c r="BG97" s="43"/>
      <c r="BH97" s="43"/>
      <c r="BI97" s="43">
        <v>1</v>
      </c>
      <c r="BJ97" s="43"/>
      <c r="BK97" s="43"/>
      <c r="BL97" s="43"/>
      <c r="BM97" s="43"/>
      <c r="BN97" s="43">
        <v>1</v>
      </c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</row>
    <row r="98" spans="1:79" x14ac:dyDescent="0.25">
      <c r="A98" s="30" t="s">
        <v>215</v>
      </c>
      <c r="B98" s="33" t="s">
        <v>98</v>
      </c>
      <c r="C98" s="34"/>
      <c r="D98" s="33">
        <v>18</v>
      </c>
      <c r="E98" s="33">
        <v>14</v>
      </c>
      <c r="F98" s="41">
        <f t="shared" ref="F98:F105" si="11">(($J$1*$J98)+($K$1*$K98)+($L$1*$L98)+($M$1*$M98)+($N$1*$N98)+($O$1*$O98)+($P$1*$P98)+($Q$1*$Q98)+($R$1*$R98)+($S$1*$S98)+($T$1*$T98)+($U$1*$U98)+($V$1*$V98)+($W$1*$W98)+($X$1*$X98)+($Y$1*$Y98)+($Z$1*$Z98)+($AA$1*$AA98)+($AB$1*$AB98)+($AC$1*$AC98)+($AD$1*$AD98)+($AE$1*$AE98)+($AF$1*$AF98)+($AG$1*$AG98)+($AH$1*$AH98)+($AI$1*$AI98)+($AJ$1*$AJ98)+($AK$1*$AK98)+($AL$1*$AL98)+($AM$1*$AM98)+($AN$1*$AN98)+($AO$1*$AO98)+($AP$1*$AP98)+($AQ$1*$AQ98)+($AR$1*$AR98)+($AS$1*$AS98)+($AT$1*$AT98)+($AU$1*$AU98)+($AV$1*$AV98)+($AW$1*$AW98)+($AX$1*$AX98)+($AY$1*$AY98)+($AZ$1*$AZ98)+($BA$1*$BA98)+($BB$1*$BB98)+($BC$1*$BC98)+($BD$1*$BD98)+($BE$1*$BE98)+($BF$1*$BF98)+($BG$1*$BG98)+($BH$1*$BH98)+($BI$1*$BI98)+($BJ$1*$BJ98)+($BK$1*$BK98)+($BL$1*$BL98)+($BM$1*$BM98)+($BN$1*$BN98)+($BO$1*$BO98)+($BP$1*$BP98)+($BQ$1*$BQ98)+($BR$1*$BR98)+($BS$1*$BS98)+($BT$1*$BT98)+($BU$1*$BU98)+($BV$1*$BV98)+($BW$1*$BW98)+($BX$1*$BX98)+($BY$1*$BY98)+($BZ$1*$BZ98)+($CA$1*$CA98))/$E98</f>
        <v>46.214285714285715</v>
      </c>
      <c r="G98" s="42">
        <f t="shared" ref="G98:G105" si="12">($J98*($J$1-$F98)^2+$K98*($K$1-$F98)^2+$L98*($L$1-$F98)^2+$M98*($M$1-$F98)^2+$N98*($N$1-$F98)^2+$O98*($O$1-$F98)^2+$P98*($P$1-$F98)^2+$Q98*($Q$1-$F98)^2+$R98*($R$1-$F98)^2+$S98*($S$1-$F98)^2+$T98*($T$1-$F98)^2+$U98*($U$1-$F98)^2+$V98*($V$1-$F98)^2+$W98*($W$1-$F98)^2+$X98*($X$1-$F98)^2+$Y98*($Y$1-$F98)^2+$Z98*($Z$1-$F98)^2+$AA98*($AA$1-$F98)^2+$AB98*($AB$1-$F98)^2+$AC98*($AC$1-$F98)^2+$AD98*($AD$1-$F98)^2+$AE98*($AE$1-$F98)^2+$AF98*($AF$1-$F98)^2+$AG98*($AG$1-$F98)^2+$AH98*($AH$1-$F98)^2+$AI98*($AI$1-$F98)^2+$AJ98*($AJ$1-$F98)^2+$AK98*($AK$1-$F98)^2+$AL98*($AL$1-$F98)^2+$AM98*($AM$1-$F98)^2+$AN98*($AN$1-$F98)^2+$AO98*($AO$1-$F98)^2+$AP98*($AP$1-$F98)^2+$AQ98*($AQ$1-$F98)^2+$AR98*($AR$1-$F98)^2+$AS98*($AS$1-$F98)^2+$AT98*($AT$1-$F98)^2+$AU98*($AU$1-$F98)^2+$AV98*($AV$1-$F98)^2+$AW98*($AW$1-$F98)^2+$AX98*($AX$1-$F98)^2+$AY98*($AY$1-$F98)^2+$AZ98*($AZ$1-$F98)^2+$BA98*($BA$1-$F98)^2+$BB98*($BB$1-$F98)^2+$BC98*($BC$1-$F98)^2+$BD98*($BD$1-$F98)^2+$BE98*($BE$1-$F98)^2+$BF98*($BF$1-$F98)^2+$BG98*($BG$1-$F98)^2+$BH98*($BH$1-$F98)^2+$BI98*($BI$1-$F98)^2+$BJ98*($BJ$1-$F98)^2+$BK98*($BK$1-$F98)^2+$BL98*($BL$1-$F98)^2+$BM98*($BM$1-$F98)^2+$BN98*($BN$1-$F98)^2+$BO98*($BO$1-$F98)^2+$BP98*($BP$1-$F98)^2+$BQ98*($BQ$1-$F98)^2+$BR98*($BR$1-$F98)^2+$BS98*($BS$1-$F98)^2+$BT98*($BT$1-$F98)^2+$BU98*($BU$1-$F98)^2+$BV98*($BV$1-$F98)^2+$BW98*($BW$1-$F98)^2+$BX98*($BX$1-$F98)^2+$BY98*($BY$1-$F98)^2+$BZ98*($BZ$1-$F98)^2+$CA98*($CA$1-$F98)^2)/($E98-1)</f>
        <v>20.181318681318682</v>
      </c>
      <c r="H98" s="42">
        <f t="shared" si="10"/>
        <v>4.4923622606952218</v>
      </c>
      <c r="I98" s="23">
        <f t="shared" ref="I98:I105" si="13">SUM(J98:FV98)</f>
        <v>14</v>
      </c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>
        <v>1</v>
      </c>
      <c r="AI98" s="43">
        <v>3</v>
      </c>
      <c r="AJ98" s="43">
        <v>1</v>
      </c>
      <c r="AK98" s="43">
        <v>2</v>
      </c>
      <c r="AL98" s="43">
        <v>1</v>
      </c>
      <c r="AM98" s="43">
        <v>1</v>
      </c>
      <c r="AN98" s="43"/>
      <c r="AO98" s="43"/>
      <c r="AP98" s="43">
        <v>1</v>
      </c>
      <c r="AQ98" s="43"/>
      <c r="AR98" s="43">
        <v>2</v>
      </c>
      <c r="AS98" s="43"/>
      <c r="AT98" s="43">
        <v>1</v>
      </c>
      <c r="AU98" s="43">
        <v>1</v>
      </c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</row>
    <row r="99" spans="1:79" x14ac:dyDescent="0.25">
      <c r="A99" s="30" t="s">
        <v>215</v>
      </c>
      <c r="B99" s="33" t="s">
        <v>79</v>
      </c>
      <c r="C99" s="34"/>
      <c r="D99" s="33">
        <v>18</v>
      </c>
      <c r="E99" s="33">
        <v>12</v>
      </c>
      <c r="F99" s="41">
        <f t="shared" si="11"/>
        <v>65.5</v>
      </c>
      <c r="G99" s="42">
        <f t="shared" si="12"/>
        <v>12.454545454545455</v>
      </c>
      <c r="H99" s="42">
        <f t="shared" si="10"/>
        <v>3.529099807960304</v>
      </c>
      <c r="I99" s="23">
        <f t="shared" si="13"/>
        <v>12</v>
      </c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>
        <v>1</v>
      </c>
      <c r="BB99" s="43"/>
      <c r="BC99" s="43">
        <v>2</v>
      </c>
      <c r="BD99" s="43">
        <v>1</v>
      </c>
      <c r="BE99" s="43"/>
      <c r="BF99" s="43">
        <v>3</v>
      </c>
      <c r="BG99" s="43">
        <v>1</v>
      </c>
      <c r="BH99" s="43"/>
      <c r="BI99" s="43">
        <v>2</v>
      </c>
      <c r="BJ99" s="43"/>
      <c r="BK99" s="43">
        <v>1</v>
      </c>
      <c r="BL99" s="43"/>
      <c r="BM99" s="43">
        <v>1</v>
      </c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</row>
    <row r="100" spans="1:79" x14ac:dyDescent="0.25">
      <c r="A100" s="30" t="s">
        <v>216</v>
      </c>
      <c r="B100" s="33" t="s">
        <v>98</v>
      </c>
      <c r="C100" s="34"/>
      <c r="D100" s="33">
        <v>12</v>
      </c>
      <c r="E100" s="33">
        <v>8</v>
      </c>
      <c r="F100" s="41">
        <f t="shared" si="11"/>
        <v>49.875</v>
      </c>
      <c r="G100" s="42">
        <f t="shared" si="12"/>
        <v>5.5535714285714288</v>
      </c>
      <c r="H100" s="42">
        <f t="shared" si="10"/>
        <v>2.3566016694748031</v>
      </c>
      <c r="I100" s="23">
        <f t="shared" si="13"/>
        <v>8</v>
      </c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>
        <v>1</v>
      </c>
      <c r="AN100" s="43"/>
      <c r="AO100" s="43">
        <v>2</v>
      </c>
      <c r="AP100" s="43"/>
      <c r="AQ100" s="43">
        <v>1</v>
      </c>
      <c r="AR100" s="43">
        <v>2</v>
      </c>
      <c r="AS100" s="43">
        <v>1</v>
      </c>
      <c r="AT100" s="43">
        <v>1</v>
      </c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</row>
    <row r="101" spans="1:79" x14ac:dyDescent="0.25">
      <c r="A101" s="30" t="s">
        <v>216</v>
      </c>
      <c r="B101" s="33" t="s">
        <v>79</v>
      </c>
      <c r="C101" s="34"/>
      <c r="D101" s="33">
        <v>36</v>
      </c>
      <c r="E101" s="33">
        <v>20</v>
      </c>
      <c r="F101" s="41">
        <f t="shared" si="11"/>
        <v>67.349999999999994</v>
      </c>
      <c r="G101" s="42">
        <f t="shared" si="12"/>
        <v>19.502631578947373</v>
      </c>
      <c r="H101" s="42">
        <f t="shared" si="10"/>
        <v>4.4161783907522771</v>
      </c>
      <c r="I101" s="23">
        <f t="shared" si="13"/>
        <v>20</v>
      </c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>
        <v>2</v>
      </c>
      <c r="BB101" s="43"/>
      <c r="BC101" s="43"/>
      <c r="BD101" s="43">
        <v>1</v>
      </c>
      <c r="BE101" s="43">
        <v>3</v>
      </c>
      <c r="BF101" s="43">
        <v>2</v>
      </c>
      <c r="BG101" s="43">
        <v>2</v>
      </c>
      <c r="BH101" s="43">
        <v>1</v>
      </c>
      <c r="BI101" s="43">
        <v>2</v>
      </c>
      <c r="BJ101" s="43"/>
      <c r="BK101" s="43">
        <v>1</v>
      </c>
      <c r="BL101" s="43">
        <v>1</v>
      </c>
      <c r="BM101" s="43">
        <v>1</v>
      </c>
      <c r="BN101" s="43">
        <v>2</v>
      </c>
      <c r="BO101" s="43">
        <v>2</v>
      </c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</row>
    <row r="102" spans="1:79" x14ac:dyDescent="0.25">
      <c r="A102" s="30" t="s">
        <v>217</v>
      </c>
      <c r="B102" s="33" t="s">
        <v>98</v>
      </c>
      <c r="C102" s="34"/>
      <c r="D102" s="33">
        <v>40</v>
      </c>
      <c r="E102" s="33">
        <v>28</v>
      </c>
      <c r="F102" s="41">
        <f t="shared" si="11"/>
        <v>46.535714285714285</v>
      </c>
      <c r="G102" s="42">
        <f t="shared" si="12"/>
        <v>22.183862433862437</v>
      </c>
      <c r="H102" s="42">
        <f t="shared" si="10"/>
        <v>4.7099747805972845</v>
      </c>
      <c r="I102" s="23">
        <f t="shared" si="13"/>
        <v>28</v>
      </c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>
        <v>1</v>
      </c>
      <c r="AG102" s="43">
        <v>1</v>
      </c>
      <c r="AH102" s="43">
        <v>2</v>
      </c>
      <c r="AI102" s="43">
        <v>3</v>
      </c>
      <c r="AJ102" s="43">
        <v>2</v>
      </c>
      <c r="AK102" s="43">
        <v>1</v>
      </c>
      <c r="AL102" s="43">
        <v>3</v>
      </c>
      <c r="AM102" s="43">
        <v>2</v>
      </c>
      <c r="AN102" s="43">
        <v>3</v>
      </c>
      <c r="AO102" s="43">
        <v>1</v>
      </c>
      <c r="AP102" s="43">
        <v>2</v>
      </c>
      <c r="AQ102" s="43"/>
      <c r="AR102" s="43">
        <v>1</v>
      </c>
      <c r="AS102" s="43">
        <v>2</v>
      </c>
      <c r="AT102" s="43">
        <v>1</v>
      </c>
      <c r="AU102" s="43">
        <v>2</v>
      </c>
      <c r="AV102" s="43"/>
      <c r="AW102" s="43">
        <v>1</v>
      </c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</row>
    <row r="103" spans="1:79" x14ac:dyDescent="0.25">
      <c r="A103" s="30" t="s">
        <v>218</v>
      </c>
      <c r="B103" s="33" t="s">
        <v>98</v>
      </c>
      <c r="C103" s="34"/>
      <c r="D103" s="33">
        <v>130</v>
      </c>
      <c r="E103" s="33">
        <v>136</v>
      </c>
      <c r="F103" s="41">
        <f t="shared" si="11"/>
        <v>46.948529411764703</v>
      </c>
      <c r="G103" s="42">
        <f t="shared" si="12"/>
        <v>23.501034858387797</v>
      </c>
      <c r="H103" s="42">
        <f t="shared" si="10"/>
        <v>4.8477865937340718</v>
      </c>
      <c r="I103" s="23">
        <f t="shared" si="13"/>
        <v>136</v>
      </c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>
        <v>1</v>
      </c>
      <c r="AE103" s="43">
        <v>3</v>
      </c>
      <c r="AF103" s="43">
        <v>3</v>
      </c>
      <c r="AG103" s="43">
        <v>6</v>
      </c>
      <c r="AH103" s="43">
        <v>9</v>
      </c>
      <c r="AI103" s="43">
        <v>9</v>
      </c>
      <c r="AJ103" s="43">
        <v>4</v>
      </c>
      <c r="AK103" s="43">
        <v>7</v>
      </c>
      <c r="AL103" s="43">
        <v>8</v>
      </c>
      <c r="AM103" s="43">
        <v>12</v>
      </c>
      <c r="AN103" s="43">
        <v>13</v>
      </c>
      <c r="AO103" s="43">
        <v>14</v>
      </c>
      <c r="AP103" s="43">
        <v>11</v>
      </c>
      <c r="AQ103" s="43">
        <v>5</v>
      </c>
      <c r="AR103" s="43">
        <v>4</v>
      </c>
      <c r="AS103" s="43">
        <v>6</v>
      </c>
      <c r="AT103" s="43">
        <v>4</v>
      </c>
      <c r="AU103" s="43">
        <v>7</v>
      </c>
      <c r="AV103" s="43">
        <v>4</v>
      </c>
      <c r="AW103" s="43">
        <v>3</v>
      </c>
      <c r="AX103" s="43">
        <v>2</v>
      </c>
      <c r="AY103" s="43">
        <v>1</v>
      </c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</row>
    <row r="104" spans="1:79" x14ac:dyDescent="0.25">
      <c r="A104" s="30" t="s">
        <v>218</v>
      </c>
      <c r="B104" s="33" t="s">
        <v>263</v>
      </c>
      <c r="C104" s="34"/>
      <c r="D104" s="33">
        <v>15</v>
      </c>
      <c r="E104" s="33">
        <v>3</v>
      </c>
      <c r="F104" s="41">
        <f t="shared" si="11"/>
        <v>75.666666666666671</v>
      </c>
      <c r="G104" s="42">
        <f t="shared" si="12"/>
        <v>6.3333333333333339</v>
      </c>
      <c r="H104" s="42">
        <f t="shared" si="10"/>
        <v>2.5166114784235836</v>
      </c>
      <c r="I104" s="23">
        <f t="shared" si="13"/>
        <v>3</v>
      </c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>
        <v>1</v>
      </c>
      <c r="BO104" s="43"/>
      <c r="BP104" s="43"/>
      <c r="BQ104" s="43">
        <v>1</v>
      </c>
      <c r="BR104" s="43"/>
      <c r="BS104" s="43">
        <v>1</v>
      </c>
      <c r="BT104" s="43"/>
      <c r="BU104" s="43"/>
      <c r="BV104" s="43"/>
      <c r="BW104" s="43"/>
      <c r="BX104" s="43"/>
      <c r="BY104" s="43"/>
      <c r="BZ104" s="43"/>
      <c r="CA104" s="43"/>
    </row>
    <row r="105" spans="1:79" x14ac:dyDescent="0.25">
      <c r="A105" s="30" t="s">
        <v>218</v>
      </c>
      <c r="B105" s="33" t="s">
        <v>79</v>
      </c>
      <c r="C105" s="34"/>
      <c r="D105" s="33">
        <v>3</v>
      </c>
      <c r="E105" s="33">
        <v>2</v>
      </c>
      <c r="F105" s="41">
        <f t="shared" si="11"/>
        <v>68.5</v>
      </c>
      <c r="G105" s="42">
        <f t="shared" si="12"/>
        <v>12.5</v>
      </c>
      <c r="H105" s="42">
        <f t="shared" si="10"/>
        <v>3.5355339059327378</v>
      </c>
      <c r="I105" s="23">
        <f t="shared" si="13"/>
        <v>2</v>
      </c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>
        <v>1</v>
      </c>
      <c r="BH105" s="43"/>
      <c r="BI105" s="43"/>
      <c r="BJ105" s="43"/>
      <c r="BK105" s="43"/>
      <c r="BL105" s="43">
        <v>1</v>
      </c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</row>
    <row r="106" spans="1:79" x14ac:dyDescent="0.25">
      <c r="I106" s="27"/>
    </row>
    <row r="107" spans="1:79" x14ac:dyDescent="0.25">
      <c r="I107" s="27"/>
    </row>
    <row r="108" spans="1:79" x14ac:dyDescent="0.25">
      <c r="I108" s="27"/>
    </row>
    <row r="109" spans="1:79" x14ac:dyDescent="0.25">
      <c r="I109" s="27"/>
    </row>
    <row r="110" spans="1:79" x14ac:dyDescent="0.25">
      <c r="A110" s="25" t="s">
        <v>292</v>
      </c>
      <c r="B110" s="26" t="s">
        <v>293</v>
      </c>
      <c r="I110" s="27"/>
    </row>
    <row r="111" spans="1:79" x14ac:dyDescent="0.25">
      <c r="A111" s="51"/>
    </row>
    <row r="112" spans="1:79" ht="42" customHeight="1" x14ac:dyDescent="0.25">
      <c r="A112" s="52" t="s">
        <v>259</v>
      </c>
      <c r="B112" s="53" t="s">
        <v>253</v>
      </c>
      <c r="C112" s="54" t="s">
        <v>294</v>
      </c>
    </row>
    <row r="113" spans="1:3" ht="36.75" customHeight="1" x14ac:dyDescent="0.25">
      <c r="A113" s="52" t="s">
        <v>260</v>
      </c>
      <c r="B113" s="55" t="s">
        <v>250</v>
      </c>
      <c r="C113" s="56" t="s">
        <v>295</v>
      </c>
    </row>
    <row r="114" spans="1:3" ht="40.5" customHeight="1" x14ac:dyDescent="0.25">
      <c r="A114" s="52" t="s">
        <v>114</v>
      </c>
      <c r="B114" s="55" t="s">
        <v>113</v>
      </c>
      <c r="C114" s="58" t="s">
        <v>296</v>
      </c>
    </row>
    <row r="115" spans="1:3" ht="38.25" customHeight="1" x14ac:dyDescent="0.25">
      <c r="A115" s="57" t="s">
        <v>101</v>
      </c>
      <c r="B115" s="55" t="s">
        <v>102</v>
      </c>
      <c r="C115" s="58" t="s">
        <v>297</v>
      </c>
    </row>
    <row r="116" spans="1:3" ht="34.5" customHeight="1" x14ac:dyDescent="0.25">
      <c r="A116" s="52" t="s">
        <v>262</v>
      </c>
      <c r="B116" s="55" t="s">
        <v>258</v>
      </c>
      <c r="C116" s="58" t="s">
        <v>112</v>
      </c>
    </row>
    <row r="117" spans="1:3" ht="34.5" customHeight="1" x14ac:dyDescent="0.25">
      <c r="A117" s="52" t="s">
        <v>261</v>
      </c>
      <c r="B117" s="55" t="s">
        <v>257</v>
      </c>
      <c r="C117" s="58" t="s">
        <v>298</v>
      </c>
    </row>
    <row r="118" spans="1:3" ht="36" customHeight="1" x14ac:dyDescent="0.25">
      <c r="A118" s="52" t="s">
        <v>79</v>
      </c>
      <c r="B118" s="55" t="s">
        <v>299</v>
      </c>
      <c r="C118" s="58" t="s">
        <v>94</v>
      </c>
    </row>
    <row r="119" spans="1:3" ht="44.25" customHeight="1" x14ac:dyDescent="0.25">
      <c r="A119" s="52" t="s">
        <v>265</v>
      </c>
      <c r="B119" s="55" t="s">
        <v>300</v>
      </c>
      <c r="C119" s="58" t="s">
        <v>255</v>
      </c>
    </row>
    <row r="120" spans="1:3" ht="36" customHeight="1" x14ac:dyDescent="0.25">
      <c r="A120" s="52" t="s">
        <v>263</v>
      </c>
      <c r="B120" s="55" t="s">
        <v>249</v>
      </c>
      <c r="C120" s="58" t="s">
        <v>246</v>
      </c>
    </row>
    <row r="121" spans="1:3" ht="35.25" customHeight="1" x14ac:dyDescent="0.25">
      <c r="A121" s="57" t="s">
        <v>266</v>
      </c>
      <c r="B121" s="55" t="s">
        <v>109</v>
      </c>
      <c r="C121" s="58" t="s">
        <v>301</v>
      </c>
    </row>
    <row r="122" spans="1:3" ht="33.75" customHeight="1" x14ac:dyDescent="0.25">
      <c r="A122" s="52" t="s">
        <v>98</v>
      </c>
      <c r="B122" s="55" t="s">
        <v>97</v>
      </c>
      <c r="C122" s="58" t="s">
        <v>93</v>
      </c>
    </row>
    <row r="123" spans="1:3" ht="48.75" customHeight="1" x14ac:dyDescent="0.25">
      <c r="A123" s="52" t="s">
        <v>105</v>
      </c>
      <c r="B123" s="55" t="s">
        <v>104</v>
      </c>
      <c r="C123" s="58" t="s">
        <v>302</v>
      </c>
    </row>
    <row r="124" spans="1:3" ht="40.5" customHeight="1" x14ac:dyDescent="0.25">
      <c r="A124" s="52" t="s">
        <v>264</v>
      </c>
      <c r="B124" s="55" t="s">
        <v>303</v>
      </c>
      <c r="C124" s="58" t="s">
        <v>304</v>
      </c>
    </row>
    <row r="125" spans="1:3" ht="37.5" customHeight="1" x14ac:dyDescent="0.25">
      <c r="A125" s="52" t="s">
        <v>108</v>
      </c>
      <c r="B125" s="55" t="s">
        <v>107</v>
      </c>
      <c r="C125" s="58" t="s">
        <v>305</v>
      </c>
    </row>
    <row r="126" spans="1:3" ht="39" customHeight="1" x14ac:dyDescent="0.25">
      <c r="A126" s="52" t="s">
        <v>100</v>
      </c>
      <c r="B126" s="55" t="s">
        <v>99</v>
      </c>
      <c r="C126" s="58" t="s">
        <v>306</v>
      </c>
    </row>
    <row r="127" spans="1:3" ht="28.5" customHeight="1" x14ac:dyDescent="0.25">
      <c r="A127" s="59" t="s">
        <v>116</v>
      </c>
      <c r="B127" s="60" t="s">
        <v>115</v>
      </c>
      <c r="C127" s="61" t="s">
        <v>307</v>
      </c>
    </row>
  </sheetData>
  <sortState ref="A112:A215">
    <sortCondition ref="A112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6"/>
  <sheetViews>
    <sheetView zoomScale="70" zoomScaleNormal="70" workbookViewId="0">
      <pane ySplit="1" topLeftCell="A2" activePane="bottomLeft" state="frozen"/>
      <selection pane="bottomLeft" activeCell="B43" sqref="B43"/>
    </sheetView>
  </sheetViews>
  <sheetFormatPr baseColWidth="10" defaultColWidth="9.140625" defaultRowHeight="15" x14ac:dyDescent="0.25"/>
  <cols>
    <col min="1" max="1" width="18.5703125" style="24" customWidth="1"/>
    <col min="2" max="2" width="11.7109375" style="26" customWidth="1"/>
    <col min="3" max="3" width="11.7109375" style="25" customWidth="1"/>
    <col min="4" max="4" width="9.140625" style="25"/>
    <col min="5" max="5" width="11.28515625" style="25" customWidth="1"/>
    <col min="6" max="6" width="25.42578125" style="25" customWidth="1"/>
    <col min="7" max="8" width="11.28515625" style="25" customWidth="1"/>
    <col min="9" max="9" width="15.28515625" style="24" hidden="1" customWidth="1"/>
    <col min="10" max="16384" width="9.140625" style="24"/>
  </cols>
  <sheetData>
    <row r="1" spans="1:51" s="22" customFormat="1" ht="30" x14ac:dyDescent="0.25">
      <c r="A1" s="49" t="s">
        <v>88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286</v>
      </c>
      <c r="G1" s="49" t="s">
        <v>290</v>
      </c>
      <c r="H1" s="49" t="s">
        <v>291</v>
      </c>
      <c r="I1" s="24">
        <v>17</v>
      </c>
      <c r="J1" s="50">
        <v>26</v>
      </c>
      <c r="K1" s="50">
        <v>27</v>
      </c>
      <c r="L1" s="50">
        <v>28</v>
      </c>
      <c r="M1" s="50">
        <v>29</v>
      </c>
      <c r="N1" s="50">
        <v>30</v>
      </c>
      <c r="O1" s="50">
        <v>31</v>
      </c>
      <c r="P1" s="22">
        <v>32</v>
      </c>
      <c r="Q1" s="22">
        <v>33</v>
      </c>
      <c r="R1" s="22">
        <v>34</v>
      </c>
      <c r="S1" s="22">
        <v>35</v>
      </c>
      <c r="T1" s="22">
        <v>36</v>
      </c>
      <c r="U1" s="22">
        <v>37</v>
      </c>
      <c r="V1" s="22">
        <v>38</v>
      </c>
      <c r="W1" s="22">
        <v>39</v>
      </c>
      <c r="X1" s="22">
        <v>40</v>
      </c>
      <c r="Y1" s="22">
        <v>41</v>
      </c>
      <c r="Z1" s="22">
        <v>42</v>
      </c>
      <c r="AA1" s="22">
        <v>43</v>
      </c>
      <c r="AB1" s="22">
        <v>44</v>
      </c>
      <c r="AC1" s="22">
        <v>45</v>
      </c>
      <c r="AD1" s="22">
        <v>46</v>
      </c>
      <c r="AE1" s="22">
        <v>47</v>
      </c>
      <c r="AF1" s="22">
        <v>48</v>
      </c>
      <c r="AG1" s="22">
        <v>49</v>
      </c>
      <c r="AH1" s="22">
        <v>50</v>
      </c>
      <c r="AI1" s="22">
        <v>51</v>
      </c>
      <c r="AJ1" s="22">
        <v>52</v>
      </c>
      <c r="AK1" s="22">
        <v>53</v>
      </c>
      <c r="AL1" s="22">
        <v>54</v>
      </c>
      <c r="AM1" s="22">
        <v>55</v>
      </c>
      <c r="AN1" s="22">
        <v>56</v>
      </c>
      <c r="AO1" s="22">
        <v>57</v>
      </c>
      <c r="AP1" s="22">
        <v>58</v>
      </c>
      <c r="AQ1" s="24"/>
      <c r="AR1" s="24"/>
      <c r="AS1" s="24"/>
      <c r="AT1" s="24"/>
      <c r="AU1" s="24"/>
      <c r="AV1" s="24"/>
      <c r="AW1" s="24"/>
      <c r="AX1" s="24"/>
      <c r="AY1" s="24"/>
    </row>
    <row r="2" spans="1:51" x14ac:dyDescent="0.25">
      <c r="A2" s="22" t="s">
        <v>60</v>
      </c>
      <c r="B2" s="22" t="s">
        <v>98</v>
      </c>
      <c r="C2" s="22"/>
      <c r="D2" s="22">
        <v>14</v>
      </c>
      <c r="E2" s="22">
        <v>12</v>
      </c>
      <c r="F2" s="48">
        <v>41.333333333333336</v>
      </c>
      <c r="G2" s="48">
        <v>42.969696969696969</v>
      </c>
      <c r="H2" s="48">
        <v>6.5551275326798155</v>
      </c>
      <c r="J2" s="50"/>
      <c r="K2" s="50"/>
      <c r="L2" s="50"/>
      <c r="M2" s="50"/>
      <c r="N2" s="50"/>
      <c r="O2" s="50"/>
      <c r="P2" s="22"/>
      <c r="Q2" s="22">
        <v>1</v>
      </c>
      <c r="R2" s="22"/>
      <c r="S2" s="22"/>
      <c r="T2" s="22"/>
      <c r="U2" s="22">
        <v>2</v>
      </c>
      <c r="V2" s="22">
        <v>2</v>
      </c>
      <c r="W2" s="22">
        <v>1</v>
      </c>
      <c r="X2" s="22">
        <v>1</v>
      </c>
      <c r="Y2" s="22">
        <v>2</v>
      </c>
      <c r="Z2" s="22"/>
      <c r="AA2" s="22"/>
      <c r="AB2" s="22">
        <v>1</v>
      </c>
      <c r="AC2" s="22"/>
      <c r="AD2" s="22"/>
      <c r="AE2" s="22"/>
      <c r="AF2" s="22"/>
      <c r="AG2" s="22"/>
      <c r="AH2" s="22"/>
      <c r="AI2" s="22"/>
      <c r="AJ2" s="22">
        <v>1</v>
      </c>
      <c r="AK2" s="22"/>
      <c r="AL2" s="22"/>
      <c r="AM2" s="22"/>
      <c r="AN2" s="22">
        <v>1</v>
      </c>
      <c r="AO2" s="22"/>
      <c r="AP2" s="22"/>
    </row>
    <row r="3" spans="1:51" x14ac:dyDescent="0.25">
      <c r="A3" s="22" t="s">
        <v>61</v>
      </c>
      <c r="B3" s="22" t="s">
        <v>98</v>
      </c>
      <c r="C3" s="22"/>
      <c r="D3" s="22">
        <v>3</v>
      </c>
      <c r="E3" s="22">
        <v>4</v>
      </c>
      <c r="F3" s="48">
        <v>37.5</v>
      </c>
      <c r="G3" s="48">
        <v>9.6666666666666661</v>
      </c>
      <c r="H3" s="48">
        <v>3.1091263510296048</v>
      </c>
      <c r="J3" s="50"/>
      <c r="K3" s="50"/>
      <c r="L3" s="50"/>
      <c r="M3" s="50"/>
      <c r="N3" s="50"/>
      <c r="O3" s="50"/>
      <c r="P3" s="22"/>
      <c r="Q3" s="22"/>
      <c r="R3" s="22"/>
      <c r="S3" s="22">
        <v>1</v>
      </c>
      <c r="T3" s="22">
        <v>1</v>
      </c>
      <c r="U3" s="22">
        <v>1</v>
      </c>
      <c r="V3" s="22"/>
      <c r="W3" s="22"/>
      <c r="X3" s="22"/>
      <c r="Y3" s="22"/>
      <c r="Z3" s="22">
        <v>1</v>
      </c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</row>
    <row r="4" spans="1:51" x14ac:dyDescent="0.25">
      <c r="A4" s="22" t="s">
        <v>62</v>
      </c>
      <c r="B4" s="22" t="s">
        <v>98</v>
      </c>
      <c r="C4" s="22"/>
      <c r="D4" s="22">
        <v>42</v>
      </c>
      <c r="E4" s="22">
        <v>46</v>
      </c>
      <c r="F4" s="48">
        <v>42.913043478260867</v>
      </c>
      <c r="G4" s="48">
        <v>31.636714975845408</v>
      </c>
      <c r="H4" s="48">
        <v>5.6246524315592525</v>
      </c>
      <c r="J4" s="50"/>
      <c r="K4" s="50"/>
      <c r="L4" s="50"/>
      <c r="M4" s="50"/>
      <c r="N4" s="50">
        <v>2</v>
      </c>
      <c r="O4" s="50"/>
      <c r="P4" s="22"/>
      <c r="Q4" s="22"/>
      <c r="R4" s="22">
        <v>1</v>
      </c>
      <c r="S4" s="22"/>
      <c r="T4" s="22">
        <v>3</v>
      </c>
      <c r="U4" s="22">
        <v>2</v>
      </c>
      <c r="V4" s="22">
        <v>3</v>
      </c>
      <c r="W4" s="22">
        <v>1</v>
      </c>
      <c r="X4" s="22">
        <v>2</v>
      </c>
      <c r="Y4" s="22">
        <v>4</v>
      </c>
      <c r="Z4" s="22">
        <v>5</v>
      </c>
      <c r="AA4" s="22">
        <v>1</v>
      </c>
      <c r="AB4" s="22">
        <v>2</v>
      </c>
      <c r="AC4" s="22">
        <v>4</v>
      </c>
      <c r="AD4" s="22">
        <v>3</v>
      </c>
      <c r="AE4" s="22">
        <v>3</v>
      </c>
      <c r="AF4" s="22">
        <v>4</v>
      </c>
      <c r="AG4" s="22">
        <v>1</v>
      </c>
      <c r="AH4" s="22">
        <v>1</v>
      </c>
      <c r="AI4" s="22">
        <v>2</v>
      </c>
      <c r="AJ4" s="22">
        <v>1</v>
      </c>
      <c r="AK4" s="22"/>
      <c r="AL4" s="22"/>
      <c r="AM4" s="22"/>
      <c r="AN4" s="22">
        <v>1</v>
      </c>
      <c r="AO4" s="22"/>
      <c r="AP4" s="22"/>
    </row>
    <row r="5" spans="1:51" x14ac:dyDescent="0.25">
      <c r="A5" s="22" t="s">
        <v>63</v>
      </c>
      <c r="B5" s="22" t="s">
        <v>98</v>
      </c>
      <c r="C5" s="22"/>
      <c r="D5" s="22">
        <v>9</v>
      </c>
      <c r="E5" s="22">
        <v>10</v>
      </c>
      <c r="F5" s="48">
        <v>38.9</v>
      </c>
      <c r="G5" s="48">
        <v>8.1000000000000014</v>
      </c>
      <c r="H5" s="48">
        <v>2.8460498941515415</v>
      </c>
      <c r="J5" s="50"/>
      <c r="K5" s="50"/>
      <c r="L5" s="50"/>
      <c r="M5" s="50"/>
      <c r="N5" s="50"/>
      <c r="O5" s="50"/>
      <c r="P5" s="22"/>
      <c r="Q5" s="22"/>
      <c r="R5" s="22"/>
      <c r="S5" s="22">
        <v>1</v>
      </c>
      <c r="T5" s="22">
        <v>1</v>
      </c>
      <c r="U5" s="22">
        <v>1</v>
      </c>
      <c r="V5" s="22">
        <v>2</v>
      </c>
      <c r="W5" s="22">
        <v>2</v>
      </c>
      <c r="X5" s="22">
        <v>1</v>
      </c>
      <c r="Y5" s="22"/>
      <c r="Z5" s="22"/>
      <c r="AA5" s="22">
        <v>1</v>
      </c>
      <c r="AB5" s="22">
        <v>1</v>
      </c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</row>
    <row r="6" spans="1:51" x14ac:dyDescent="0.25">
      <c r="A6" s="22" t="s">
        <v>64</v>
      </c>
      <c r="B6" s="22" t="s">
        <v>98</v>
      </c>
      <c r="C6" s="22"/>
      <c r="D6" s="22" t="s">
        <v>81</v>
      </c>
      <c r="E6" s="22">
        <v>11</v>
      </c>
      <c r="F6" s="48">
        <v>40.727272727272727</v>
      </c>
      <c r="G6" s="48">
        <v>23.218181818181819</v>
      </c>
      <c r="H6" s="48">
        <v>4.8185248591432854</v>
      </c>
      <c r="J6" s="50"/>
      <c r="K6" s="50"/>
      <c r="L6" s="50"/>
      <c r="M6" s="50"/>
      <c r="N6" s="50"/>
      <c r="O6" s="50"/>
      <c r="P6" s="22"/>
      <c r="Q6" s="22"/>
      <c r="R6" s="22">
        <v>1</v>
      </c>
      <c r="S6" s="22">
        <v>1</v>
      </c>
      <c r="T6" s="22"/>
      <c r="U6" s="22"/>
      <c r="V6" s="22">
        <v>2</v>
      </c>
      <c r="W6" s="22">
        <v>1</v>
      </c>
      <c r="X6" s="22">
        <v>1</v>
      </c>
      <c r="Y6" s="22"/>
      <c r="Z6" s="22">
        <v>1</v>
      </c>
      <c r="AA6" s="22">
        <v>2</v>
      </c>
      <c r="AB6" s="22"/>
      <c r="AC6" s="22">
        <v>1</v>
      </c>
      <c r="AD6" s="22"/>
      <c r="AE6" s="22"/>
      <c r="AF6" s="22"/>
      <c r="AG6" s="22"/>
      <c r="AH6" s="22"/>
      <c r="AI6" s="22">
        <v>1</v>
      </c>
      <c r="AJ6" s="22"/>
      <c r="AK6" s="22"/>
      <c r="AL6" s="22"/>
      <c r="AM6" s="22"/>
      <c r="AN6" s="22"/>
      <c r="AO6" s="22"/>
      <c r="AP6" s="22"/>
    </row>
    <row r="7" spans="1:51" x14ac:dyDescent="0.25">
      <c r="A7" s="22" t="s">
        <v>65</v>
      </c>
      <c r="B7" s="22" t="s">
        <v>98</v>
      </c>
      <c r="C7" s="22"/>
      <c r="D7" s="22" t="s">
        <v>81</v>
      </c>
      <c r="E7" s="22">
        <v>1</v>
      </c>
      <c r="F7" s="48">
        <v>49</v>
      </c>
      <c r="G7" s="48" t="e">
        <v>#DIV/0!</v>
      </c>
      <c r="H7" s="48" t="e">
        <v>#DIV/0!</v>
      </c>
      <c r="J7" s="50"/>
      <c r="K7" s="50"/>
      <c r="L7" s="50"/>
      <c r="M7" s="50"/>
      <c r="N7" s="50"/>
      <c r="O7" s="50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>
        <v>1</v>
      </c>
      <c r="AH7" s="22"/>
      <c r="AI7" s="22"/>
      <c r="AJ7" s="22"/>
      <c r="AK7" s="22"/>
      <c r="AL7" s="22"/>
      <c r="AM7" s="22"/>
      <c r="AN7" s="22"/>
      <c r="AO7" s="22"/>
      <c r="AP7" s="22"/>
    </row>
    <row r="8" spans="1:51" x14ac:dyDescent="0.25">
      <c r="A8" s="22" t="s">
        <v>66</v>
      </c>
      <c r="B8" s="22" t="s">
        <v>98</v>
      </c>
      <c r="C8" s="22"/>
      <c r="D8" s="22" t="s">
        <v>81</v>
      </c>
      <c r="E8" s="22">
        <v>8</v>
      </c>
      <c r="F8" s="48">
        <v>32.375</v>
      </c>
      <c r="G8" s="48">
        <v>6.8392857142857144</v>
      </c>
      <c r="H8" s="48">
        <v>2.615202805574687</v>
      </c>
      <c r="J8" s="50"/>
      <c r="K8" s="50">
        <v>1</v>
      </c>
      <c r="L8" s="50"/>
      <c r="M8" s="50"/>
      <c r="N8" s="50"/>
      <c r="O8" s="50">
        <v>1</v>
      </c>
      <c r="P8" s="22">
        <v>2</v>
      </c>
      <c r="Q8" s="22">
        <v>1</v>
      </c>
      <c r="R8" s="22">
        <v>1</v>
      </c>
      <c r="S8" s="22">
        <v>2</v>
      </c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</row>
    <row r="9" spans="1:51" x14ac:dyDescent="0.25">
      <c r="A9" s="22" t="s">
        <v>67</v>
      </c>
      <c r="B9" s="22" t="s">
        <v>98</v>
      </c>
      <c r="C9" s="22"/>
      <c r="D9" s="22" t="s">
        <v>81</v>
      </c>
      <c r="E9" s="22">
        <v>19</v>
      </c>
      <c r="F9" s="48">
        <v>37.789473684210527</v>
      </c>
      <c r="G9" s="48">
        <v>44.286549707602347</v>
      </c>
      <c r="H9" s="48">
        <v>6.6548140250199586</v>
      </c>
      <c r="J9" s="50">
        <v>1</v>
      </c>
      <c r="K9" s="50"/>
      <c r="L9" s="50"/>
      <c r="M9" s="50"/>
      <c r="N9" s="50">
        <v>1</v>
      </c>
      <c r="O9" s="50">
        <v>1</v>
      </c>
      <c r="P9" s="22">
        <v>2</v>
      </c>
      <c r="Q9" s="22">
        <v>1</v>
      </c>
      <c r="R9" s="22">
        <v>1</v>
      </c>
      <c r="S9" s="22">
        <v>1</v>
      </c>
      <c r="T9" s="22">
        <v>2</v>
      </c>
      <c r="U9" s="22">
        <v>1</v>
      </c>
      <c r="V9" s="22"/>
      <c r="W9" s="22">
        <v>1</v>
      </c>
      <c r="X9" s="22"/>
      <c r="Y9" s="22">
        <v>1</v>
      </c>
      <c r="Z9" s="22"/>
      <c r="AA9" s="22">
        <v>1</v>
      </c>
      <c r="AB9" s="22"/>
      <c r="AC9" s="22">
        <v>1</v>
      </c>
      <c r="AD9" s="22">
        <v>1</v>
      </c>
      <c r="AE9" s="22">
        <v>2</v>
      </c>
      <c r="AF9" s="22">
        <v>1</v>
      </c>
      <c r="AG9" s="22"/>
      <c r="AH9" s="22"/>
      <c r="AI9" s="22"/>
      <c r="AJ9" s="22"/>
      <c r="AK9" s="22"/>
      <c r="AL9" s="22"/>
      <c r="AM9" s="22"/>
      <c r="AN9" s="22"/>
      <c r="AO9" s="22"/>
      <c r="AP9" s="22"/>
    </row>
    <row r="10" spans="1:51" x14ac:dyDescent="0.25">
      <c r="A10" s="22" t="s">
        <v>172</v>
      </c>
      <c r="B10" s="22" t="s">
        <v>98</v>
      </c>
      <c r="C10" s="22"/>
      <c r="D10" s="22">
        <v>75</v>
      </c>
      <c r="E10" s="22">
        <v>43</v>
      </c>
      <c r="F10" s="48">
        <v>47.511627906976742</v>
      </c>
      <c r="G10" s="48">
        <v>21.255813953488374</v>
      </c>
      <c r="H10" s="48">
        <v>4.6104027973148263</v>
      </c>
      <c r="J10" s="50"/>
      <c r="K10" s="50"/>
      <c r="L10" s="50"/>
      <c r="M10" s="50"/>
      <c r="N10" s="50"/>
      <c r="O10" s="50"/>
      <c r="P10" s="22"/>
      <c r="Q10" s="22"/>
      <c r="R10" s="22"/>
      <c r="S10" s="22"/>
      <c r="T10" s="22"/>
      <c r="U10" s="22"/>
      <c r="V10" s="22"/>
      <c r="W10" s="22"/>
      <c r="X10" s="22">
        <v>2</v>
      </c>
      <c r="Y10" s="22">
        <v>1</v>
      </c>
      <c r="Z10" s="22">
        <v>3</v>
      </c>
      <c r="AA10" s="22">
        <v>5</v>
      </c>
      <c r="AB10" s="22">
        <v>4</v>
      </c>
      <c r="AC10" s="22">
        <v>2</v>
      </c>
      <c r="AD10" s="22">
        <v>3</v>
      </c>
      <c r="AE10" s="22">
        <v>4</v>
      </c>
      <c r="AF10" s="22">
        <v>2</v>
      </c>
      <c r="AG10" s="22">
        <v>1</v>
      </c>
      <c r="AH10" s="22">
        <v>1</v>
      </c>
      <c r="AI10" s="22">
        <v>2</v>
      </c>
      <c r="AJ10" s="22">
        <v>5</v>
      </c>
      <c r="AK10" s="22">
        <v>2</v>
      </c>
      <c r="AL10" s="22">
        <v>4</v>
      </c>
      <c r="AM10" s="22">
        <v>2</v>
      </c>
      <c r="AN10" s="22"/>
      <c r="AO10" s="22"/>
      <c r="AP10" s="22"/>
    </row>
    <row r="11" spans="1:51" x14ac:dyDescent="0.25">
      <c r="A11" s="22" t="s">
        <v>173</v>
      </c>
      <c r="B11" s="22" t="s">
        <v>98</v>
      </c>
      <c r="C11" s="22"/>
      <c r="D11" s="22">
        <v>35</v>
      </c>
      <c r="E11" s="22">
        <v>27</v>
      </c>
      <c r="F11" s="48">
        <v>44.481481481481481</v>
      </c>
      <c r="G11" s="48">
        <v>7.4900284900284886</v>
      </c>
      <c r="H11" s="48">
        <v>2.7367916416907754</v>
      </c>
      <c r="J11" s="50"/>
      <c r="K11" s="50"/>
      <c r="L11" s="50"/>
      <c r="M11" s="50"/>
      <c r="N11" s="50"/>
      <c r="O11" s="50"/>
      <c r="P11" s="22"/>
      <c r="Q11" s="22"/>
      <c r="R11" s="22"/>
      <c r="S11" s="22"/>
      <c r="T11" s="22"/>
      <c r="U11" s="22"/>
      <c r="V11" s="22"/>
      <c r="W11" s="22"/>
      <c r="X11" s="22">
        <v>1</v>
      </c>
      <c r="Y11" s="22">
        <v>3</v>
      </c>
      <c r="Z11" s="22">
        <v>3</v>
      </c>
      <c r="AA11" s="22">
        <v>5</v>
      </c>
      <c r="AB11" s="22">
        <v>3</v>
      </c>
      <c r="AC11" s="22">
        <v>2</v>
      </c>
      <c r="AD11" s="22">
        <v>3</v>
      </c>
      <c r="AE11" s="22">
        <v>2</v>
      </c>
      <c r="AF11" s="22">
        <v>3</v>
      </c>
      <c r="AG11" s="22">
        <v>1</v>
      </c>
      <c r="AH11" s="22">
        <v>1</v>
      </c>
      <c r="AI11" s="22"/>
      <c r="AJ11" s="22"/>
      <c r="AK11" s="22"/>
      <c r="AL11" s="22"/>
      <c r="AM11" s="22"/>
      <c r="AN11" s="22"/>
      <c r="AO11" s="22"/>
      <c r="AP11" s="22"/>
    </row>
    <row r="12" spans="1:51" x14ac:dyDescent="0.25">
      <c r="A12" s="22" t="s">
        <v>187</v>
      </c>
      <c r="B12" s="22" t="s">
        <v>98</v>
      </c>
      <c r="C12" s="22"/>
      <c r="D12" s="22">
        <v>90</v>
      </c>
      <c r="E12" s="22">
        <v>52</v>
      </c>
      <c r="F12" s="48">
        <v>46.846153846153847</v>
      </c>
      <c r="G12" s="48">
        <v>17.740573152337863</v>
      </c>
      <c r="H12" s="48">
        <v>4.2119559770180244</v>
      </c>
      <c r="J12" s="50"/>
      <c r="K12" s="50"/>
      <c r="L12" s="50"/>
      <c r="M12" s="50"/>
      <c r="N12" s="50"/>
      <c r="O12" s="50"/>
      <c r="P12" s="22"/>
      <c r="Q12" s="22"/>
      <c r="R12" s="22"/>
      <c r="S12" s="22"/>
      <c r="T12" s="22"/>
      <c r="U12" s="22"/>
      <c r="V12" s="22"/>
      <c r="W12" s="22"/>
      <c r="X12" s="22">
        <v>3</v>
      </c>
      <c r="Y12" s="22">
        <v>4</v>
      </c>
      <c r="Z12" s="22">
        <v>2</v>
      </c>
      <c r="AA12" s="22">
        <v>5</v>
      </c>
      <c r="AB12" s="22">
        <v>3</v>
      </c>
      <c r="AC12" s="22">
        <v>3</v>
      </c>
      <c r="AD12" s="22">
        <v>5</v>
      </c>
      <c r="AE12" s="22">
        <v>3</v>
      </c>
      <c r="AF12" s="22">
        <v>4</v>
      </c>
      <c r="AG12" s="22">
        <v>6</v>
      </c>
      <c r="AH12" s="22">
        <v>4</v>
      </c>
      <c r="AI12" s="22">
        <v>3</v>
      </c>
      <c r="AJ12" s="22">
        <v>2</v>
      </c>
      <c r="AK12" s="22">
        <v>1</v>
      </c>
      <c r="AL12" s="22">
        <v>2</v>
      </c>
      <c r="AM12" s="22">
        <v>1</v>
      </c>
      <c r="AN12" s="22">
        <v>1</v>
      </c>
      <c r="AO12" s="22"/>
      <c r="AP12" s="22"/>
    </row>
    <row r="13" spans="1:51" x14ac:dyDescent="0.25">
      <c r="A13" s="22" t="s">
        <v>188</v>
      </c>
      <c r="B13" s="22" t="s">
        <v>98</v>
      </c>
      <c r="C13" s="22"/>
      <c r="D13" s="22">
        <v>3.5</v>
      </c>
      <c r="E13" s="22">
        <v>2</v>
      </c>
      <c r="F13" s="48">
        <v>42.5</v>
      </c>
      <c r="G13" s="48">
        <v>4.5</v>
      </c>
      <c r="H13" s="48">
        <v>2.1213203435596424</v>
      </c>
      <c r="J13" s="50"/>
      <c r="K13" s="50"/>
      <c r="L13" s="50"/>
      <c r="M13" s="50"/>
      <c r="N13" s="50"/>
      <c r="O13" s="50"/>
      <c r="P13" s="22"/>
      <c r="Q13" s="22"/>
      <c r="R13" s="22"/>
      <c r="S13" s="22"/>
      <c r="T13" s="22"/>
      <c r="U13" s="22"/>
      <c r="V13" s="22"/>
      <c r="W13" s="22"/>
      <c r="X13" s="22"/>
      <c r="Y13" s="22">
        <v>1</v>
      </c>
      <c r="Z13" s="22"/>
      <c r="AA13" s="22"/>
      <c r="AB13" s="22">
        <v>1</v>
      </c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</row>
    <row r="14" spans="1:51" x14ac:dyDescent="0.25">
      <c r="A14" s="22" t="s">
        <v>193</v>
      </c>
      <c r="B14" s="22" t="s">
        <v>98</v>
      </c>
      <c r="C14" s="22"/>
      <c r="D14" s="22">
        <v>76.5</v>
      </c>
      <c r="E14" s="22">
        <v>51</v>
      </c>
      <c r="F14" s="48">
        <v>46.313725490196077</v>
      </c>
      <c r="G14" s="48">
        <v>15.099607843137255</v>
      </c>
      <c r="H14" s="48">
        <v>3.8858213859025037</v>
      </c>
      <c r="J14" s="50"/>
      <c r="K14" s="50"/>
      <c r="L14" s="50"/>
      <c r="M14" s="50"/>
      <c r="N14" s="50"/>
      <c r="O14" s="50"/>
      <c r="P14" s="22"/>
      <c r="Q14" s="22"/>
      <c r="R14" s="22"/>
      <c r="S14" s="22"/>
      <c r="T14" s="22"/>
      <c r="U14" s="22"/>
      <c r="V14" s="22"/>
      <c r="W14" s="22"/>
      <c r="X14" s="22">
        <v>2</v>
      </c>
      <c r="Y14" s="22">
        <v>5</v>
      </c>
      <c r="Z14" s="22">
        <v>3</v>
      </c>
      <c r="AA14" s="22">
        <v>4</v>
      </c>
      <c r="AB14" s="22">
        <v>3</v>
      </c>
      <c r="AC14" s="22">
        <v>6</v>
      </c>
      <c r="AD14" s="22">
        <v>5</v>
      </c>
      <c r="AE14" s="22">
        <v>4</v>
      </c>
      <c r="AF14" s="22">
        <v>3</v>
      </c>
      <c r="AG14" s="22">
        <v>4</v>
      </c>
      <c r="AH14" s="22">
        <v>5</v>
      </c>
      <c r="AI14" s="22">
        <v>2</v>
      </c>
      <c r="AJ14" s="22">
        <v>1</v>
      </c>
      <c r="AK14" s="22">
        <v>2</v>
      </c>
      <c r="AL14" s="22">
        <v>1</v>
      </c>
      <c r="AM14" s="22">
        <v>1</v>
      </c>
      <c r="AN14" s="22"/>
      <c r="AO14" s="22"/>
      <c r="AP14" s="22"/>
    </row>
    <row r="15" spans="1:51" x14ac:dyDescent="0.25">
      <c r="A15" s="22" t="s">
        <v>198</v>
      </c>
      <c r="B15" s="22" t="s">
        <v>98</v>
      </c>
      <c r="C15" s="22"/>
      <c r="D15" s="22">
        <v>102</v>
      </c>
      <c r="E15" s="22">
        <v>56</v>
      </c>
      <c r="F15" s="48">
        <v>48</v>
      </c>
      <c r="G15" s="48">
        <v>21.709090909090911</v>
      </c>
      <c r="H15" s="48">
        <v>4.6593015473449357</v>
      </c>
      <c r="J15" s="50"/>
      <c r="K15" s="50"/>
      <c r="L15" s="50"/>
      <c r="M15" s="50"/>
      <c r="N15" s="50"/>
      <c r="O15" s="50"/>
      <c r="P15" s="22"/>
      <c r="Q15" s="22"/>
      <c r="R15" s="22"/>
      <c r="S15" s="22"/>
      <c r="T15" s="22"/>
      <c r="U15" s="22"/>
      <c r="V15" s="22"/>
      <c r="W15" s="22">
        <v>1</v>
      </c>
      <c r="X15" s="22">
        <v>1</v>
      </c>
      <c r="Y15" s="22">
        <v>3</v>
      </c>
      <c r="Z15" s="22">
        <v>2</v>
      </c>
      <c r="AA15" s="22">
        <v>3</v>
      </c>
      <c r="AB15" s="22">
        <v>2</v>
      </c>
      <c r="AC15" s="22">
        <v>5</v>
      </c>
      <c r="AD15" s="22">
        <v>7</v>
      </c>
      <c r="AE15" s="22">
        <v>8</v>
      </c>
      <c r="AF15" s="22">
        <v>1</v>
      </c>
      <c r="AG15" s="22">
        <v>3</v>
      </c>
      <c r="AH15" s="22">
        <v>1</v>
      </c>
      <c r="AI15" s="22">
        <v>3</v>
      </c>
      <c r="AJ15" s="22">
        <v>2</v>
      </c>
      <c r="AK15" s="22">
        <v>5</v>
      </c>
      <c r="AL15" s="22">
        <v>4</v>
      </c>
      <c r="AM15" s="22">
        <v>2</v>
      </c>
      <c r="AN15" s="22">
        <v>2</v>
      </c>
      <c r="AO15" s="22">
        <v>1</v>
      </c>
      <c r="AP15" s="22"/>
    </row>
    <row r="16" spans="1:51" x14ac:dyDescent="0.25">
      <c r="A16" s="22" t="s">
        <v>207</v>
      </c>
      <c r="B16" s="22" t="s">
        <v>98</v>
      </c>
      <c r="C16" s="22"/>
      <c r="D16" s="22">
        <v>20</v>
      </c>
      <c r="E16" s="22">
        <v>15</v>
      </c>
      <c r="F16" s="48">
        <v>46.2</v>
      </c>
      <c r="G16" s="48">
        <v>18.600000000000001</v>
      </c>
      <c r="H16" s="48">
        <v>4.3127717305695654</v>
      </c>
      <c r="J16" s="50"/>
      <c r="K16" s="50"/>
      <c r="L16" s="50"/>
      <c r="M16" s="50"/>
      <c r="N16" s="50"/>
      <c r="O16" s="50"/>
      <c r="P16" s="22"/>
      <c r="Q16" s="22"/>
      <c r="R16" s="22"/>
      <c r="S16" s="22"/>
      <c r="T16" s="22"/>
      <c r="U16" s="22"/>
      <c r="V16" s="22"/>
      <c r="W16" s="22"/>
      <c r="X16" s="22"/>
      <c r="Y16" s="22">
        <v>1</v>
      </c>
      <c r="Z16" s="22">
        <v>2</v>
      </c>
      <c r="AA16" s="22">
        <v>3</v>
      </c>
      <c r="AB16" s="22">
        <v>1</v>
      </c>
      <c r="AC16" s="22">
        <v>2</v>
      </c>
      <c r="AD16" s="22"/>
      <c r="AE16" s="22">
        <v>1</v>
      </c>
      <c r="AF16" s="22"/>
      <c r="AG16" s="22">
        <v>1</v>
      </c>
      <c r="AH16" s="22"/>
      <c r="AI16" s="22">
        <v>1</v>
      </c>
      <c r="AJ16" s="22">
        <v>2</v>
      </c>
      <c r="AK16" s="22"/>
      <c r="AL16" s="22">
        <v>1</v>
      </c>
      <c r="AM16" s="22"/>
      <c r="AN16" s="22"/>
      <c r="AO16" s="22"/>
      <c r="AP16" s="22"/>
    </row>
    <row r="17" spans="1:42" x14ac:dyDescent="0.25">
      <c r="A17" s="22" t="s">
        <v>212</v>
      </c>
      <c r="B17" s="22" t="s">
        <v>98</v>
      </c>
      <c r="C17" s="22"/>
      <c r="D17" s="22">
        <v>15</v>
      </c>
      <c r="E17" s="22">
        <v>10</v>
      </c>
      <c r="F17" s="48">
        <v>46.7</v>
      </c>
      <c r="G17" s="48">
        <v>30.899999999999995</v>
      </c>
      <c r="H17" s="48">
        <v>5.5587768438749183</v>
      </c>
      <c r="J17" s="50"/>
      <c r="K17" s="50"/>
      <c r="L17" s="50"/>
      <c r="M17" s="50"/>
      <c r="N17" s="50"/>
      <c r="O17" s="50"/>
      <c r="P17" s="22"/>
      <c r="Q17" s="22"/>
      <c r="R17" s="22"/>
      <c r="S17" s="22"/>
      <c r="T17" s="22"/>
      <c r="U17" s="22"/>
      <c r="V17" s="22"/>
      <c r="W17" s="22"/>
      <c r="X17" s="22"/>
      <c r="Y17" s="22">
        <v>3</v>
      </c>
      <c r="Z17" s="22"/>
      <c r="AA17" s="22">
        <v>2</v>
      </c>
      <c r="AB17" s="22"/>
      <c r="AC17" s="22"/>
      <c r="AD17" s="22"/>
      <c r="AE17" s="22"/>
      <c r="AF17" s="22">
        <v>1</v>
      </c>
      <c r="AG17" s="22">
        <v>1</v>
      </c>
      <c r="AH17" s="22"/>
      <c r="AI17" s="22"/>
      <c r="AJ17" s="22"/>
      <c r="AK17" s="22">
        <v>1</v>
      </c>
      <c r="AL17" s="22">
        <v>2</v>
      </c>
      <c r="AM17" s="22"/>
      <c r="AN17" s="22"/>
      <c r="AO17" s="22"/>
      <c r="AP17" s="22"/>
    </row>
    <row r="18" spans="1:42" x14ac:dyDescent="0.25">
      <c r="A18" s="22" t="s">
        <v>213</v>
      </c>
      <c r="B18" s="22" t="s">
        <v>98</v>
      </c>
      <c r="C18" s="22"/>
      <c r="D18" s="22">
        <v>17</v>
      </c>
      <c r="E18" s="22">
        <v>17</v>
      </c>
      <c r="F18" s="48">
        <v>42.529411764705884</v>
      </c>
      <c r="G18" s="48">
        <v>5.8897058823529411</v>
      </c>
      <c r="H18" s="48">
        <v>2.4268716246132471</v>
      </c>
      <c r="J18" s="50"/>
      <c r="K18" s="50"/>
      <c r="L18" s="50"/>
      <c r="M18" s="50"/>
      <c r="N18" s="50"/>
      <c r="O18" s="50"/>
      <c r="P18" s="22"/>
      <c r="Q18" s="22"/>
      <c r="R18" s="22"/>
      <c r="S18" s="22"/>
      <c r="T18" s="22"/>
      <c r="U18" s="22"/>
      <c r="V18" s="22"/>
      <c r="W18" s="22">
        <v>1</v>
      </c>
      <c r="X18" s="22">
        <v>2</v>
      </c>
      <c r="Y18" s="22">
        <v>3</v>
      </c>
      <c r="Z18" s="22">
        <v>4</v>
      </c>
      <c r="AA18" s="22">
        <v>2</v>
      </c>
      <c r="AB18" s="22">
        <v>3</v>
      </c>
      <c r="AC18" s="22"/>
      <c r="AD18" s="22">
        <v>1</v>
      </c>
      <c r="AE18" s="22"/>
      <c r="AF18" s="22"/>
      <c r="AG18" s="22">
        <v>1</v>
      </c>
      <c r="AH18" s="22"/>
      <c r="AI18" s="22"/>
      <c r="AJ18" s="22"/>
      <c r="AK18" s="22"/>
      <c r="AL18" s="22"/>
      <c r="AM18" s="22"/>
      <c r="AN18" s="22"/>
      <c r="AO18" s="22"/>
      <c r="AP18" s="22"/>
    </row>
    <row r="19" spans="1:42" x14ac:dyDescent="0.25">
      <c r="A19" s="22" t="s">
        <v>214</v>
      </c>
      <c r="B19" s="22" t="s">
        <v>98</v>
      </c>
      <c r="C19" s="22"/>
      <c r="D19" s="22">
        <v>1</v>
      </c>
      <c r="E19" s="22">
        <v>1</v>
      </c>
      <c r="F19" s="48">
        <v>48</v>
      </c>
      <c r="G19" s="48" t="e">
        <v>#DIV/0!</v>
      </c>
      <c r="H19" s="48" t="e">
        <v>#DIV/0!</v>
      </c>
      <c r="J19" s="50"/>
      <c r="K19" s="50"/>
      <c r="L19" s="50"/>
      <c r="M19" s="50"/>
      <c r="N19" s="50"/>
      <c r="O19" s="50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>
        <v>1</v>
      </c>
      <c r="AG19" s="22"/>
      <c r="AH19" s="22"/>
      <c r="AI19" s="22"/>
      <c r="AJ19" s="22"/>
      <c r="AK19" s="22"/>
      <c r="AL19" s="22"/>
      <c r="AM19" s="22"/>
      <c r="AN19" s="22"/>
      <c r="AO19" s="22"/>
      <c r="AP19" s="22"/>
    </row>
    <row r="20" spans="1:42" x14ac:dyDescent="0.25">
      <c r="A20" s="22" t="s">
        <v>215</v>
      </c>
      <c r="B20" s="22" t="s">
        <v>98</v>
      </c>
      <c r="C20" s="22"/>
      <c r="D20" s="22">
        <v>18</v>
      </c>
      <c r="E20" s="22">
        <v>14</v>
      </c>
      <c r="F20" s="48">
        <v>46.214285714285715</v>
      </c>
      <c r="G20" s="48">
        <v>20.181318681318682</v>
      </c>
      <c r="H20" s="48">
        <v>4.4923622606952218</v>
      </c>
      <c r="J20" s="50"/>
      <c r="K20" s="50"/>
      <c r="L20" s="50"/>
      <c r="M20" s="50"/>
      <c r="N20" s="50"/>
      <c r="O20" s="50"/>
      <c r="P20" s="22"/>
      <c r="Q20" s="22"/>
      <c r="R20" s="22"/>
      <c r="S20" s="22"/>
      <c r="T20" s="22"/>
      <c r="U20" s="22"/>
      <c r="V20" s="22"/>
      <c r="W20" s="22"/>
      <c r="X20" s="22"/>
      <c r="Y20" s="22">
        <v>1</v>
      </c>
      <c r="Z20" s="22">
        <v>3</v>
      </c>
      <c r="AA20" s="22">
        <v>1</v>
      </c>
      <c r="AB20" s="22">
        <v>2</v>
      </c>
      <c r="AC20" s="22">
        <v>1</v>
      </c>
      <c r="AD20" s="22">
        <v>1</v>
      </c>
      <c r="AE20" s="22"/>
      <c r="AF20" s="22"/>
      <c r="AG20" s="22">
        <v>1</v>
      </c>
      <c r="AH20" s="22"/>
      <c r="AI20" s="22">
        <v>2</v>
      </c>
      <c r="AJ20" s="22"/>
      <c r="AK20" s="22">
        <v>1</v>
      </c>
      <c r="AL20" s="22">
        <v>1</v>
      </c>
      <c r="AM20" s="22"/>
      <c r="AN20" s="22"/>
      <c r="AO20" s="22"/>
      <c r="AP20" s="22"/>
    </row>
    <row r="21" spans="1:42" x14ac:dyDescent="0.25">
      <c r="A21" s="22" t="s">
        <v>216</v>
      </c>
      <c r="B21" s="22" t="s">
        <v>98</v>
      </c>
      <c r="C21" s="22"/>
      <c r="D21" s="22">
        <v>12</v>
      </c>
      <c r="E21" s="22">
        <v>8</v>
      </c>
      <c r="F21" s="48">
        <v>49.875</v>
      </c>
      <c r="G21" s="48">
        <v>5.5535714285714288</v>
      </c>
      <c r="H21" s="48">
        <v>2.3566016694748031</v>
      </c>
      <c r="J21" s="50"/>
      <c r="K21" s="50"/>
      <c r="L21" s="50"/>
      <c r="M21" s="50"/>
      <c r="N21" s="50"/>
      <c r="O21" s="50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>
        <v>1</v>
      </c>
      <c r="AE21" s="22"/>
      <c r="AF21" s="22">
        <v>2</v>
      </c>
      <c r="AG21" s="22"/>
      <c r="AH21" s="22">
        <v>1</v>
      </c>
      <c r="AI21" s="22">
        <v>2</v>
      </c>
      <c r="AJ21" s="22">
        <v>1</v>
      </c>
      <c r="AK21" s="22">
        <v>1</v>
      </c>
      <c r="AL21" s="22"/>
      <c r="AM21" s="22"/>
      <c r="AN21" s="22"/>
      <c r="AO21" s="22"/>
      <c r="AP21" s="22"/>
    </row>
    <row r="22" spans="1:42" x14ac:dyDescent="0.25">
      <c r="A22" s="22" t="s">
        <v>217</v>
      </c>
      <c r="B22" s="22" t="s">
        <v>98</v>
      </c>
      <c r="C22" s="22"/>
      <c r="D22" s="22">
        <v>40</v>
      </c>
      <c r="E22" s="22">
        <v>28</v>
      </c>
      <c r="F22" s="48">
        <v>46.535714285714285</v>
      </c>
      <c r="G22" s="48">
        <v>22.183862433862437</v>
      </c>
      <c r="H22" s="48">
        <v>4.7099747805972845</v>
      </c>
      <c r="J22" s="50"/>
      <c r="K22" s="50"/>
      <c r="L22" s="50"/>
      <c r="M22" s="50"/>
      <c r="N22" s="50"/>
      <c r="O22" s="50"/>
      <c r="P22" s="22"/>
      <c r="Q22" s="22"/>
      <c r="R22" s="22"/>
      <c r="S22" s="22"/>
      <c r="T22" s="22"/>
      <c r="U22" s="22"/>
      <c r="V22" s="22"/>
      <c r="W22" s="22">
        <v>1</v>
      </c>
      <c r="X22" s="22">
        <v>1</v>
      </c>
      <c r="Y22" s="22">
        <v>2</v>
      </c>
      <c r="Z22" s="22">
        <v>3</v>
      </c>
      <c r="AA22" s="22">
        <v>2</v>
      </c>
      <c r="AB22" s="22">
        <v>1</v>
      </c>
      <c r="AC22" s="22">
        <v>3</v>
      </c>
      <c r="AD22" s="22">
        <v>2</v>
      </c>
      <c r="AE22" s="22">
        <v>3</v>
      </c>
      <c r="AF22" s="22">
        <v>1</v>
      </c>
      <c r="AG22" s="22">
        <v>2</v>
      </c>
      <c r="AH22" s="22"/>
      <c r="AI22" s="22">
        <v>1</v>
      </c>
      <c r="AJ22" s="22">
        <v>2</v>
      </c>
      <c r="AK22" s="22">
        <v>1</v>
      </c>
      <c r="AL22" s="22">
        <v>2</v>
      </c>
      <c r="AM22" s="22"/>
      <c r="AN22" s="22">
        <v>1</v>
      </c>
      <c r="AO22" s="22"/>
      <c r="AP22" s="22"/>
    </row>
    <row r="23" spans="1:42" x14ac:dyDescent="0.25">
      <c r="A23" s="22" t="s">
        <v>218</v>
      </c>
      <c r="B23" s="22" t="s">
        <v>98</v>
      </c>
      <c r="C23" s="22"/>
      <c r="D23" s="22">
        <v>130</v>
      </c>
      <c r="E23" s="22">
        <v>136</v>
      </c>
      <c r="F23" s="48">
        <v>46.948529411764703</v>
      </c>
      <c r="G23" s="48">
        <v>23.501034858387797</v>
      </c>
      <c r="H23" s="48">
        <v>4.8477865937340718</v>
      </c>
      <c r="J23" s="50"/>
      <c r="K23" s="50"/>
      <c r="L23" s="50"/>
      <c r="M23" s="50"/>
      <c r="N23" s="50"/>
      <c r="O23" s="50"/>
      <c r="P23" s="22"/>
      <c r="Q23" s="22"/>
      <c r="R23" s="22"/>
      <c r="S23" s="22"/>
      <c r="T23" s="22"/>
      <c r="U23" s="22">
        <v>1</v>
      </c>
      <c r="V23" s="22">
        <v>3</v>
      </c>
      <c r="W23" s="22">
        <v>3</v>
      </c>
      <c r="X23" s="22">
        <v>6</v>
      </c>
      <c r="Y23" s="22">
        <v>9</v>
      </c>
      <c r="Z23" s="22">
        <v>9</v>
      </c>
      <c r="AA23" s="22">
        <v>4</v>
      </c>
      <c r="AB23" s="22">
        <v>7</v>
      </c>
      <c r="AC23" s="22">
        <v>8</v>
      </c>
      <c r="AD23" s="22">
        <v>12</v>
      </c>
      <c r="AE23" s="22">
        <v>13</v>
      </c>
      <c r="AF23" s="22">
        <v>14</v>
      </c>
      <c r="AG23" s="22">
        <v>11</v>
      </c>
      <c r="AH23" s="22">
        <v>5</v>
      </c>
      <c r="AI23" s="22">
        <v>4</v>
      </c>
      <c r="AJ23" s="22">
        <v>6</v>
      </c>
      <c r="AK23" s="22">
        <v>4</v>
      </c>
      <c r="AL23" s="22">
        <v>7</v>
      </c>
      <c r="AM23" s="22">
        <v>4</v>
      </c>
      <c r="AN23" s="22">
        <v>3</v>
      </c>
      <c r="AO23" s="22">
        <v>2</v>
      </c>
      <c r="AP23" s="22">
        <v>1</v>
      </c>
    </row>
    <row r="25" spans="1:42" x14ac:dyDescent="0.25">
      <c r="B25" s="24"/>
      <c r="C25" s="24"/>
      <c r="D25" s="24"/>
      <c r="E25" s="24"/>
      <c r="F25" s="24"/>
      <c r="G25" s="24"/>
      <c r="H25" s="24"/>
    </row>
    <row r="26" spans="1:42" x14ac:dyDescent="0.25">
      <c r="B26" s="24"/>
      <c r="C26" s="24"/>
      <c r="D26" s="24"/>
      <c r="E26" s="24"/>
      <c r="F26" s="24"/>
      <c r="G26" s="24"/>
      <c r="H26" s="24"/>
    </row>
    <row r="27" spans="1:42" x14ac:dyDescent="0.25">
      <c r="B27" s="24"/>
      <c r="C27" s="24"/>
      <c r="D27" s="24"/>
      <c r="E27" s="24"/>
      <c r="F27" s="24"/>
      <c r="G27" s="24"/>
      <c r="H27" s="24"/>
    </row>
    <row r="28" spans="1:42" x14ac:dyDescent="0.25">
      <c r="A28" s="67" t="s">
        <v>289</v>
      </c>
      <c r="B28" s="67"/>
      <c r="C28" s="67"/>
      <c r="D28" s="67"/>
      <c r="E28" s="67"/>
      <c r="F28" s="67"/>
      <c r="G28" s="24"/>
      <c r="H28" s="24"/>
    </row>
    <row r="29" spans="1:42" x14ac:dyDescent="0.25">
      <c r="A29" s="67"/>
      <c r="B29" s="67"/>
      <c r="C29" s="67"/>
      <c r="D29" s="67"/>
      <c r="E29" s="67"/>
      <c r="F29" s="67"/>
      <c r="G29" s="24"/>
      <c r="H29" s="24"/>
    </row>
    <row r="30" spans="1:42" x14ac:dyDescent="0.25">
      <c r="A30" s="67"/>
      <c r="B30" s="67"/>
      <c r="C30" s="67"/>
      <c r="D30" s="67"/>
      <c r="E30" s="67"/>
      <c r="F30" s="67"/>
      <c r="G30" s="24"/>
      <c r="H30" s="24"/>
    </row>
    <row r="31" spans="1:42" x14ac:dyDescent="0.25">
      <c r="A31" s="67"/>
      <c r="B31" s="67"/>
      <c r="C31" s="67"/>
      <c r="D31" s="67"/>
      <c r="E31" s="67"/>
      <c r="F31" s="67"/>
      <c r="G31" s="24"/>
      <c r="H31" s="24"/>
    </row>
    <row r="32" spans="1:42" x14ac:dyDescent="0.25">
      <c r="A32" s="67"/>
      <c r="B32" s="67"/>
      <c r="C32" s="67"/>
      <c r="D32" s="67"/>
      <c r="E32" s="67"/>
      <c r="F32" s="67"/>
      <c r="G32" s="24"/>
      <c r="H32" s="24"/>
    </row>
    <row r="33" spans="1:8" x14ac:dyDescent="0.25">
      <c r="A33" s="67"/>
      <c r="B33" s="67"/>
      <c r="C33" s="67"/>
      <c r="D33" s="67"/>
      <c r="E33" s="67"/>
      <c r="F33" s="67"/>
      <c r="G33" s="24"/>
      <c r="H33" s="24"/>
    </row>
    <row r="34" spans="1:8" x14ac:dyDescent="0.25">
      <c r="A34" s="67"/>
      <c r="B34" s="67"/>
      <c r="C34" s="67"/>
      <c r="D34" s="67"/>
      <c r="E34" s="67"/>
      <c r="F34" s="67"/>
      <c r="G34" s="24"/>
      <c r="H34" s="24"/>
    </row>
    <row r="35" spans="1:8" x14ac:dyDescent="0.25">
      <c r="A35" s="67"/>
      <c r="B35" s="67"/>
      <c r="C35" s="67"/>
      <c r="D35" s="67"/>
      <c r="E35" s="67"/>
      <c r="F35" s="67"/>
      <c r="G35" s="24"/>
      <c r="H35" s="24"/>
    </row>
    <row r="36" spans="1:8" x14ac:dyDescent="0.25">
      <c r="A36" s="67"/>
      <c r="B36" s="67"/>
      <c r="C36" s="67"/>
      <c r="D36" s="67"/>
      <c r="E36" s="67"/>
      <c r="F36" s="67"/>
      <c r="G36" s="24"/>
      <c r="H36" s="24"/>
    </row>
    <row r="37" spans="1:8" x14ac:dyDescent="0.25">
      <c r="A37" s="67"/>
      <c r="B37" s="67"/>
      <c r="C37" s="67"/>
      <c r="D37" s="67"/>
      <c r="E37" s="67"/>
      <c r="F37" s="67"/>
      <c r="G37" s="24"/>
      <c r="H37" s="24"/>
    </row>
    <row r="38" spans="1:8" x14ac:dyDescent="0.25">
      <c r="B38" s="24"/>
      <c r="C38" s="24"/>
      <c r="D38" s="24"/>
      <c r="E38" s="24"/>
      <c r="F38" s="24"/>
      <c r="G38" s="24"/>
      <c r="H38" s="24"/>
    </row>
    <row r="39" spans="1:8" x14ac:dyDescent="0.25">
      <c r="B39" s="24"/>
      <c r="C39" s="24"/>
      <c r="D39" s="24"/>
      <c r="E39" s="24"/>
      <c r="F39" s="24"/>
      <c r="G39" s="24"/>
      <c r="H39" s="24"/>
    </row>
    <row r="40" spans="1:8" x14ac:dyDescent="0.25">
      <c r="B40" s="24"/>
      <c r="C40" s="24"/>
      <c r="D40" s="24"/>
      <c r="E40" s="24"/>
      <c r="F40" s="24"/>
      <c r="G40" s="24"/>
      <c r="H40" s="24"/>
    </row>
    <row r="41" spans="1:8" x14ac:dyDescent="0.25">
      <c r="B41" s="24"/>
      <c r="C41" s="24"/>
      <c r="D41" s="24"/>
      <c r="E41" s="24"/>
      <c r="F41" s="24"/>
      <c r="G41" s="24"/>
      <c r="H41" s="24"/>
    </row>
    <row r="42" spans="1:8" x14ac:dyDescent="0.25">
      <c r="B42" s="24"/>
      <c r="C42" s="24"/>
      <c r="D42" s="24"/>
      <c r="E42" s="24"/>
      <c r="F42" s="24"/>
      <c r="G42" s="24"/>
      <c r="H42" s="24"/>
    </row>
    <row r="43" spans="1:8" x14ac:dyDescent="0.25">
      <c r="B43" s="24"/>
      <c r="C43" s="24"/>
      <c r="D43" s="24"/>
      <c r="E43" s="24"/>
      <c r="F43" s="24"/>
      <c r="G43" s="24"/>
      <c r="H43" s="24"/>
    </row>
    <row r="44" spans="1:8" x14ac:dyDescent="0.25">
      <c r="B44" s="24"/>
      <c r="C44" s="24"/>
      <c r="D44" s="24"/>
      <c r="E44" s="24"/>
      <c r="F44" s="24"/>
      <c r="G44" s="24"/>
      <c r="H44" s="24"/>
    </row>
    <row r="45" spans="1:8" x14ac:dyDescent="0.25">
      <c r="B45" s="24"/>
      <c r="C45" s="24"/>
      <c r="D45" s="24"/>
      <c r="E45" s="24"/>
      <c r="F45" s="24"/>
      <c r="G45" s="24"/>
      <c r="H45" s="24"/>
    </row>
    <row r="46" spans="1:8" x14ac:dyDescent="0.25">
      <c r="B46" s="24"/>
      <c r="C46" s="24"/>
      <c r="D46" s="24"/>
      <c r="E46" s="24"/>
      <c r="F46" s="24"/>
      <c r="G46" s="24"/>
      <c r="H46" s="24"/>
    </row>
    <row r="47" spans="1:8" x14ac:dyDescent="0.25">
      <c r="B47" s="24"/>
      <c r="C47" s="24"/>
      <c r="D47" s="24"/>
      <c r="E47" s="24"/>
      <c r="F47" s="24"/>
      <c r="G47" s="24"/>
      <c r="H47" s="24"/>
    </row>
    <row r="48" spans="1:8" x14ac:dyDescent="0.25">
      <c r="B48" s="24"/>
      <c r="C48" s="24"/>
      <c r="D48" s="24"/>
      <c r="E48" s="24"/>
      <c r="F48" s="24"/>
      <c r="G48" s="24"/>
      <c r="H48" s="24"/>
    </row>
    <row r="49" spans="2:8" x14ac:dyDescent="0.25">
      <c r="B49" s="24"/>
      <c r="C49" s="24"/>
      <c r="D49" s="24"/>
      <c r="E49" s="24"/>
      <c r="F49" s="24"/>
      <c r="G49" s="24"/>
      <c r="H49" s="24"/>
    </row>
    <row r="50" spans="2:8" x14ac:dyDescent="0.25">
      <c r="B50" s="24"/>
      <c r="C50" s="24"/>
      <c r="D50" s="24"/>
      <c r="E50" s="24"/>
      <c r="F50" s="24"/>
      <c r="G50" s="24"/>
      <c r="H50" s="24"/>
    </row>
    <row r="51" spans="2:8" x14ac:dyDescent="0.25">
      <c r="B51" s="24"/>
      <c r="C51" s="24"/>
      <c r="D51" s="24"/>
      <c r="E51" s="24"/>
      <c r="F51" s="24"/>
      <c r="G51" s="24"/>
      <c r="H51" s="24"/>
    </row>
    <row r="52" spans="2:8" x14ac:dyDescent="0.25">
      <c r="B52" s="24"/>
      <c r="C52" s="24"/>
      <c r="D52" s="24"/>
      <c r="E52" s="24"/>
      <c r="F52" s="24"/>
      <c r="G52" s="24"/>
      <c r="H52" s="24"/>
    </row>
    <row r="53" spans="2:8" x14ac:dyDescent="0.25">
      <c r="B53" s="24"/>
      <c r="C53" s="24"/>
      <c r="D53" s="24"/>
      <c r="E53" s="24"/>
      <c r="F53" s="24"/>
      <c r="G53" s="24"/>
      <c r="H53" s="24"/>
    </row>
    <row r="54" spans="2:8" x14ac:dyDescent="0.25">
      <c r="B54" s="24"/>
      <c r="C54" s="24"/>
      <c r="D54" s="24"/>
      <c r="E54" s="24"/>
      <c r="F54" s="24"/>
      <c r="G54" s="24"/>
      <c r="H54" s="24"/>
    </row>
    <row r="55" spans="2:8" x14ac:dyDescent="0.25">
      <c r="B55" s="24"/>
      <c r="C55" s="24"/>
      <c r="D55" s="24"/>
      <c r="E55" s="24"/>
      <c r="F55" s="24"/>
      <c r="G55" s="24"/>
      <c r="H55" s="24"/>
    </row>
    <row r="56" spans="2:8" x14ac:dyDescent="0.25">
      <c r="B56" s="24"/>
      <c r="C56" s="24"/>
      <c r="D56" s="24"/>
      <c r="E56" s="24"/>
      <c r="F56" s="24"/>
      <c r="G56" s="24"/>
      <c r="H56" s="24"/>
    </row>
    <row r="57" spans="2:8" x14ac:dyDescent="0.25">
      <c r="B57" s="24"/>
      <c r="C57" s="24"/>
      <c r="D57" s="24"/>
      <c r="E57" s="24"/>
      <c r="F57" s="24"/>
      <c r="G57" s="24"/>
      <c r="H57" s="24"/>
    </row>
    <row r="58" spans="2:8" x14ac:dyDescent="0.25">
      <c r="B58" s="24"/>
      <c r="C58" s="24"/>
      <c r="D58" s="24"/>
      <c r="E58" s="24"/>
      <c r="F58" s="24"/>
      <c r="G58" s="24"/>
      <c r="H58" s="24"/>
    </row>
    <row r="59" spans="2:8" x14ac:dyDescent="0.25">
      <c r="B59" s="24"/>
      <c r="C59" s="24"/>
      <c r="D59" s="24"/>
      <c r="E59" s="24"/>
      <c r="F59" s="24"/>
      <c r="G59" s="24"/>
      <c r="H59" s="24"/>
    </row>
    <row r="60" spans="2:8" x14ac:dyDescent="0.25">
      <c r="B60" s="24"/>
      <c r="C60" s="24"/>
      <c r="D60" s="24"/>
      <c r="E60" s="24"/>
      <c r="F60" s="24"/>
      <c r="G60" s="24"/>
      <c r="H60" s="24"/>
    </row>
    <row r="61" spans="2:8" x14ac:dyDescent="0.25">
      <c r="B61" s="24"/>
      <c r="C61" s="24"/>
      <c r="D61" s="24"/>
      <c r="E61" s="24"/>
      <c r="F61" s="24"/>
      <c r="G61" s="24"/>
      <c r="H61" s="24"/>
    </row>
    <row r="62" spans="2:8" x14ac:dyDescent="0.25">
      <c r="B62" s="24"/>
      <c r="C62" s="24"/>
      <c r="D62" s="24"/>
      <c r="E62" s="24"/>
      <c r="F62" s="24"/>
      <c r="G62" s="24"/>
      <c r="H62" s="24"/>
    </row>
    <row r="63" spans="2:8" x14ac:dyDescent="0.25">
      <c r="B63" s="24"/>
      <c r="C63" s="24"/>
      <c r="D63" s="24"/>
      <c r="E63" s="24"/>
      <c r="F63" s="24"/>
      <c r="G63" s="24"/>
      <c r="H63" s="24"/>
    </row>
    <row r="64" spans="2:8" x14ac:dyDescent="0.25">
      <c r="B64" s="24"/>
      <c r="C64" s="24"/>
      <c r="D64" s="24"/>
      <c r="E64" s="24"/>
      <c r="F64" s="24"/>
      <c r="G64" s="24"/>
      <c r="H64" s="24"/>
    </row>
    <row r="65" spans="2:8" x14ac:dyDescent="0.25">
      <c r="B65" s="24"/>
      <c r="C65" s="24"/>
      <c r="D65" s="24"/>
      <c r="E65" s="24"/>
      <c r="F65" s="24"/>
      <c r="G65" s="24"/>
      <c r="H65" s="24"/>
    </row>
    <row r="66" spans="2:8" x14ac:dyDescent="0.25">
      <c r="B66" s="24"/>
      <c r="C66" s="24"/>
      <c r="D66" s="24"/>
      <c r="E66" s="24"/>
      <c r="F66" s="24"/>
      <c r="G66" s="24"/>
      <c r="H66" s="24"/>
    </row>
    <row r="67" spans="2:8" x14ac:dyDescent="0.25">
      <c r="B67" s="24"/>
      <c r="C67" s="24"/>
      <c r="D67" s="24"/>
      <c r="E67" s="24"/>
      <c r="F67" s="24"/>
      <c r="G67" s="24"/>
      <c r="H67" s="24"/>
    </row>
    <row r="68" spans="2:8" x14ac:dyDescent="0.25">
      <c r="B68" s="24"/>
      <c r="C68" s="24"/>
      <c r="D68" s="24"/>
      <c r="E68" s="24"/>
      <c r="F68" s="24"/>
      <c r="G68" s="24"/>
      <c r="H68" s="24"/>
    </row>
    <row r="69" spans="2:8" x14ac:dyDescent="0.25">
      <c r="B69" s="24"/>
      <c r="C69" s="24"/>
      <c r="D69" s="24"/>
      <c r="E69" s="24"/>
      <c r="F69" s="24"/>
      <c r="G69" s="24"/>
      <c r="H69" s="24"/>
    </row>
    <row r="70" spans="2:8" x14ac:dyDescent="0.25">
      <c r="B70" s="24"/>
      <c r="C70" s="24"/>
      <c r="D70" s="24"/>
      <c r="E70" s="24"/>
      <c r="F70" s="24"/>
      <c r="G70" s="24"/>
      <c r="H70" s="24"/>
    </row>
    <row r="71" spans="2:8" x14ac:dyDescent="0.25">
      <c r="B71" s="24"/>
      <c r="C71" s="24"/>
      <c r="D71" s="24"/>
      <c r="E71" s="24"/>
      <c r="F71" s="24"/>
      <c r="G71" s="24"/>
      <c r="H71" s="24"/>
    </row>
    <row r="72" spans="2:8" x14ac:dyDescent="0.25">
      <c r="B72" s="24"/>
      <c r="C72" s="24"/>
      <c r="D72" s="24"/>
      <c r="E72" s="24"/>
      <c r="F72" s="24"/>
      <c r="G72" s="24"/>
      <c r="H72" s="24"/>
    </row>
    <row r="73" spans="2:8" x14ac:dyDescent="0.25">
      <c r="B73" s="24"/>
      <c r="C73" s="24"/>
      <c r="D73" s="24"/>
      <c r="E73" s="24"/>
      <c r="F73" s="24"/>
      <c r="G73" s="24"/>
      <c r="H73" s="24"/>
    </row>
    <row r="74" spans="2:8" x14ac:dyDescent="0.25">
      <c r="B74" s="24"/>
      <c r="C74" s="24"/>
      <c r="D74" s="24"/>
      <c r="E74" s="24"/>
      <c r="F74" s="24"/>
      <c r="G74" s="24"/>
      <c r="H74" s="24"/>
    </row>
    <row r="75" spans="2:8" x14ac:dyDescent="0.25">
      <c r="B75" s="24"/>
      <c r="C75" s="24"/>
      <c r="D75" s="24"/>
      <c r="E75" s="24"/>
      <c r="F75" s="24"/>
      <c r="G75" s="24"/>
      <c r="H75" s="24"/>
    </row>
    <row r="76" spans="2:8" x14ac:dyDescent="0.25">
      <c r="B76" s="24"/>
      <c r="C76" s="24"/>
      <c r="D76" s="24"/>
      <c r="E76" s="24"/>
      <c r="F76" s="24"/>
      <c r="G76" s="24"/>
      <c r="H76" s="24"/>
    </row>
    <row r="77" spans="2:8" x14ac:dyDescent="0.25">
      <c r="B77" s="24"/>
      <c r="C77" s="24"/>
      <c r="D77" s="24"/>
      <c r="E77" s="24"/>
      <c r="F77" s="24"/>
      <c r="G77" s="24"/>
      <c r="H77" s="24"/>
    </row>
    <row r="78" spans="2:8" x14ac:dyDescent="0.25">
      <c r="B78" s="24"/>
      <c r="C78" s="24"/>
      <c r="D78" s="24"/>
      <c r="E78" s="24"/>
      <c r="F78" s="24"/>
      <c r="G78" s="24"/>
      <c r="H78" s="24"/>
    </row>
    <row r="79" spans="2:8" x14ac:dyDescent="0.25">
      <c r="B79" s="24"/>
      <c r="C79" s="24"/>
      <c r="D79" s="24"/>
      <c r="E79" s="24"/>
      <c r="F79" s="24"/>
      <c r="G79" s="24"/>
      <c r="H79" s="24"/>
    </row>
    <row r="80" spans="2:8" x14ac:dyDescent="0.25">
      <c r="B80" s="24"/>
      <c r="C80" s="24"/>
      <c r="D80" s="24"/>
      <c r="E80" s="24"/>
      <c r="F80" s="24"/>
      <c r="G80" s="24"/>
      <c r="H80" s="24"/>
    </row>
    <row r="81" spans="2:8" x14ac:dyDescent="0.25">
      <c r="B81" s="24"/>
      <c r="C81" s="24"/>
      <c r="D81" s="24"/>
      <c r="E81" s="24"/>
      <c r="F81" s="24"/>
      <c r="G81" s="24"/>
      <c r="H81" s="24"/>
    </row>
    <row r="82" spans="2:8" x14ac:dyDescent="0.25">
      <c r="B82" s="24"/>
      <c r="C82" s="24"/>
      <c r="D82" s="24"/>
      <c r="E82" s="24"/>
      <c r="F82" s="24"/>
      <c r="G82" s="24"/>
      <c r="H82" s="24"/>
    </row>
    <row r="83" spans="2:8" x14ac:dyDescent="0.25">
      <c r="B83" s="24"/>
      <c r="C83" s="24"/>
      <c r="D83" s="24"/>
      <c r="E83" s="24"/>
      <c r="F83" s="24"/>
      <c r="G83" s="24"/>
      <c r="H83" s="24"/>
    </row>
    <row r="84" spans="2:8" x14ac:dyDescent="0.25">
      <c r="B84" s="24"/>
      <c r="C84" s="24"/>
      <c r="D84" s="24"/>
      <c r="E84" s="24"/>
      <c r="F84" s="24"/>
      <c r="G84" s="24"/>
      <c r="H84" s="24"/>
    </row>
    <row r="85" spans="2:8" x14ac:dyDescent="0.25">
      <c r="B85" s="24"/>
      <c r="C85" s="24"/>
      <c r="D85" s="24"/>
      <c r="E85" s="24"/>
      <c r="F85" s="24"/>
      <c r="G85" s="24"/>
      <c r="H85" s="24"/>
    </row>
    <row r="86" spans="2:8" x14ac:dyDescent="0.25">
      <c r="B86" s="24"/>
      <c r="C86" s="24"/>
      <c r="D86" s="24"/>
      <c r="E86" s="24"/>
      <c r="F86" s="24"/>
      <c r="G86" s="24"/>
      <c r="H86" s="24"/>
    </row>
    <row r="87" spans="2:8" x14ac:dyDescent="0.25">
      <c r="B87" s="24"/>
      <c r="C87" s="24"/>
      <c r="D87" s="24"/>
      <c r="E87" s="24"/>
      <c r="F87" s="24"/>
      <c r="G87" s="24"/>
      <c r="H87" s="24"/>
    </row>
    <row r="88" spans="2:8" x14ac:dyDescent="0.25">
      <c r="B88" s="24"/>
      <c r="C88" s="24"/>
      <c r="D88" s="24"/>
      <c r="E88" s="24"/>
      <c r="F88" s="24"/>
      <c r="G88" s="24"/>
      <c r="H88" s="24"/>
    </row>
    <row r="89" spans="2:8" x14ac:dyDescent="0.25">
      <c r="B89" s="24"/>
      <c r="C89" s="24"/>
      <c r="D89" s="24"/>
      <c r="E89" s="24"/>
      <c r="F89" s="24"/>
      <c r="G89" s="24"/>
      <c r="H89" s="24"/>
    </row>
    <row r="90" spans="2:8" x14ac:dyDescent="0.25">
      <c r="B90" s="24"/>
      <c r="C90" s="24"/>
      <c r="D90" s="24"/>
      <c r="E90" s="24"/>
      <c r="F90" s="24"/>
      <c r="G90" s="24"/>
      <c r="H90" s="24"/>
    </row>
    <row r="91" spans="2:8" x14ac:dyDescent="0.25">
      <c r="B91" s="24"/>
      <c r="C91" s="24"/>
      <c r="D91" s="24"/>
      <c r="E91" s="24"/>
      <c r="F91" s="24"/>
      <c r="G91" s="24"/>
      <c r="H91" s="24"/>
    </row>
    <row r="92" spans="2:8" x14ac:dyDescent="0.25">
      <c r="B92" s="24"/>
      <c r="C92" s="24"/>
      <c r="D92" s="24"/>
      <c r="E92" s="24"/>
      <c r="F92" s="24"/>
      <c r="G92" s="24"/>
      <c r="H92" s="24"/>
    </row>
    <row r="93" spans="2:8" x14ac:dyDescent="0.25">
      <c r="B93" s="24"/>
      <c r="C93" s="24"/>
      <c r="D93" s="24"/>
      <c r="E93" s="24"/>
      <c r="F93" s="24"/>
      <c r="G93" s="24"/>
      <c r="H93" s="24"/>
    </row>
    <row r="94" spans="2:8" x14ac:dyDescent="0.25">
      <c r="B94" s="24"/>
      <c r="C94" s="24"/>
      <c r="D94" s="24"/>
      <c r="E94" s="24"/>
      <c r="F94" s="24"/>
      <c r="G94" s="24"/>
      <c r="H94" s="24"/>
    </row>
    <row r="95" spans="2:8" x14ac:dyDescent="0.25">
      <c r="B95" s="24"/>
      <c r="C95" s="24"/>
      <c r="D95" s="24"/>
      <c r="E95" s="24"/>
      <c r="F95" s="24"/>
      <c r="G95" s="24"/>
      <c r="H95" s="24"/>
    </row>
    <row r="96" spans="2:8" x14ac:dyDescent="0.25">
      <c r="B96" s="24"/>
      <c r="C96" s="24"/>
      <c r="D96" s="24"/>
      <c r="E96" s="24"/>
      <c r="F96" s="24"/>
      <c r="G96" s="24"/>
      <c r="H96" s="24"/>
    </row>
    <row r="97" spans="2:9" x14ac:dyDescent="0.25">
      <c r="B97" s="24"/>
      <c r="C97" s="24"/>
      <c r="D97" s="24"/>
      <c r="E97" s="24"/>
      <c r="F97" s="24"/>
      <c r="G97" s="24"/>
      <c r="H97" s="24"/>
    </row>
    <row r="98" spans="2:9" x14ac:dyDescent="0.25">
      <c r="B98" s="24"/>
      <c r="C98" s="24"/>
      <c r="D98" s="24"/>
      <c r="E98" s="24"/>
      <c r="F98" s="24"/>
      <c r="G98" s="24"/>
      <c r="H98" s="24"/>
    </row>
    <row r="99" spans="2:9" x14ac:dyDescent="0.25">
      <c r="B99" s="24"/>
      <c r="C99" s="24"/>
      <c r="D99" s="24"/>
      <c r="E99" s="24"/>
      <c r="F99" s="24"/>
      <c r="G99" s="24"/>
      <c r="H99" s="24"/>
    </row>
    <row r="100" spans="2:9" x14ac:dyDescent="0.25">
      <c r="B100" s="24"/>
      <c r="C100" s="24"/>
      <c r="D100" s="24"/>
      <c r="E100" s="24"/>
      <c r="F100" s="24"/>
      <c r="G100" s="24"/>
      <c r="H100" s="24"/>
    </row>
    <row r="101" spans="2:9" x14ac:dyDescent="0.25">
      <c r="B101" s="24"/>
      <c r="C101" s="24"/>
      <c r="D101" s="24"/>
      <c r="E101" s="24"/>
      <c r="F101" s="24"/>
      <c r="G101" s="24"/>
      <c r="H101" s="24"/>
    </row>
    <row r="102" spans="2:9" x14ac:dyDescent="0.25">
      <c r="B102" s="24"/>
      <c r="C102" s="24"/>
      <c r="D102" s="24"/>
      <c r="E102" s="24"/>
      <c r="F102" s="24"/>
      <c r="G102" s="24"/>
      <c r="H102" s="24"/>
    </row>
    <row r="103" spans="2:9" x14ac:dyDescent="0.25">
      <c r="B103" s="24"/>
      <c r="C103" s="24"/>
      <c r="D103" s="24"/>
      <c r="E103" s="24"/>
      <c r="F103" s="24"/>
      <c r="G103" s="24"/>
      <c r="H103" s="24"/>
    </row>
    <row r="104" spans="2:9" x14ac:dyDescent="0.25">
      <c r="B104" s="24"/>
      <c r="C104" s="24"/>
      <c r="D104" s="24"/>
      <c r="E104" s="24"/>
      <c r="F104" s="24"/>
      <c r="G104" s="24"/>
      <c r="H104" s="24"/>
    </row>
    <row r="105" spans="2:9" x14ac:dyDescent="0.25">
      <c r="B105" s="24"/>
      <c r="C105" s="24"/>
      <c r="D105" s="24"/>
      <c r="E105" s="24"/>
      <c r="F105" s="24"/>
      <c r="G105" s="24"/>
      <c r="H105" s="24"/>
    </row>
    <row r="106" spans="2:9" x14ac:dyDescent="0.25">
      <c r="I106" s="27"/>
    </row>
    <row r="107" spans="2:9" x14ac:dyDescent="0.25">
      <c r="I107" s="27"/>
    </row>
    <row r="108" spans="2:9" x14ac:dyDescent="0.25">
      <c r="I108" s="27"/>
    </row>
    <row r="109" spans="2:9" x14ac:dyDescent="0.25">
      <c r="I109" s="27"/>
    </row>
    <row r="110" spans="2:9" x14ac:dyDescent="0.25">
      <c r="I110" s="27"/>
    </row>
    <row r="111" spans="2:9" x14ac:dyDescent="0.25">
      <c r="H111" s="46"/>
    </row>
    <row r="113" spans="1:12" x14ac:dyDescent="0.25">
      <c r="A113" s="47"/>
      <c r="B113" s="47"/>
      <c r="C113" s="47"/>
      <c r="D113" s="47"/>
      <c r="E113" s="47"/>
      <c r="F113" s="47"/>
      <c r="G113" s="47"/>
      <c r="H113" s="47"/>
      <c r="J113" s="47"/>
      <c r="K113" s="47"/>
      <c r="L113" s="47"/>
    </row>
    <row r="114" spans="1:12" x14ac:dyDescent="0.25">
      <c r="A114" s="47"/>
      <c r="B114" s="47"/>
      <c r="C114" s="47"/>
      <c r="D114" s="47"/>
      <c r="E114" s="47"/>
      <c r="F114" s="47"/>
      <c r="G114" s="47"/>
      <c r="H114" s="47"/>
      <c r="J114" s="47"/>
      <c r="K114" s="47"/>
      <c r="L114" s="47"/>
    </row>
    <row r="115" spans="1:12" x14ac:dyDescent="0.25">
      <c r="A115" s="47"/>
      <c r="B115" s="47"/>
      <c r="C115" s="47"/>
      <c r="D115" s="47"/>
      <c r="E115" s="47"/>
      <c r="F115" s="47"/>
      <c r="G115" s="47"/>
      <c r="H115" s="47"/>
      <c r="J115" s="47"/>
      <c r="K115" s="47"/>
      <c r="L115" s="47"/>
    </row>
    <row r="116" spans="1:12" x14ac:dyDescent="0.25">
      <c r="A116" s="47"/>
      <c r="B116" s="47"/>
      <c r="C116" s="47"/>
      <c r="D116" s="47"/>
      <c r="E116" s="47"/>
      <c r="F116" s="47"/>
      <c r="G116" s="47"/>
      <c r="H116" s="47"/>
      <c r="J116" s="47"/>
      <c r="K116" s="47"/>
      <c r="L116" s="47"/>
    </row>
  </sheetData>
  <mergeCells count="1">
    <mergeCell ref="A28:F3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Info Barcos y Códigos</vt:lpstr>
      <vt:lpstr>Especies</vt:lpstr>
      <vt:lpstr>tabla3</vt:lpstr>
      <vt:lpstr>Palangre-Lance</vt:lpstr>
      <vt:lpstr>Caracter. lance</vt:lpstr>
      <vt:lpstr>Capturas-Lance_frecuencia_talla</vt:lpstr>
      <vt:lpstr>peq cálculos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2022-04-01T12:33:27Z</dcterms:modified>
</cp:coreProperties>
</file>