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Dropbox\INVESTIGACION\ARTÍCULOS\Paper GMOP CISIM\"/>
    </mc:Choice>
  </mc:AlternateContent>
  <xr:revisionPtr revIDLastSave="0" documentId="13_ncr:1_{4A02E49F-C19A-4587-AC0D-BD79311E7682}" xr6:coauthVersionLast="44" xr6:coauthVersionMax="44" xr10:uidLastSave="{00000000-0000-0000-0000-000000000000}"/>
  <bookViews>
    <workbookView xWindow="-108" yWindow="-108" windowWidth="23256" windowHeight="12576" firstSheet="4" activeTab="6" xr2:uid="{594410C1-7FED-4C72-B7DB-147150902FF8}"/>
  </bookViews>
  <sheets>
    <sheet name="Indexes_Parameters" sheetId="2" r:id="rId1"/>
    <sheet name="Demand" sheetId="1" r:id="rId2"/>
    <sheet name="Costs" sheetId="6" r:id="rId3"/>
    <sheet name="Setup_Cost" sheetId="10" r:id="rId4"/>
    <sheet name="Lead_Times (Raw Materials)" sheetId="3" r:id="rId5"/>
    <sheet name="Safety_Stocks" sheetId="4" r:id="rId6"/>
    <sheet name="Stroke_In" sheetId="7" r:id="rId7"/>
    <sheet name="Stroke_Out" sheetId="8" r:id="rId8"/>
    <sheet name="Capacity_Resources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1" l="1"/>
  <c r="L12" i="11"/>
  <c r="K12" i="11"/>
  <c r="J12" i="11"/>
  <c r="I12" i="11"/>
  <c r="H12" i="11"/>
  <c r="G12" i="11"/>
  <c r="F12" i="11"/>
  <c r="E12" i="11"/>
  <c r="D12" i="11"/>
  <c r="C12" i="11"/>
  <c r="B12" i="11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<sst xmlns="http://schemas.openxmlformats.org/spreadsheetml/2006/main" count="464" uniqueCount="137">
  <si>
    <t>Index</t>
  </si>
  <si>
    <t>Description</t>
  </si>
  <si>
    <t>i</t>
  </si>
  <si>
    <t>Index set of products</t>
  </si>
  <si>
    <t>r</t>
  </si>
  <si>
    <t>Index set of resources</t>
  </si>
  <si>
    <t>k</t>
  </si>
  <si>
    <t>Index set of Strokes</t>
  </si>
  <si>
    <t>t</t>
  </si>
  <si>
    <t>Index set of time periods</t>
  </si>
  <si>
    <t>AMO</t>
  </si>
  <si>
    <t>ACN</t>
  </si>
  <si>
    <t>NAM</t>
  </si>
  <si>
    <t>MPKCl</t>
  </si>
  <si>
    <t>MPRF</t>
  </si>
  <si>
    <t>MPMAP</t>
  </si>
  <si>
    <t>MP MAP</t>
  </si>
  <si>
    <t>MPDAP</t>
  </si>
  <si>
    <t>MPARC</t>
  </si>
  <si>
    <t>MPCAL</t>
  </si>
  <si>
    <t>NPK1</t>
  </si>
  <si>
    <t>NPK 10-20-20</t>
  </si>
  <si>
    <t>NPK2</t>
  </si>
  <si>
    <t>NPK 10-30-10</t>
  </si>
  <si>
    <t>NPK3</t>
  </si>
  <si>
    <t>NPK 15-15-15</t>
  </si>
  <si>
    <t>NPK4</t>
  </si>
  <si>
    <t>NPK 12-24-12</t>
  </si>
  <si>
    <t>NPK5</t>
  </si>
  <si>
    <t>NPK 20-5-20</t>
  </si>
  <si>
    <t>NPK6</t>
  </si>
  <si>
    <t>NPK 10-15-25</t>
  </si>
  <si>
    <t>NICA</t>
  </si>
  <si>
    <t>Code</t>
  </si>
  <si>
    <t>Ammonia</t>
  </si>
  <si>
    <t>Ammonium nitrate</t>
  </si>
  <si>
    <t>Calcium nitrate</t>
  </si>
  <si>
    <t>Nitric Acid</t>
  </si>
  <si>
    <t>Phosphoric Rock</t>
  </si>
  <si>
    <t>Clay</t>
  </si>
  <si>
    <t>Calcium Carbonate</t>
  </si>
  <si>
    <t>Potassium chloride</t>
  </si>
  <si>
    <t>Monoammonium phosphate</t>
  </si>
  <si>
    <t>Diammonium Phosphate</t>
  </si>
  <si>
    <t>Description for Products (i)</t>
  </si>
  <si>
    <t>Description for Strokes (k)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</si>
  <si>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</si>
  <si>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</si>
  <si>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</si>
  <si>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</si>
  <si>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</si>
  <si>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</si>
  <si>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</si>
  <si>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</si>
  <si>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</si>
  <si>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</si>
  <si>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</si>
  <si>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</si>
  <si>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</si>
  <si>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</si>
  <si>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</si>
  <si>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Ammonium Nitrate Production Process</t>
  </si>
  <si>
    <t>Nitric Acid Production Process</t>
  </si>
  <si>
    <t>Ammonia Production Process</t>
  </si>
  <si>
    <t>NPK 10-30-10 Fertilizer Production Process</t>
  </si>
  <si>
    <t>NPK 15-15-15 Fertilizer Production Process</t>
  </si>
  <si>
    <t>NPK 12-24-12 Fertilizer Production Process</t>
  </si>
  <si>
    <t>NPK 20-5-20 Fertilizer Production Process</t>
  </si>
  <si>
    <t>NPK 10-15-25 Fertilizer Production Process</t>
  </si>
  <si>
    <t>10-20-20 NPK Fertilizer Production Process</t>
  </si>
  <si>
    <t>Calcium Nitrate Fertilizer Production Process</t>
  </si>
  <si>
    <t>Purchase and delivery process for Potassium chloride (Raw Material)</t>
  </si>
  <si>
    <t>Purchase and delivery process for Phosphoric Rock (Raw Material)</t>
  </si>
  <si>
    <t>Purchase and delivery process for Monoammonium Phosphate (Raw Material)</t>
  </si>
  <si>
    <t>Purchase and delivery process for Diammonium Phosphatee (Raw Material)</t>
  </si>
  <si>
    <t>Purchase and delivery process for Clay (Raw Material)</t>
  </si>
  <si>
    <t>PAM</t>
  </si>
  <si>
    <t>PAN</t>
  </si>
  <si>
    <t>PNA</t>
  </si>
  <si>
    <t>PNPK</t>
  </si>
  <si>
    <t>PNICA</t>
  </si>
  <si>
    <t>Quantity</t>
  </si>
  <si>
    <t>Description for Resources (r)</t>
  </si>
  <si>
    <t>Ammonia Production Plant</t>
  </si>
  <si>
    <t>Nitric Acid Production Plant</t>
  </si>
  <si>
    <t>Ammonium Nitrate Production Plant</t>
  </si>
  <si>
    <t>Potassium Chloride Production Plant</t>
  </si>
  <si>
    <t>Calcium Nitrate Production Plant</t>
  </si>
  <si>
    <t>Month</t>
  </si>
  <si>
    <t>Potassium Chloride</t>
  </si>
  <si>
    <t>Lead Time (Months)</t>
  </si>
  <si>
    <t>Safety Stock (MT)</t>
  </si>
  <si>
    <t>Product</t>
  </si>
  <si>
    <t>K16</t>
  </si>
  <si>
    <t>Stroke</t>
  </si>
  <si>
    <t>Lmax</t>
  </si>
  <si>
    <t>Lmin</t>
  </si>
  <si>
    <t>Active Stroke</t>
  </si>
  <si>
    <t>Stroke In (SI ik)</t>
  </si>
  <si>
    <t>Stroke Out (SO ik)</t>
  </si>
  <si>
    <t xml:space="preserve">K16 </t>
  </si>
  <si>
    <t>Purchase and delivery process for Calcium Carbonate (Raw Material)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</si>
  <si>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</si>
  <si>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</si>
  <si>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</si>
  <si>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</si>
  <si>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</si>
  <si>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</si>
  <si>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</si>
  <si>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</si>
  <si>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</si>
  <si>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</si>
  <si>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</si>
  <si>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</si>
  <si>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Demand D(i,t) in MT</t>
  </si>
  <si>
    <t>Cost for Stroke Setup - CS(k, v t) in COP</t>
  </si>
  <si>
    <t>Storage Cost h(i,t)</t>
  </si>
  <si>
    <t>Production Cost (CO(k,t)</t>
  </si>
  <si>
    <t xml:space="preserve">Purchase Cost CB(i,t) </t>
  </si>
  <si>
    <t>Resource</t>
  </si>
  <si>
    <t>Capacity CAP(r,t) in hours</t>
  </si>
  <si>
    <t>Max Days</t>
  </si>
  <si>
    <t>Max Hours</t>
  </si>
  <si>
    <t>Programmed Maintenance</t>
  </si>
  <si>
    <t>Initial Inventory</t>
  </si>
  <si>
    <t>Costs in Colombian Pesos/Metric Ton (COP/TM)</t>
  </si>
  <si>
    <t>744/0</t>
  </si>
  <si>
    <t>720/24</t>
  </si>
  <si>
    <t>648/24</t>
  </si>
  <si>
    <t>624/48</t>
  </si>
  <si>
    <t>672/0</t>
  </si>
  <si>
    <t>672/72</t>
  </si>
  <si>
    <t>696/24</t>
  </si>
  <si>
    <t>672/48</t>
  </si>
  <si>
    <t>720/0</t>
  </si>
  <si>
    <t>648/72</t>
  </si>
  <si>
    <t>696/48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</si>
</sst>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3" formatCode="_-* #,##0.00_-;\-* #,##0.00_-;_-* &quot;-&quot;??_-;_-@_-"/>
    <numFmt numFmtId="164" formatCode="_-&quot;$&quot;\ * #,##0.0_-;\-&quot;$&quot;\ * #,##0.0_-;_-&quot;$&quot;\ * &quot;-&quot;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7"/>
      <color rgb="FF222222"/>
      <name val="Inherit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F9FA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7" fillId="0" borderId="0"/>
  </cellStyleXfs>
  <cellXfs count="36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64" fontId="0" fillId="0" borderId="3" xfId="2" applyNumberFormat="1" applyFont="1" applyBorder="1" applyAlignment="1">
      <alignment horizontal="left"/>
    </xf>
    <xf numFmtId="2" fontId="1" fillId="0" borderId="3" xfId="1" applyNumberFormat="1" applyBorder="1" applyAlignment="1">
      <alignment horizontal="center"/>
    </xf>
    <xf numFmtId="0" fontId="0" fillId="3" borderId="3" xfId="0" applyFill="1" applyBorder="1"/>
    <xf numFmtId="0" fontId="0" fillId="0" borderId="3" xfId="0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0" fillId="0" borderId="3" xfId="0" applyFill="1" applyBorder="1"/>
    <xf numFmtId="0" fontId="8" fillId="0" borderId="8" xfId="0" applyFont="1" applyBorder="1" applyAlignment="1">
      <alignment horizontal="center"/>
    </xf>
    <xf numFmtId="0" fontId="0" fillId="0" borderId="3" xfId="2" applyNumberFormat="1" applyFont="1" applyBorder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4">
    <cellStyle name="Millares" xfId="1" builtinId="3"/>
    <cellStyle name="Moneda [0]" xfId="2" builtinId="7"/>
    <cellStyle name="Normal" xfId="0" builtinId="0"/>
    <cellStyle name="Normal 2" xfId="3" xr:uid="{3C12048E-ABA1-4A69-A729-F881A7F73093}"/>
  </cellStyles>
  <dxfs count="2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15840-7B92-438B-9F57-CCB6494DF643}">
  <dimension ref="A1:D48"/>
  <sheetViews>
    <sheetView topLeftCell="A28" workbookViewId="0">
      <selection activeCell="A17" sqref="A17:A22"/>
    </sheetView>
  </sheetViews>
  <sheetFormatPr baseColWidth="10" defaultRowHeight="15" customHeight="1"/>
  <cols>
    <col min="2" max="2" width="69.6640625" style="8" bestFit="1" customWidth="1"/>
    <col min="3" max="3" width="9.109375" bestFit="1" customWidth="1"/>
    <col min="4" max="4" width="75" bestFit="1" customWidth="1"/>
  </cols>
  <sheetData>
    <row r="1" spans="1:4" ht="15" customHeight="1">
      <c r="A1" s="20" t="s">
        <v>0</v>
      </c>
      <c r="B1" s="21" t="s">
        <v>1</v>
      </c>
    </row>
    <row r="2" spans="1:4" ht="15" customHeight="1">
      <c r="A2" s="3" t="s">
        <v>2</v>
      </c>
      <c r="B2" s="7" t="s">
        <v>3</v>
      </c>
    </row>
    <row r="3" spans="1:4" ht="15" customHeight="1">
      <c r="A3" s="3" t="s">
        <v>4</v>
      </c>
      <c r="B3" s="7" t="s">
        <v>5</v>
      </c>
    </row>
    <row r="4" spans="1:4" ht="15" customHeight="1">
      <c r="A4" s="3" t="s">
        <v>6</v>
      </c>
      <c r="B4" s="7" t="s">
        <v>7</v>
      </c>
    </row>
    <row r="5" spans="1:4" ht="15" customHeight="1">
      <c r="A5" s="3" t="s">
        <v>8</v>
      </c>
      <c r="B5" s="7" t="s">
        <v>9</v>
      </c>
    </row>
    <row r="6" spans="1:4" ht="15" customHeight="1" thickBot="1"/>
    <row r="7" spans="1:4" ht="15" customHeight="1">
      <c r="A7" s="20" t="s">
        <v>33</v>
      </c>
      <c r="B7" s="21" t="s">
        <v>44</v>
      </c>
    </row>
    <row r="8" spans="1:4" ht="15" customHeight="1">
      <c r="A8" s="3" t="s">
        <v>10</v>
      </c>
      <c r="B8" s="7" t="s">
        <v>34</v>
      </c>
      <c r="D8" s="5"/>
    </row>
    <row r="9" spans="1:4" ht="15" customHeight="1">
      <c r="A9" s="3" t="s">
        <v>11</v>
      </c>
      <c r="B9" s="7" t="s">
        <v>37</v>
      </c>
      <c r="D9" s="5"/>
    </row>
    <row r="10" spans="1:4" ht="15" customHeight="1">
      <c r="A10" s="3" t="s">
        <v>12</v>
      </c>
      <c r="B10" s="7" t="s">
        <v>35</v>
      </c>
      <c r="D10" s="5"/>
    </row>
    <row r="11" spans="1:4" ht="15" customHeight="1">
      <c r="A11" s="3" t="s">
        <v>13</v>
      </c>
      <c r="B11" s="7" t="s">
        <v>41</v>
      </c>
      <c r="D11" s="5"/>
    </row>
    <row r="12" spans="1:4" ht="15" customHeight="1">
      <c r="A12" s="3" t="s">
        <v>14</v>
      </c>
      <c r="B12" s="7" t="s">
        <v>38</v>
      </c>
      <c r="D12" s="5"/>
    </row>
    <row r="13" spans="1:4" ht="15" customHeight="1">
      <c r="A13" s="3" t="s">
        <v>15</v>
      </c>
      <c r="B13" s="7" t="s">
        <v>42</v>
      </c>
      <c r="D13" s="5"/>
    </row>
    <row r="14" spans="1:4" ht="15" customHeight="1">
      <c r="A14" s="3" t="s">
        <v>17</v>
      </c>
      <c r="B14" s="7" t="s">
        <v>43</v>
      </c>
      <c r="D14" s="5"/>
    </row>
    <row r="15" spans="1:4" ht="15" customHeight="1">
      <c r="A15" s="3" t="s">
        <v>18</v>
      </c>
      <c r="B15" s="7" t="s">
        <v>39</v>
      </c>
      <c r="D15" s="5"/>
    </row>
    <row r="16" spans="1:4" ht="15" customHeight="1">
      <c r="A16" s="3" t="s">
        <v>19</v>
      </c>
      <c r="B16" s="7" t="s">
        <v>40</v>
      </c>
      <c r="D16" s="5"/>
    </row>
    <row r="17" spans="1:4" ht="15" customHeight="1">
      <c r="A17" s="3" t="s">
        <v>20</v>
      </c>
      <c r="B17" s="7" t="s">
        <v>21</v>
      </c>
      <c r="D17" s="5"/>
    </row>
    <row r="18" spans="1:4" ht="15" customHeight="1">
      <c r="A18" s="3" t="s">
        <v>22</v>
      </c>
      <c r="B18" s="7" t="s">
        <v>23</v>
      </c>
      <c r="D18" s="5"/>
    </row>
    <row r="19" spans="1:4" ht="15" customHeight="1">
      <c r="A19" s="3" t="s">
        <v>24</v>
      </c>
      <c r="B19" s="7" t="s">
        <v>25</v>
      </c>
      <c r="D19" s="5"/>
    </row>
    <row r="20" spans="1:4" ht="15" customHeight="1">
      <c r="A20" s="3" t="s">
        <v>26</v>
      </c>
      <c r="B20" s="7" t="s">
        <v>27</v>
      </c>
      <c r="D20" s="5"/>
    </row>
    <row r="21" spans="1:4" ht="15" customHeight="1">
      <c r="A21" s="3" t="s">
        <v>28</v>
      </c>
      <c r="B21" s="7" t="s">
        <v>29</v>
      </c>
      <c r="D21" s="5"/>
    </row>
    <row r="22" spans="1:4" ht="15" customHeight="1">
      <c r="A22" s="3" t="s">
        <v>30</v>
      </c>
      <c r="B22" s="7" t="s">
        <v>31</v>
      </c>
      <c r="D22" s="5"/>
    </row>
    <row r="23" spans="1:4" ht="15" customHeight="1">
      <c r="A23" s="3" t="s">
        <v>32</v>
      </c>
      <c r="B23" s="7" t="s">
        <v>36</v>
      </c>
      <c r="D23" s="6"/>
    </row>
    <row r="24" spans="1:4" ht="15" customHeight="1" thickBot="1"/>
    <row r="25" spans="1:4" ht="15" customHeight="1">
      <c r="A25" s="20" t="s">
        <v>33</v>
      </c>
      <c r="B25" s="21" t="s">
        <v>82</v>
      </c>
      <c r="C25" s="21" t="s">
        <v>81</v>
      </c>
    </row>
    <row r="26" spans="1:4" ht="15" customHeight="1">
      <c r="A26" s="3" t="s">
        <v>76</v>
      </c>
      <c r="B26" s="7" t="s">
        <v>83</v>
      </c>
      <c r="C26" s="7">
        <v>1</v>
      </c>
      <c r="D26" s="5"/>
    </row>
    <row r="27" spans="1:4" ht="15" customHeight="1">
      <c r="A27" s="3" t="s">
        <v>77</v>
      </c>
      <c r="B27" s="7" t="s">
        <v>84</v>
      </c>
      <c r="C27" s="7">
        <v>1</v>
      </c>
      <c r="D27" s="5"/>
    </row>
    <row r="28" spans="1:4" ht="15" customHeight="1">
      <c r="A28" s="3" t="s">
        <v>78</v>
      </c>
      <c r="B28" s="7" t="s">
        <v>85</v>
      </c>
      <c r="C28" s="7">
        <v>1</v>
      </c>
      <c r="D28" s="5"/>
    </row>
    <row r="29" spans="1:4" ht="15" customHeight="1">
      <c r="A29" s="3" t="s">
        <v>79</v>
      </c>
      <c r="B29" s="7" t="s">
        <v>86</v>
      </c>
      <c r="C29" s="7">
        <v>1</v>
      </c>
      <c r="D29" s="5"/>
    </row>
    <row r="30" spans="1:4" ht="15" customHeight="1">
      <c r="A30" s="3" t="s">
        <v>80</v>
      </c>
      <c r="B30" s="7" t="s">
        <v>87</v>
      </c>
      <c r="C30" s="7">
        <v>1</v>
      </c>
      <c r="D30" s="5"/>
    </row>
    <row r="31" spans="1:4" ht="15" customHeight="1" thickBot="1">
      <c r="D31" s="5"/>
    </row>
    <row r="32" spans="1:4" ht="15" customHeight="1">
      <c r="A32" s="20" t="s">
        <v>33</v>
      </c>
      <c r="B32" s="21" t="s">
        <v>45</v>
      </c>
      <c r="D32" s="5"/>
    </row>
    <row r="33" spans="1:4" ht="15" customHeight="1">
      <c r="A33" s="3" t="s">
        <v>46</v>
      </c>
      <c r="B33" s="7" t="s">
        <v>69</v>
      </c>
      <c r="D33" s="5"/>
    </row>
    <row r="34" spans="1:4" ht="15" customHeight="1">
      <c r="A34" s="3" t="s">
        <v>47</v>
      </c>
      <c r="B34" s="7" t="s">
        <v>61</v>
      </c>
      <c r="D34" s="5"/>
    </row>
    <row r="35" spans="1:4" ht="15" customHeight="1">
      <c r="A35" s="3" t="s">
        <v>48</v>
      </c>
      <c r="B35" s="7" t="s">
        <v>62</v>
      </c>
      <c r="D35" s="5"/>
    </row>
    <row r="36" spans="1:4" ht="15" customHeight="1">
      <c r="A36" s="3" t="s">
        <v>49</v>
      </c>
      <c r="B36" s="7" t="s">
        <v>63</v>
      </c>
      <c r="D36" s="5"/>
    </row>
    <row r="37" spans="1:4" ht="15" customHeight="1">
      <c r="A37" s="3" t="s">
        <v>50</v>
      </c>
      <c r="B37" s="7" t="s">
        <v>71</v>
      </c>
      <c r="D37" s="5"/>
    </row>
    <row r="38" spans="1:4" ht="15" customHeight="1">
      <c r="A38" s="3" t="s">
        <v>51</v>
      </c>
      <c r="B38" s="7" t="s">
        <v>72</v>
      </c>
      <c r="D38" s="5"/>
    </row>
    <row r="39" spans="1:4" ht="15" customHeight="1">
      <c r="A39" s="3" t="s">
        <v>52</v>
      </c>
      <c r="B39" s="7" t="s">
        <v>73</v>
      </c>
      <c r="D39" s="5"/>
    </row>
    <row r="40" spans="1:4" ht="15" customHeight="1">
      <c r="A40" s="3" t="s">
        <v>53</v>
      </c>
      <c r="B40" s="7" t="s">
        <v>74</v>
      </c>
      <c r="D40" s="6"/>
    </row>
    <row r="41" spans="1:4" ht="15" customHeight="1">
      <c r="A41" s="3" t="s">
        <v>54</v>
      </c>
      <c r="B41" s="7" t="s">
        <v>75</v>
      </c>
    </row>
    <row r="42" spans="1:4" ht="15" customHeight="1">
      <c r="A42" s="3" t="s">
        <v>55</v>
      </c>
      <c r="B42" s="7" t="s">
        <v>64</v>
      </c>
    </row>
    <row r="43" spans="1:4" ht="15" customHeight="1">
      <c r="A43" s="3" t="s">
        <v>56</v>
      </c>
      <c r="B43" s="7" t="s">
        <v>65</v>
      </c>
    </row>
    <row r="44" spans="1:4" ht="15" customHeight="1">
      <c r="A44" s="3" t="s">
        <v>57</v>
      </c>
      <c r="B44" s="7" t="s">
        <v>66</v>
      </c>
    </row>
    <row r="45" spans="1:4" ht="15" customHeight="1">
      <c r="A45" s="3" t="s">
        <v>58</v>
      </c>
      <c r="B45" s="7" t="s">
        <v>67</v>
      </c>
    </row>
    <row r="46" spans="1:4" ht="15" customHeight="1">
      <c r="A46" s="3" t="s">
        <v>59</v>
      </c>
      <c r="B46" s="7" t="s">
        <v>68</v>
      </c>
    </row>
    <row r="47" spans="1:4" ht="15" customHeight="1">
      <c r="A47" s="3" t="s">
        <v>60</v>
      </c>
      <c r="B47" s="7" t="s">
        <v>70</v>
      </c>
    </row>
    <row r="48" spans="1:4" ht="15" customHeight="1">
      <c r="A48" s="18" t="s">
        <v>100</v>
      </c>
      <c r="B48" s="7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D662-5BA5-4B3D-B275-2041209E4A18}">
  <dimension ref="A1:N18"/>
  <sheetViews>
    <sheetView workbookViewId="0">
      <selection activeCell="C10" sqref="C10"/>
    </sheetView>
  </sheetViews>
  <sheetFormatPr baseColWidth="10" defaultColWidth="9.44140625" defaultRowHeight="14.4"/>
  <cols>
    <col min="2" max="2" width="24.33203125" bestFit="1" customWidth="1"/>
  </cols>
  <sheetData>
    <row r="1" spans="1:14" ht="15.6">
      <c r="C1" s="25" t="s">
        <v>114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14">
      <c r="A2" s="10" t="s">
        <v>33</v>
      </c>
      <c r="B2" s="10" t="s">
        <v>1</v>
      </c>
      <c r="C2" s="10" t="s">
        <v>102</v>
      </c>
      <c r="D2" s="10" t="s">
        <v>103</v>
      </c>
      <c r="E2" s="10" t="s">
        <v>104</v>
      </c>
      <c r="F2" s="10" t="s">
        <v>105</v>
      </c>
      <c r="G2" s="10" t="s">
        <v>106</v>
      </c>
      <c r="H2" s="10" t="s">
        <v>107</v>
      </c>
      <c r="I2" s="10" t="s">
        <v>108</v>
      </c>
      <c r="J2" s="10" t="s">
        <v>109</v>
      </c>
      <c r="K2" s="10" t="s">
        <v>110</v>
      </c>
      <c r="L2" s="10" t="s">
        <v>111</v>
      </c>
      <c r="M2" s="10" t="s">
        <v>112</v>
      </c>
      <c r="N2" s="10" t="s">
        <v>113</v>
      </c>
    </row>
    <row r="3" spans="1:14">
      <c r="A3" s="3" t="s">
        <v>10</v>
      </c>
      <c r="B3" s="7" t="s">
        <v>34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</row>
    <row r="4" spans="1:14">
      <c r="A4" s="3" t="s">
        <v>11</v>
      </c>
      <c r="B4" s="7" t="s">
        <v>37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</row>
    <row r="5" spans="1:14">
      <c r="A5" s="3" t="s">
        <v>12</v>
      </c>
      <c r="B5" s="7" t="s">
        <v>35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</row>
    <row r="6" spans="1:14">
      <c r="A6" s="3" t="s">
        <v>13</v>
      </c>
      <c r="B6" s="7" t="s">
        <v>41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</row>
    <row r="7" spans="1:14">
      <c r="A7" s="3" t="s">
        <v>14</v>
      </c>
      <c r="B7" s="7" t="s">
        <v>38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</row>
    <row r="8" spans="1:14">
      <c r="A8" s="3" t="s">
        <v>16</v>
      </c>
      <c r="B8" s="7" t="s">
        <v>42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</row>
    <row r="9" spans="1:14">
      <c r="A9" s="3" t="s">
        <v>17</v>
      </c>
      <c r="B9" s="7" t="s">
        <v>43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</row>
    <row r="10" spans="1:14">
      <c r="A10" s="3" t="s">
        <v>18</v>
      </c>
      <c r="B10" s="7" t="s">
        <v>39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</row>
    <row r="11" spans="1:14">
      <c r="A11" s="3" t="s">
        <v>19</v>
      </c>
      <c r="B11" s="7" t="s">
        <v>40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</row>
    <row r="12" spans="1:14">
      <c r="A12" s="3" t="s">
        <v>20</v>
      </c>
      <c r="B12" s="7" t="s">
        <v>21</v>
      </c>
      <c r="C12" s="18">
        <v>6800</v>
      </c>
      <c r="D12" s="18">
        <v>5000</v>
      </c>
      <c r="E12" s="18">
        <v>4000</v>
      </c>
      <c r="F12" s="18">
        <v>0</v>
      </c>
      <c r="G12" s="18">
        <v>7000</v>
      </c>
      <c r="H12" s="18">
        <v>7500</v>
      </c>
      <c r="I12" s="18">
        <v>3000</v>
      </c>
      <c r="J12" s="18">
        <v>0</v>
      </c>
      <c r="K12" s="18">
        <v>6000</v>
      </c>
      <c r="L12" s="18">
        <v>4000</v>
      </c>
      <c r="M12" s="18">
        <v>4500</v>
      </c>
      <c r="N12" s="18">
        <v>0</v>
      </c>
    </row>
    <row r="13" spans="1:14">
      <c r="A13" s="3" t="s">
        <v>22</v>
      </c>
      <c r="B13" s="7" t="s">
        <v>23</v>
      </c>
      <c r="C13" s="18">
        <v>6000</v>
      </c>
      <c r="D13" s="18">
        <v>0</v>
      </c>
      <c r="E13" s="18">
        <v>7000</v>
      </c>
      <c r="F13" s="18">
        <v>6000</v>
      </c>
      <c r="G13" s="18">
        <v>4000</v>
      </c>
      <c r="H13" s="18">
        <v>0</v>
      </c>
      <c r="I13" s="18">
        <v>6000</v>
      </c>
      <c r="J13" s="18">
        <v>6200</v>
      </c>
      <c r="K13" s="18">
        <v>5000</v>
      </c>
      <c r="L13" s="18">
        <v>4000</v>
      </c>
      <c r="M13" s="18">
        <v>4000</v>
      </c>
      <c r="N13" s="18">
        <v>4800</v>
      </c>
    </row>
    <row r="14" spans="1:14">
      <c r="A14" s="3" t="s">
        <v>24</v>
      </c>
      <c r="B14" s="7" t="s">
        <v>25</v>
      </c>
      <c r="C14" s="18">
        <v>2000</v>
      </c>
      <c r="D14" s="18">
        <v>4800</v>
      </c>
      <c r="E14" s="18">
        <v>7000</v>
      </c>
      <c r="F14" s="18">
        <v>0</v>
      </c>
      <c r="G14" s="18">
        <v>5400</v>
      </c>
      <c r="H14" s="18">
        <v>6000</v>
      </c>
      <c r="I14" s="18">
        <v>6000</v>
      </c>
      <c r="J14" s="18">
        <v>0</v>
      </c>
      <c r="K14" s="18">
        <v>5000</v>
      </c>
      <c r="L14" s="18">
        <v>4000</v>
      </c>
      <c r="M14" s="18">
        <v>5000</v>
      </c>
      <c r="N14" s="18">
        <v>4000</v>
      </c>
    </row>
    <row r="15" spans="1:14">
      <c r="A15" s="3" t="s">
        <v>26</v>
      </c>
      <c r="B15" s="7" t="s">
        <v>27</v>
      </c>
      <c r="C15" s="18">
        <v>0</v>
      </c>
      <c r="D15" s="18">
        <v>5000</v>
      </c>
      <c r="E15" s="18">
        <v>6500</v>
      </c>
      <c r="F15" s="18">
        <v>5000</v>
      </c>
      <c r="G15" s="18">
        <v>3500</v>
      </c>
      <c r="H15" s="18">
        <v>5000</v>
      </c>
      <c r="I15" s="18">
        <v>6540</v>
      </c>
      <c r="J15" s="18">
        <v>6000</v>
      </c>
      <c r="K15" s="18">
        <v>3000</v>
      </c>
      <c r="L15" s="18">
        <v>6000</v>
      </c>
      <c r="M15" s="18">
        <v>5000</v>
      </c>
      <c r="N15" s="18">
        <v>6700</v>
      </c>
    </row>
    <row r="16" spans="1:14">
      <c r="A16" s="3" t="s">
        <v>28</v>
      </c>
      <c r="B16" s="7" t="s">
        <v>29</v>
      </c>
      <c r="C16" s="18">
        <v>8000</v>
      </c>
      <c r="D16" s="18">
        <v>4000</v>
      </c>
      <c r="E16" s="18">
        <v>3000</v>
      </c>
      <c r="F16" s="18">
        <v>5400</v>
      </c>
      <c r="G16" s="18">
        <v>3500</v>
      </c>
      <c r="H16" s="18">
        <v>4000</v>
      </c>
      <c r="I16" s="18">
        <v>5600</v>
      </c>
      <c r="J16" s="18">
        <v>4000</v>
      </c>
      <c r="K16" s="18">
        <v>5000</v>
      </c>
      <c r="L16" s="18">
        <v>4000</v>
      </c>
      <c r="M16" s="18">
        <v>5000</v>
      </c>
      <c r="N16" s="18">
        <v>5000</v>
      </c>
    </row>
    <row r="17" spans="1:14">
      <c r="A17" s="3" t="s">
        <v>30</v>
      </c>
      <c r="B17" s="7" t="s">
        <v>31</v>
      </c>
      <c r="C17" s="18">
        <v>5200</v>
      </c>
      <c r="D17" s="18">
        <v>5000</v>
      </c>
      <c r="E17" s="18">
        <v>0</v>
      </c>
      <c r="F17" s="18">
        <v>9000</v>
      </c>
      <c r="G17" s="18">
        <v>5000</v>
      </c>
      <c r="H17" s="18">
        <v>4000</v>
      </c>
      <c r="I17" s="18">
        <v>0</v>
      </c>
      <c r="J17" s="18">
        <v>9500</v>
      </c>
      <c r="K17" s="18">
        <v>4000</v>
      </c>
      <c r="L17" s="18">
        <v>3500</v>
      </c>
      <c r="M17" s="18">
        <v>3700</v>
      </c>
      <c r="N17" s="18">
        <v>5000</v>
      </c>
    </row>
    <row r="18" spans="1:14">
      <c r="A18" s="3" t="s">
        <v>32</v>
      </c>
      <c r="B18" s="7" t="s">
        <v>36</v>
      </c>
      <c r="C18" s="18">
        <v>8600</v>
      </c>
      <c r="D18" s="18">
        <v>8200</v>
      </c>
      <c r="E18" s="18">
        <v>8800</v>
      </c>
      <c r="F18" s="18">
        <v>8700</v>
      </c>
      <c r="G18" s="18">
        <v>8900</v>
      </c>
      <c r="H18" s="18">
        <v>8600</v>
      </c>
      <c r="I18" s="18">
        <v>8800</v>
      </c>
      <c r="J18" s="18">
        <v>7800</v>
      </c>
      <c r="K18" s="18">
        <v>8600</v>
      </c>
      <c r="L18" s="18">
        <v>8200</v>
      </c>
      <c r="M18" s="18">
        <v>8700</v>
      </c>
      <c r="N18" s="18">
        <v>8300</v>
      </c>
    </row>
  </sheetData>
  <mergeCells count="1">
    <mergeCell ref="C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ED22-218C-4E1D-A86C-C7A510871DD3}">
  <dimension ref="A1:E18"/>
  <sheetViews>
    <sheetView workbookViewId="0">
      <selection activeCell="A2" sqref="A2:E18"/>
    </sheetView>
  </sheetViews>
  <sheetFormatPr baseColWidth="10" defaultRowHeight="14.4"/>
  <cols>
    <col min="2" max="2" width="24.33203125" bestFit="1" customWidth="1"/>
    <col min="3" max="3" width="20.5546875" customWidth="1"/>
    <col min="4" max="4" width="24.6640625" bestFit="1" customWidth="1"/>
    <col min="5" max="5" width="22.44140625" bestFit="1" customWidth="1"/>
  </cols>
  <sheetData>
    <row r="1" spans="1:5" ht="15.6">
      <c r="B1" s="28" t="s">
        <v>125</v>
      </c>
      <c r="C1" s="28"/>
      <c r="D1" s="28"/>
      <c r="E1" s="28"/>
    </row>
    <row r="2" spans="1:5">
      <c r="A2" s="10" t="s">
        <v>33</v>
      </c>
      <c r="B2" s="13" t="s">
        <v>92</v>
      </c>
      <c r="C2" s="14" t="s">
        <v>116</v>
      </c>
      <c r="D2" s="14" t="s">
        <v>117</v>
      </c>
      <c r="E2" s="14" t="s">
        <v>118</v>
      </c>
    </row>
    <row r="3" spans="1:5">
      <c r="A3" s="3" t="s">
        <v>10</v>
      </c>
      <c r="B3" s="3" t="s">
        <v>34</v>
      </c>
      <c r="C3" s="15">
        <v>14100</v>
      </c>
      <c r="D3" s="15">
        <v>790000</v>
      </c>
      <c r="E3" s="15">
        <v>0</v>
      </c>
    </row>
    <row r="4" spans="1:5">
      <c r="A4" s="3" t="s">
        <v>11</v>
      </c>
      <c r="B4" s="3" t="s">
        <v>37</v>
      </c>
      <c r="C4" s="15">
        <v>2650</v>
      </c>
      <c r="D4" s="15">
        <v>420000</v>
      </c>
      <c r="E4" s="15">
        <v>0</v>
      </c>
    </row>
    <row r="5" spans="1:5">
      <c r="A5" s="3" t="s">
        <v>12</v>
      </c>
      <c r="B5" s="3" t="s">
        <v>35</v>
      </c>
      <c r="C5" s="15">
        <v>4856</v>
      </c>
      <c r="D5" s="15">
        <v>443000</v>
      </c>
      <c r="E5" s="15">
        <v>0</v>
      </c>
    </row>
    <row r="6" spans="1:5">
      <c r="A6" s="3" t="s">
        <v>13</v>
      </c>
      <c r="B6" s="3" t="s">
        <v>41</v>
      </c>
      <c r="C6" s="15">
        <v>8900</v>
      </c>
      <c r="D6" s="15">
        <v>0</v>
      </c>
      <c r="E6" s="15">
        <v>720060</v>
      </c>
    </row>
    <row r="7" spans="1:5">
      <c r="A7" s="3" t="s">
        <v>14</v>
      </c>
      <c r="B7" s="3" t="s">
        <v>38</v>
      </c>
      <c r="C7" s="15">
        <v>9870</v>
      </c>
      <c r="D7" s="15">
        <v>0</v>
      </c>
      <c r="E7" s="15">
        <v>366300</v>
      </c>
    </row>
    <row r="8" spans="1:5">
      <c r="A8" s="3" t="s">
        <v>16</v>
      </c>
      <c r="B8" s="3" t="s">
        <v>42</v>
      </c>
      <c r="C8" s="15">
        <v>13200</v>
      </c>
      <c r="D8" s="15">
        <v>0</v>
      </c>
      <c r="E8" s="15">
        <v>985380</v>
      </c>
    </row>
    <row r="9" spans="1:5">
      <c r="A9" s="3" t="s">
        <v>17</v>
      </c>
      <c r="B9" s="3" t="s">
        <v>43</v>
      </c>
      <c r="C9" s="15">
        <v>13200</v>
      </c>
      <c r="D9" s="15">
        <v>0</v>
      </c>
      <c r="E9" s="15">
        <v>1158000</v>
      </c>
    </row>
    <row r="10" spans="1:5">
      <c r="A10" s="3" t="s">
        <v>18</v>
      </c>
      <c r="B10" s="3" t="s">
        <v>39</v>
      </c>
      <c r="C10" s="15">
        <v>2050</v>
      </c>
      <c r="D10" s="15">
        <v>0</v>
      </c>
      <c r="E10" s="15">
        <v>57920</v>
      </c>
    </row>
    <row r="11" spans="1:5">
      <c r="A11" s="3" t="s">
        <v>19</v>
      </c>
      <c r="B11" s="3" t="s">
        <v>40</v>
      </c>
      <c r="C11" s="15">
        <v>3650</v>
      </c>
      <c r="D11" s="15">
        <v>0</v>
      </c>
      <c r="E11" s="15">
        <v>138740</v>
      </c>
    </row>
    <row r="12" spans="1:5">
      <c r="A12" s="3" t="s">
        <v>20</v>
      </c>
      <c r="B12" s="3" t="s">
        <v>21</v>
      </c>
      <c r="C12" s="15">
        <v>14760</v>
      </c>
      <c r="D12" s="15">
        <v>896460</v>
      </c>
      <c r="E12" s="15">
        <v>0</v>
      </c>
    </row>
    <row r="13" spans="1:5">
      <c r="A13" s="3" t="s">
        <v>22</v>
      </c>
      <c r="B13" s="3" t="s">
        <v>23</v>
      </c>
      <c r="C13" s="15">
        <v>15980</v>
      </c>
      <c r="D13" s="15">
        <v>950600</v>
      </c>
      <c r="E13" s="15">
        <v>0</v>
      </c>
    </row>
    <row r="14" spans="1:5">
      <c r="A14" s="3" t="s">
        <v>24</v>
      </c>
      <c r="B14" s="3" t="s">
        <v>25</v>
      </c>
      <c r="C14" s="15">
        <v>12750</v>
      </c>
      <c r="D14" s="15">
        <v>910000</v>
      </c>
      <c r="E14" s="15">
        <v>0</v>
      </c>
    </row>
    <row r="15" spans="1:5">
      <c r="A15" s="3" t="s">
        <v>26</v>
      </c>
      <c r="B15" s="3" t="s">
        <v>27</v>
      </c>
      <c r="C15" s="15">
        <v>14500</v>
      </c>
      <c r="D15" s="15">
        <v>897300</v>
      </c>
      <c r="E15" s="15">
        <v>0</v>
      </c>
    </row>
    <row r="16" spans="1:5">
      <c r="A16" s="3" t="s">
        <v>28</v>
      </c>
      <c r="B16" s="3" t="s">
        <v>29</v>
      </c>
      <c r="C16" s="15">
        <v>17320</v>
      </c>
      <c r="D16" s="15">
        <v>913000</v>
      </c>
      <c r="E16" s="15">
        <v>0</v>
      </c>
    </row>
    <row r="17" spans="1:5">
      <c r="A17" s="3" t="s">
        <v>30</v>
      </c>
      <c r="B17" s="3" t="s">
        <v>31</v>
      </c>
      <c r="C17" s="15">
        <v>24600</v>
      </c>
      <c r="D17" s="15">
        <v>1187300</v>
      </c>
      <c r="E17" s="15">
        <v>0</v>
      </c>
    </row>
    <row r="18" spans="1:5">
      <c r="A18" s="3" t="s">
        <v>32</v>
      </c>
      <c r="B18" s="3" t="s">
        <v>36</v>
      </c>
      <c r="C18" s="15">
        <v>17300</v>
      </c>
      <c r="D18" s="15">
        <v>680000</v>
      </c>
      <c r="E18" s="15">
        <v>0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908D-A1F5-4F2D-AD6A-45EEB60333F4}">
  <dimension ref="A1:J18"/>
  <sheetViews>
    <sheetView workbookViewId="0">
      <selection activeCell="C27" sqref="C27"/>
    </sheetView>
  </sheetViews>
  <sheetFormatPr baseColWidth="10" defaultColWidth="6.88671875" defaultRowHeight="14.4"/>
  <cols>
    <col min="1" max="1" width="6.77734375" bestFit="1" customWidth="1"/>
    <col min="2" max="2" width="10" bestFit="1" customWidth="1"/>
    <col min="3" max="5" width="9" bestFit="1" customWidth="1"/>
    <col min="6" max="6" width="9.6640625" customWidth="1"/>
    <col min="9" max="9" width="6.109375" bestFit="1" customWidth="1"/>
    <col min="10" max="10" width="30.77734375" bestFit="1" customWidth="1"/>
  </cols>
  <sheetData>
    <row r="1" spans="1:10">
      <c r="B1" s="29" t="s">
        <v>115</v>
      </c>
      <c r="C1" s="30"/>
      <c r="D1" s="30"/>
      <c r="E1" s="30"/>
      <c r="F1" s="31"/>
    </row>
    <row r="2" spans="1:10">
      <c r="A2" s="10" t="s">
        <v>94</v>
      </c>
      <c r="B2" s="10" t="s">
        <v>76</v>
      </c>
      <c r="C2" s="10" t="s">
        <v>77</v>
      </c>
      <c r="D2" s="10" t="s">
        <v>78</v>
      </c>
      <c r="E2" s="10" t="s">
        <v>79</v>
      </c>
      <c r="F2" s="10" t="s">
        <v>80</v>
      </c>
    </row>
    <row r="3" spans="1:10">
      <c r="A3" s="3" t="s">
        <v>46</v>
      </c>
      <c r="B3" s="3">
        <v>0</v>
      </c>
      <c r="C3" s="3">
        <v>0</v>
      </c>
      <c r="D3" s="3">
        <v>0</v>
      </c>
      <c r="E3" s="3">
        <v>38000000</v>
      </c>
      <c r="F3" s="3">
        <v>0</v>
      </c>
    </row>
    <row r="4" spans="1:10">
      <c r="A4" s="3" t="s">
        <v>47</v>
      </c>
      <c r="B4" s="3">
        <v>0</v>
      </c>
      <c r="C4" s="3">
        <v>0</v>
      </c>
      <c r="D4" s="3">
        <v>12000000</v>
      </c>
      <c r="E4" s="3">
        <v>0</v>
      </c>
      <c r="F4" s="3">
        <v>0</v>
      </c>
    </row>
    <row r="5" spans="1:10">
      <c r="A5" s="3" t="s">
        <v>48</v>
      </c>
      <c r="B5" s="3">
        <v>0</v>
      </c>
      <c r="C5" s="3">
        <v>23000000</v>
      </c>
      <c r="D5" s="3">
        <v>0</v>
      </c>
      <c r="E5" s="3">
        <v>0</v>
      </c>
      <c r="F5" s="3">
        <v>0</v>
      </c>
    </row>
    <row r="6" spans="1:10">
      <c r="A6" s="3" t="s">
        <v>49</v>
      </c>
      <c r="B6" s="3">
        <v>150000000</v>
      </c>
      <c r="C6" s="3">
        <v>0</v>
      </c>
      <c r="D6" s="3">
        <v>0</v>
      </c>
      <c r="E6" s="3">
        <v>0</v>
      </c>
      <c r="F6" s="3">
        <v>0</v>
      </c>
    </row>
    <row r="7" spans="1:10">
      <c r="A7" s="3" t="s">
        <v>50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I7" s="10" t="s">
        <v>33</v>
      </c>
      <c r="J7" s="10" t="s">
        <v>1</v>
      </c>
    </row>
    <row r="8" spans="1:10">
      <c r="A8" s="3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I8" s="3" t="s">
        <v>76</v>
      </c>
      <c r="J8" s="7" t="s">
        <v>83</v>
      </c>
    </row>
    <row r="9" spans="1:10">
      <c r="A9" s="3" t="s">
        <v>52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I9" s="3" t="s">
        <v>77</v>
      </c>
      <c r="J9" s="7" t="s">
        <v>84</v>
      </c>
    </row>
    <row r="10" spans="1:10">
      <c r="A10" s="3" t="s">
        <v>53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I10" s="3" t="s">
        <v>78</v>
      </c>
      <c r="J10" s="7" t="s">
        <v>85</v>
      </c>
    </row>
    <row r="11" spans="1:10">
      <c r="A11" s="3" t="s">
        <v>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I11" s="3" t="s">
        <v>79</v>
      </c>
      <c r="J11" s="7" t="s">
        <v>86</v>
      </c>
    </row>
    <row r="12" spans="1:10">
      <c r="A12" s="3" t="s">
        <v>55</v>
      </c>
      <c r="B12" s="3">
        <v>0</v>
      </c>
      <c r="C12" s="3">
        <v>0</v>
      </c>
      <c r="D12" s="3">
        <v>0</v>
      </c>
      <c r="E12" s="3">
        <v>38000000</v>
      </c>
      <c r="F12" s="3">
        <v>0</v>
      </c>
      <c r="I12" s="3" t="s">
        <v>80</v>
      </c>
      <c r="J12" s="7" t="s">
        <v>87</v>
      </c>
    </row>
    <row r="13" spans="1:10">
      <c r="A13" s="3" t="s">
        <v>56</v>
      </c>
      <c r="B13" s="3">
        <v>0</v>
      </c>
      <c r="C13" s="3">
        <v>0</v>
      </c>
      <c r="D13" s="3">
        <v>0</v>
      </c>
      <c r="E13" s="3">
        <v>38000000</v>
      </c>
      <c r="F13" s="3">
        <v>0</v>
      </c>
    </row>
    <row r="14" spans="1:10">
      <c r="A14" s="3" t="s">
        <v>57</v>
      </c>
      <c r="B14" s="3">
        <v>0</v>
      </c>
      <c r="C14" s="3">
        <v>0</v>
      </c>
      <c r="D14" s="3">
        <v>0</v>
      </c>
      <c r="E14" s="3">
        <v>38000000</v>
      </c>
      <c r="F14" s="3">
        <v>0</v>
      </c>
    </row>
    <row r="15" spans="1:10">
      <c r="A15" s="3" t="s">
        <v>58</v>
      </c>
      <c r="B15" s="3">
        <v>0</v>
      </c>
      <c r="C15" s="3">
        <v>0</v>
      </c>
      <c r="D15" s="3">
        <v>0</v>
      </c>
      <c r="E15" s="3">
        <v>38000000</v>
      </c>
      <c r="F15" s="3">
        <v>0</v>
      </c>
    </row>
    <row r="16" spans="1:10">
      <c r="A16" s="3" t="s">
        <v>59</v>
      </c>
      <c r="B16" s="3">
        <v>0</v>
      </c>
      <c r="C16" s="3">
        <v>0</v>
      </c>
      <c r="D16" s="3">
        <v>0</v>
      </c>
      <c r="E16" s="3">
        <v>38000000</v>
      </c>
      <c r="F16" s="3">
        <v>0</v>
      </c>
    </row>
    <row r="17" spans="1:6">
      <c r="A17" s="3" t="s">
        <v>60</v>
      </c>
      <c r="B17" s="3">
        <v>0</v>
      </c>
      <c r="C17" s="3">
        <v>0</v>
      </c>
      <c r="D17" s="3">
        <v>0</v>
      </c>
      <c r="E17" s="3">
        <v>0</v>
      </c>
      <c r="F17" s="3">
        <v>26000000</v>
      </c>
    </row>
    <row r="18" spans="1:6">
      <c r="A18" s="3" t="s">
        <v>93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</row>
  </sheetData>
  <mergeCells count="1">
    <mergeCell ref="B1:F1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D506-CFF3-4345-9555-C9E1988F4D3F}">
  <dimension ref="A1:C7"/>
  <sheetViews>
    <sheetView workbookViewId="0">
      <selection activeCell="D23" sqref="D23"/>
    </sheetView>
  </sheetViews>
  <sheetFormatPr baseColWidth="10" defaultRowHeight="14.4"/>
  <cols>
    <col min="2" max="2" width="24.33203125" bestFit="1" customWidth="1"/>
    <col min="3" max="3" width="18.6640625" bestFit="1" customWidth="1"/>
  </cols>
  <sheetData>
    <row r="1" spans="1:3">
      <c r="A1" s="10" t="s">
        <v>33</v>
      </c>
      <c r="B1" s="10" t="s">
        <v>1</v>
      </c>
      <c r="C1" s="10" t="s">
        <v>90</v>
      </c>
    </row>
    <row r="2" spans="1:3">
      <c r="A2" s="3" t="s">
        <v>13</v>
      </c>
      <c r="B2" s="3" t="s">
        <v>89</v>
      </c>
      <c r="C2" s="12">
        <f>36/30</f>
        <v>1.2</v>
      </c>
    </row>
    <row r="3" spans="1:3">
      <c r="A3" s="3" t="s">
        <v>14</v>
      </c>
      <c r="B3" s="3" t="s">
        <v>38</v>
      </c>
      <c r="C3" s="12">
        <f>3/30</f>
        <v>0.1</v>
      </c>
    </row>
    <row r="4" spans="1:3">
      <c r="A4" s="3" t="s">
        <v>15</v>
      </c>
      <c r="B4" s="3" t="s">
        <v>42</v>
      </c>
      <c r="C4" s="12">
        <f>36/30</f>
        <v>1.2</v>
      </c>
    </row>
    <row r="5" spans="1:3">
      <c r="A5" s="3" t="s">
        <v>17</v>
      </c>
      <c r="B5" s="3" t="s">
        <v>43</v>
      </c>
      <c r="C5" s="12">
        <f>36/30</f>
        <v>1.2</v>
      </c>
    </row>
    <row r="6" spans="1:3">
      <c r="A6" s="3" t="s">
        <v>18</v>
      </c>
      <c r="B6" s="3" t="s">
        <v>39</v>
      </c>
      <c r="C6" s="12">
        <f>2/30</f>
        <v>6.6666666666666666E-2</v>
      </c>
    </row>
    <row r="7" spans="1:3">
      <c r="A7" s="3" t="s">
        <v>19</v>
      </c>
      <c r="B7" s="3" t="s">
        <v>40</v>
      </c>
      <c r="C7" s="12">
        <f>3/30</f>
        <v>0.1</v>
      </c>
    </row>
  </sheetData>
  <pageMargins left="0.7" right="0.7" top="0.75" bottom="0.75" header="0.3" footer="0.3"/>
  <ignoredErrors>
    <ignoredError sqref="C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B9992-5453-4CEB-930D-CBF29E60FCE6}">
  <dimension ref="A1:D17"/>
  <sheetViews>
    <sheetView workbookViewId="0">
      <selection activeCell="I19" sqref="I19"/>
    </sheetView>
  </sheetViews>
  <sheetFormatPr baseColWidth="10" defaultRowHeight="14.4"/>
  <cols>
    <col min="2" max="2" width="24.33203125" bestFit="1" customWidth="1"/>
    <col min="3" max="3" width="16.5546875" bestFit="1" customWidth="1"/>
    <col min="4" max="4" width="14.33203125" bestFit="1" customWidth="1"/>
  </cols>
  <sheetData>
    <row r="1" spans="1:4">
      <c r="A1" s="10" t="s">
        <v>33</v>
      </c>
      <c r="B1" s="10" t="s">
        <v>1</v>
      </c>
      <c r="C1" s="10" t="s">
        <v>91</v>
      </c>
      <c r="D1" s="10" t="s">
        <v>124</v>
      </c>
    </row>
    <row r="2" spans="1:4">
      <c r="A2" s="3" t="s">
        <v>10</v>
      </c>
      <c r="B2" s="3" t="s">
        <v>34</v>
      </c>
      <c r="C2" s="3">
        <v>1500</v>
      </c>
      <c r="D2" s="24">
        <v>200</v>
      </c>
    </row>
    <row r="3" spans="1:4">
      <c r="A3" s="3" t="s">
        <v>11</v>
      </c>
      <c r="B3" s="3" t="s">
        <v>37</v>
      </c>
      <c r="C3" s="3">
        <v>1500</v>
      </c>
      <c r="D3" s="24">
        <v>200</v>
      </c>
    </row>
    <row r="4" spans="1:4">
      <c r="A4" s="3" t="s">
        <v>12</v>
      </c>
      <c r="B4" s="3" t="s">
        <v>35</v>
      </c>
      <c r="C4" s="3">
        <v>500</v>
      </c>
      <c r="D4" s="24">
        <v>200</v>
      </c>
    </row>
    <row r="5" spans="1:4">
      <c r="A5" s="3" t="s">
        <v>13</v>
      </c>
      <c r="B5" s="3" t="s">
        <v>41</v>
      </c>
      <c r="C5" s="3">
        <v>8000</v>
      </c>
      <c r="D5" s="24">
        <v>200</v>
      </c>
    </row>
    <row r="6" spans="1:4">
      <c r="A6" s="3" t="s">
        <v>14</v>
      </c>
      <c r="B6" s="3" t="s">
        <v>38</v>
      </c>
      <c r="C6" s="3">
        <v>8000</v>
      </c>
      <c r="D6" s="24">
        <v>200</v>
      </c>
    </row>
    <row r="7" spans="1:4">
      <c r="A7" s="3" t="s">
        <v>15</v>
      </c>
      <c r="B7" s="3" t="s">
        <v>42</v>
      </c>
      <c r="C7" s="3">
        <v>8000</v>
      </c>
      <c r="D7" s="24">
        <v>200</v>
      </c>
    </row>
    <row r="8" spans="1:4">
      <c r="A8" s="3" t="s">
        <v>17</v>
      </c>
      <c r="B8" s="3" t="s">
        <v>43</v>
      </c>
      <c r="C8" s="3">
        <v>8000</v>
      </c>
      <c r="D8" s="24">
        <v>200</v>
      </c>
    </row>
    <row r="9" spans="1:4">
      <c r="A9" s="3" t="s">
        <v>18</v>
      </c>
      <c r="B9" s="3" t="s">
        <v>39</v>
      </c>
      <c r="C9" s="3">
        <v>800</v>
      </c>
      <c r="D9" s="24">
        <v>200</v>
      </c>
    </row>
    <row r="10" spans="1:4">
      <c r="A10" s="3" t="s">
        <v>19</v>
      </c>
      <c r="B10" s="3" t="s">
        <v>40</v>
      </c>
      <c r="C10" s="3">
        <v>1000</v>
      </c>
      <c r="D10" s="24">
        <v>200</v>
      </c>
    </row>
    <row r="11" spans="1:4">
      <c r="A11" s="3" t="s">
        <v>20</v>
      </c>
      <c r="B11" s="3" t="s">
        <v>21</v>
      </c>
      <c r="C11" s="3">
        <v>3000</v>
      </c>
      <c r="D11" s="24">
        <v>200</v>
      </c>
    </row>
    <row r="12" spans="1:4">
      <c r="A12" s="3" t="s">
        <v>22</v>
      </c>
      <c r="B12" s="3" t="s">
        <v>23</v>
      </c>
      <c r="C12" s="3">
        <v>3000</v>
      </c>
      <c r="D12" s="24">
        <v>200</v>
      </c>
    </row>
    <row r="13" spans="1:4">
      <c r="A13" s="3" t="s">
        <v>24</v>
      </c>
      <c r="B13" s="3" t="s">
        <v>25</v>
      </c>
      <c r="C13" s="3">
        <v>3000</v>
      </c>
      <c r="D13" s="24">
        <v>200</v>
      </c>
    </row>
    <row r="14" spans="1:4">
      <c r="A14" s="3" t="s">
        <v>26</v>
      </c>
      <c r="B14" s="3" t="s">
        <v>27</v>
      </c>
      <c r="C14" s="3">
        <v>3000</v>
      </c>
      <c r="D14" s="24">
        <v>200</v>
      </c>
    </row>
    <row r="15" spans="1:4">
      <c r="A15" s="3" t="s">
        <v>28</v>
      </c>
      <c r="B15" s="3" t="s">
        <v>29</v>
      </c>
      <c r="C15" s="3">
        <v>3000</v>
      </c>
      <c r="D15" s="24">
        <v>200</v>
      </c>
    </row>
    <row r="16" spans="1:4">
      <c r="A16" s="3" t="s">
        <v>30</v>
      </c>
      <c r="B16" s="3" t="s">
        <v>31</v>
      </c>
      <c r="C16" s="3">
        <v>3000</v>
      </c>
      <c r="D16" s="24">
        <v>200</v>
      </c>
    </row>
    <row r="17" spans="1:4">
      <c r="A17" s="3" t="s">
        <v>32</v>
      </c>
      <c r="B17" s="3" t="s">
        <v>36</v>
      </c>
      <c r="C17" s="3">
        <v>3000</v>
      </c>
      <c r="D17" s="24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9E241-64E0-4023-A264-9840AD2DA3C5}">
  <dimension ref="A1:Q18"/>
  <sheetViews>
    <sheetView tabSelected="1" workbookViewId="0">
      <selection activeCell="Q21" sqref="P20:Q21"/>
    </sheetView>
  </sheetViews>
  <sheetFormatPr baseColWidth="10" defaultRowHeight="14.4"/>
  <cols>
    <col min="1" max="1" width="11.5546875" style="4"/>
    <col min="2" max="4" width="4.44140625" style="4" bestFit="1" customWidth="1"/>
    <col min="5" max="10" width="3.33203125" style="4" bestFit="1" customWidth="1"/>
    <col min="11" max="16" width="5" style="4" bestFit="1" customWidth="1"/>
    <col min="17" max="17" width="4.33203125" style="4" bestFit="1" customWidth="1"/>
    <col min="18" max="16384" width="11.5546875" style="4"/>
  </cols>
  <sheetData>
    <row r="1" spans="1:17" ht="15" thickBot="1">
      <c r="B1" s="32" t="s">
        <v>98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7">
      <c r="A2" s="1" t="s">
        <v>33</v>
      </c>
      <c r="B2" s="9" t="s">
        <v>46</v>
      </c>
      <c r="C2" s="9" t="s">
        <v>47</v>
      </c>
      <c r="D2" s="9" t="s">
        <v>48</v>
      </c>
      <c r="E2" s="9" t="s">
        <v>49</v>
      </c>
      <c r="F2" s="9" t="s">
        <v>50</v>
      </c>
      <c r="G2" s="9" t="s">
        <v>51</v>
      </c>
      <c r="H2" s="9" t="s">
        <v>52</v>
      </c>
      <c r="I2" s="9" t="s">
        <v>53</v>
      </c>
      <c r="J2" s="9" t="s">
        <v>54</v>
      </c>
      <c r="K2" s="9" t="s">
        <v>55</v>
      </c>
      <c r="L2" s="9" t="s">
        <v>56</v>
      </c>
      <c r="M2" s="9" t="s">
        <v>57</v>
      </c>
      <c r="N2" s="9" t="s">
        <v>58</v>
      </c>
      <c r="O2" s="9" t="s">
        <v>59</v>
      </c>
      <c r="P2" s="9" t="s">
        <v>60</v>
      </c>
      <c r="Q2" s="9" t="s">
        <v>93</v>
      </c>
    </row>
    <row r="3" spans="1:17">
      <c r="A3" s="3" t="s">
        <v>10</v>
      </c>
      <c r="B3" s="12">
        <v>0.04</v>
      </c>
      <c r="C3" s="12">
        <v>0.71</v>
      </c>
      <c r="D3" s="12">
        <v>0.32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0.05</v>
      </c>
      <c r="L3" s="3">
        <v>0.04</v>
      </c>
      <c r="M3" s="3">
        <v>7.0000000000000007E-2</v>
      </c>
      <c r="N3" s="3">
        <v>0.02</v>
      </c>
      <c r="O3" s="3">
        <v>0.06</v>
      </c>
      <c r="P3" s="12">
        <v>0.01</v>
      </c>
      <c r="Q3" s="3">
        <v>0</v>
      </c>
    </row>
    <row r="4" spans="1:17">
      <c r="A4" s="3" t="s">
        <v>11</v>
      </c>
      <c r="B4" s="12">
        <v>0.18</v>
      </c>
      <c r="C4" s="12">
        <v>0.18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0.13</v>
      </c>
      <c r="L4" s="3">
        <v>7.0000000000000007E-2</v>
      </c>
      <c r="M4" s="3">
        <v>0.26</v>
      </c>
      <c r="N4" s="3">
        <v>0.08</v>
      </c>
      <c r="O4" s="3">
        <v>0.23</v>
      </c>
      <c r="P4" s="12">
        <v>0.69</v>
      </c>
      <c r="Q4" s="3">
        <v>0</v>
      </c>
    </row>
    <row r="5" spans="1:17">
      <c r="A5" s="3" t="s">
        <v>12</v>
      </c>
      <c r="B5" s="12">
        <v>0.03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0.08</v>
      </c>
      <c r="L5" s="3">
        <v>0.38</v>
      </c>
      <c r="M5" s="3">
        <v>0.12</v>
      </c>
      <c r="N5" s="3">
        <v>0.41</v>
      </c>
      <c r="O5" s="3">
        <v>7.0000000000000007E-2</v>
      </c>
      <c r="P5" s="16">
        <v>0.14000000000000001</v>
      </c>
      <c r="Q5" s="3">
        <v>0</v>
      </c>
    </row>
    <row r="6" spans="1:17">
      <c r="A6" s="3" t="s">
        <v>13</v>
      </c>
      <c r="B6" s="12">
        <v>0.37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0.19</v>
      </c>
      <c r="L6" s="3">
        <v>0.28999999999999998</v>
      </c>
      <c r="M6" s="3">
        <v>0.24</v>
      </c>
      <c r="N6" s="3">
        <v>0.38</v>
      </c>
      <c r="O6" s="3">
        <v>0.44</v>
      </c>
      <c r="P6" s="3">
        <v>0</v>
      </c>
      <c r="Q6" s="3">
        <v>0</v>
      </c>
    </row>
    <row r="7" spans="1:17">
      <c r="A7" s="3" t="s">
        <v>14</v>
      </c>
      <c r="B7" s="12">
        <v>0.13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0.14000000000000001</v>
      </c>
      <c r="L7" s="3">
        <v>0.15</v>
      </c>
      <c r="M7" s="3">
        <v>0.14000000000000001</v>
      </c>
      <c r="N7" s="3">
        <v>0.06</v>
      </c>
      <c r="O7" s="3">
        <v>0.13</v>
      </c>
      <c r="P7" s="3">
        <v>0</v>
      </c>
      <c r="Q7" s="3">
        <v>0</v>
      </c>
    </row>
    <row r="8" spans="1:17">
      <c r="A8" s="3" t="s">
        <v>16</v>
      </c>
      <c r="B8" s="12">
        <v>0.31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0.49</v>
      </c>
      <c r="L8" s="3">
        <v>0.28000000000000003</v>
      </c>
      <c r="M8" s="3">
        <v>0.45</v>
      </c>
      <c r="N8" s="3">
        <v>0.12</v>
      </c>
      <c r="O8" s="3">
        <v>0.31</v>
      </c>
      <c r="P8" s="3">
        <v>0</v>
      </c>
      <c r="Q8" s="3">
        <v>0</v>
      </c>
    </row>
    <row r="9" spans="1:17">
      <c r="A9" s="3" t="s">
        <v>17</v>
      </c>
      <c r="B9" s="12">
        <v>0.09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0.11</v>
      </c>
      <c r="L9" s="3">
        <v>0.13</v>
      </c>
      <c r="M9" s="3">
        <v>0.08</v>
      </c>
      <c r="N9" s="3">
        <v>0.14000000000000001</v>
      </c>
      <c r="O9" s="3">
        <v>7.0000000000000007E-2</v>
      </c>
      <c r="P9" s="3">
        <v>0</v>
      </c>
      <c r="Q9" s="3">
        <v>0</v>
      </c>
    </row>
    <row r="10" spans="1:17">
      <c r="A10" s="3" t="s">
        <v>18</v>
      </c>
      <c r="B10" s="12">
        <v>0.04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0.06</v>
      </c>
      <c r="L10" s="3">
        <v>0.04</v>
      </c>
      <c r="M10" s="3">
        <v>0.08</v>
      </c>
      <c r="N10" s="3">
        <v>0.05</v>
      </c>
      <c r="O10" s="3">
        <v>0.04</v>
      </c>
      <c r="P10" s="3">
        <v>0</v>
      </c>
      <c r="Q10" s="3">
        <v>0</v>
      </c>
    </row>
    <row r="11" spans="1:17">
      <c r="A11" s="3" t="s">
        <v>19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0.54</v>
      </c>
      <c r="Q11" s="3">
        <v>0</v>
      </c>
    </row>
    <row r="12" spans="1:17">
      <c r="A12" s="3" t="s">
        <v>20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>
      <c r="A13" s="3" t="s">
        <v>22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>
      <c r="A14" s="3" t="s">
        <v>24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>
      <c r="A15" s="3" t="s">
        <v>26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>
      <c r="A16" s="3" t="s">
        <v>28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>
      <c r="A17" s="3" t="s">
        <v>30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>
      <c r="A18" s="3" t="s">
        <v>32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</sheetData>
  <mergeCells count="1">
    <mergeCell ref="B1:Q1"/>
  </mergeCells>
  <conditionalFormatting sqref="B3:Q18">
    <cfRule type="cellIs" dxfId="1" priority="2" stopIfTrue="1" operator="equal">
      <formula>1</formula>
    </cfRule>
  </conditionalFormatting>
  <conditionalFormatting sqref="A3:A18">
    <cfRule type="cellIs" dxfId="0" priority="1" stopIfTrue="1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17E0-9FCC-4351-B126-EA0861571FC5}">
  <dimension ref="A1:T18"/>
  <sheetViews>
    <sheetView workbookViewId="0">
      <selection sqref="A1:Q18"/>
    </sheetView>
  </sheetViews>
  <sheetFormatPr baseColWidth="10" defaultRowHeight="14.4"/>
  <cols>
    <col min="1" max="1" width="8.77734375" bestFit="1" customWidth="1"/>
    <col min="2" max="10" width="3.33203125" bestFit="1" customWidth="1"/>
    <col min="11" max="17" width="4.33203125" bestFit="1" customWidth="1"/>
    <col min="18" max="18" width="6" bestFit="1" customWidth="1"/>
    <col min="19" max="19" width="5.21875" bestFit="1" customWidth="1"/>
    <col min="20" max="20" width="12.6640625" bestFit="1" customWidth="1"/>
  </cols>
  <sheetData>
    <row r="1" spans="1:20" s="4" customFormat="1" ht="15" thickBot="1">
      <c r="B1" s="32" t="s">
        <v>99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20" s="4" customFormat="1">
      <c r="A2" s="1" t="s">
        <v>33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57</v>
      </c>
      <c r="N2" s="1" t="s">
        <v>58</v>
      </c>
      <c r="O2" s="1" t="s">
        <v>59</v>
      </c>
      <c r="P2" s="1" t="s">
        <v>60</v>
      </c>
      <c r="Q2" s="1" t="s">
        <v>93</v>
      </c>
      <c r="R2" s="1" t="s">
        <v>95</v>
      </c>
      <c r="S2" s="1" t="s">
        <v>96</v>
      </c>
      <c r="T2" s="1" t="s">
        <v>97</v>
      </c>
    </row>
    <row r="3" spans="1:20">
      <c r="A3" s="18" t="s">
        <v>10</v>
      </c>
      <c r="B3" s="22">
        <v>0</v>
      </c>
      <c r="C3" s="22">
        <v>0</v>
      </c>
      <c r="D3" s="22">
        <v>0</v>
      </c>
      <c r="E3" s="22">
        <v>1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17">
        <v>11100</v>
      </c>
      <c r="S3" s="17">
        <v>700</v>
      </c>
      <c r="T3" s="17">
        <v>4</v>
      </c>
    </row>
    <row r="4" spans="1:20">
      <c r="A4" s="18" t="s">
        <v>11</v>
      </c>
      <c r="B4" s="22">
        <v>0</v>
      </c>
      <c r="C4" s="22">
        <v>0</v>
      </c>
      <c r="D4" s="22">
        <v>1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17">
        <v>19500</v>
      </c>
      <c r="S4" s="17">
        <v>700</v>
      </c>
      <c r="T4" s="17">
        <v>3</v>
      </c>
    </row>
    <row r="5" spans="1:20">
      <c r="A5" s="18" t="s">
        <v>12</v>
      </c>
      <c r="B5" s="22">
        <v>0</v>
      </c>
      <c r="C5" s="22">
        <v>1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17">
        <v>15000</v>
      </c>
      <c r="S5" s="17">
        <v>600</v>
      </c>
      <c r="T5" s="17">
        <v>2</v>
      </c>
    </row>
    <row r="6" spans="1:20">
      <c r="A6" s="18" t="s">
        <v>13</v>
      </c>
      <c r="B6" s="22">
        <v>0</v>
      </c>
      <c r="C6" s="22">
        <v>0</v>
      </c>
      <c r="D6" s="22">
        <v>0</v>
      </c>
      <c r="E6" s="22">
        <v>0</v>
      </c>
      <c r="F6" s="22">
        <v>1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17">
        <v>0</v>
      </c>
      <c r="S6" s="17">
        <v>0</v>
      </c>
      <c r="T6" s="17">
        <v>5</v>
      </c>
    </row>
    <row r="7" spans="1:20">
      <c r="A7" s="18" t="s">
        <v>14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1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17">
        <v>0</v>
      </c>
      <c r="S7" s="17">
        <v>0</v>
      </c>
      <c r="T7" s="17">
        <v>6</v>
      </c>
    </row>
    <row r="8" spans="1:20">
      <c r="A8" s="18" t="s">
        <v>16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1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17">
        <v>0</v>
      </c>
      <c r="S8" s="17">
        <v>0</v>
      </c>
      <c r="T8" s="17">
        <v>7</v>
      </c>
    </row>
    <row r="9" spans="1:20">
      <c r="A9" s="18" t="s">
        <v>17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1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17">
        <v>0</v>
      </c>
      <c r="S9" s="17">
        <v>0</v>
      </c>
      <c r="T9" s="17">
        <v>8</v>
      </c>
    </row>
    <row r="10" spans="1:20">
      <c r="A10" s="18" t="s">
        <v>18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1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17">
        <v>0</v>
      </c>
      <c r="S10" s="17">
        <v>0</v>
      </c>
      <c r="T10" s="17">
        <v>9</v>
      </c>
    </row>
    <row r="11" spans="1:20">
      <c r="A11" s="18" t="s">
        <v>19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1</v>
      </c>
      <c r="R11" s="17">
        <v>0</v>
      </c>
      <c r="S11" s="17">
        <v>0</v>
      </c>
      <c r="T11" s="17">
        <v>16</v>
      </c>
    </row>
    <row r="12" spans="1:20">
      <c r="A12" s="18" t="s">
        <v>20</v>
      </c>
      <c r="B12" s="22">
        <v>1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17">
        <v>30000</v>
      </c>
      <c r="S12" s="17">
        <v>2000</v>
      </c>
      <c r="T12" s="17">
        <v>1</v>
      </c>
    </row>
    <row r="13" spans="1:20">
      <c r="A13" s="18" t="s">
        <v>22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1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17">
        <v>30000</v>
      </c>
      <c r="S13" s="17">
        <v>2000</v>
      </c>
      <c r="T13" s="17">
        <v>10</v>
      </c>
    </row>
    <row r="14" spans="1:20">
      <c r="A14" s="18" t="s">
        <v>24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1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17">
        <v>28500</v>
      </c>
      <c r="S14" s="17">
        <v>2000</v>
      </c>
      <c r="T14" s="17">
        <v>11</v>
      </c>
    </row>
    <row r="15" spans="1:20">
      <c r="A15" s="18" t="s">
        <v>26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1</v>
      </c>
      <c r="N15" s="22">
        <v>0</v>
      </c>
      <c r="O15" s="22">
        <v>0</v>
      </c>
      <c r="P15" s="22">
        <v>0</v>
      </c>
      <c r="Q15" s="22">
        <v>0</v>
      </c>
      <c r="R15" s="17">
        <v>29400</v>
      </c>
      <c r="S15" s="17">
        <v>2000</v>
      </c>
      <c r="T15" s="17">
        <v>12</v>
      </c>
    </row>
    <row r="16" spans="1:20">
      <c r="A16" s="18" t="s">
        <v>28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1</v>
      </c>
      <c r="O16" s="22">
        <v>0</v>
      </c>
      <c r="P16" s="22">
        <v>0</v>
      </c>
      <c r="Q16" s="22">
        <v>0</v>
      </c>
      <c r="R16" s="17">
        <v>30000</v>
      </c>
      <c r="S16" s="17">
        <v>2000</v>
      </c>
      <c r="T16" s="17">
        <v>13</v>
      </c>
    </row>
    <row r="17" spans="1:20">
      <c r="A17" s="18" t="s">
        <v>30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1</v>
      </c>
      <c r="P17" s="22">
        <v>0</v>
      </c>
      <c r="Q17" s="22">
        <v>0</v>
      </c>
      <c r="R17" s="17">
        <v>27900</v>
      </c>
      <c r="S17" s="17">
        <v>2000</v>
      </c>
      <c r="T17" s="17">
        <v>14</v>
      </c>
    </row>
    <row r="18" spans="1:20">
      <c r="A18" s="18" t="s">
        <v>32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1</v>
      </c>
      <c r="Q18" s="22">
        <v>0</v>
      </c>
      <c r="R18" s="17">
        <v>9000</v>
      </c>
      <c r="S18" s="17">
        <v>600</v>
      </c>
      <c r="T18" s="17">
        <v>15</v>
      </c>
    </row>
  </sheetData>
  <mergeCells count="1">
    <mergeCell ref="B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17CF-1842-45B6-B827-48ECDB83DE38}">
  <dimension ref="A1:M29"/>
  <sheetViews>
    <sheetView topLeftCell="A10" workbookViewId="0">
      <selection activeCell="H20" sqref="H20"/>
    </sheetView>
  </sheetViews>
  <sheetFormatPr baseColWidth="10" defaultRowHeight="14.4"/>
  <cols>
    <col min="1" max="1" width="14" bestFit="1" customWidth="1"/>
    <col min="2" max="13" width="9.33203125" customWidth="1"/>
  </cols>
  <sheetData>
    <row r="1" spans="1:13">
      <c r="B1" s="33" t="s">
        <v>120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3">
      <c r="A2" s="19" t="s">
        <v>119</v>
      </c>
      <c r="B2" s="19" t="s">
        <v>102</v>
      </c>
      <c r="C2" s="19" t="s">
        <v>103</v>
      </c>
      <c r="D2" s="19" t="s">
        <v>104</v>
      </c>
      <c r="E2" s="19" t="s">
        <v>105</v>
      </c>
      <c r="F2" s="19" t="s">
        <v>106</v>
      </c>
      <c r="G2" s="19" t="s">
        <v>107</v>
      </c>
      <c r="H2" s="19" t="s">
        <v>108</v>
      </c>
      <c r="I2" s="19" t="s">
        <v>109</v>
      </c>
      <c r="J2" s="19" t="s">
        <v>110</v>
      </c>
      <c r="K2" s="19" t="s">
        <v>111</v>
      </c>
      <c r="L2" s="19" t="s">
        <v>112</v>
      </c>
      <c r="M2" s="19" t="s">
        <v>113</v>
      </c>
    </row>
    <row r="3" spans="1:13">
      <c r="A3" s="19" t="s">
        <v>76</v>
      </c>
      <c r="B3" s="3">
        <v>744</v>
      </c>
      <c r="C3" s="3">
        <v>648</v>
      </c>
      <c r="D3" s="3">
        <v>744</v>
      </c>
      <c r="E3" s="3">
        <v>696</v>
      </c>
      <c r="F3" s="3">
        <v>744</v>
      </c>
      <c r="G3" s="3">
        <v>696</v>
      </c>
      <c r="H3" s="3">
        <v>744</v>
      </c>
      <c r="I3" s="3">
        <v>720</v>
      </c>
      <c r="J3" s="3">
        <v>720</v>
      </c>
      <c r="K3" s="3">
        <v>720</v>
      </c>
      <c r="L3" s="3">
        <v>720</v>
      </c>
      <c r="M3" s="3">
        <v>720</v>
      </c>
    </row>
    <row r="4" spans="1:13">
      <c r="A4" s="19" t="s">
        <v>77</v>
      </c>
      <c r="B4" s="3">
        <v>744</v>
      </c>
      <c r="C4" s="3">
        <v>672</v>
      </c>
      <c r="D4" s="3">
        <v>672</v>
      </c>
      <c r="E4" s="3">
        <v>720</v>
      </c>
      <c r="F4" s="3">
        <v>744</v>
      </c>
      <c r="G4" s="3">
        <v>648</v>
      </c>
      <c r="H4" s="3">
        <v>744</v>
      </c>
      <c r="I4" s="3">
        <v>744</v>
      </c>
      <c r="J4" s="3">
        <v>648</v>
      </c>
      <c r="K4" s="3">
        <v>744</v>
      </c>
      <c r="L4" s="3">
        <v>720</v>
      </c>
      <c r="M4" s="3">
        <v>672</v>
      </c>
    </row>
    <row r="5" spans="1:13">
      <c r="A5" s="19" t="s">
        <v>78</v>
      </c>
      <c r="B5" s="3">
        <v>744</v>
      </c>
      <c r="C5" s="3">
        <v>648</v>
      </c>
      <c r="D5" s="3">
        <v>744</v>
      </c>
      <c r="E5" s="3">
        <v>696</v>
      </c>
      <c r="F5" s="3">
        <v>744</v>
      </c>
      <c r="G5" s="3">
        <v>696</v>
      </c>
      <c r="H5" s="3">
        <v>744</v>
      </c>
      <c r="I5" s="3">
        <v>720</v>
      </c>
      <c r="J5" s="3">
        <v>720</v>
      </c>
      <c r="K5" s="3">
        <v>720</v>
      </c>
      <c r="L5" s="3">
        <v>720</v>
      </c>
      <c r="M5" s="3">
        <v>720</v>
      </c>
    </row>
    <row r="6" spans="1:13">
      <c r="A6" s="19" t="s">
        <v>79</v>
      </c>
      <c r="B6" s="3">
        <v>744</v>
      </c>
      <c r="C6" s="3">
        <v>624</v>
      </c>
      <c r="D6" s="3">
        <v>744</v>
      </c>
      <c r="E6" s="3">
        <v>672</v>
      </c>
      <c r="F6" s="3">
        <v>744</v>
      </c>
      <c r="G6" s="3">
        <v>672</v>
      </c>
      <c r="H6" s="3">
        <v>744</v>
      </c>
      <c r="I6" s="3">
        <v>696</v>
      </c>
      <c r="J6" s="3">
        <v>720</v>
      </c>
      <c r="K6" s="3">
        <v>696</v>
      </c>
      <c r="L6" s="3">
        <v>720</v>
      </c>
      <c r="M6" s="3">
        <v>696</v>
      </c>
    </row>
    <row r="7" spans="1:13">
      <c r="A7" s="19" t="s">
        <v>80</v>
      </c>
      <c r="B7" s="3">
        <v>720</v>
      </c>
      <c r="C7" s="3">
        <v>672</v>
      </c>
      <c r="D7" s="3">
        <v>720</v>
      </c>
      <c r="E7" s="3">
        <v>720</v>
      </c>
      <c r="F7" s="3">
        <v>720</v>
      </c>
      <c r="G7" s="3">
        <v>720</v>
      </c>
      <c r="H7" s="3">
        <v>720</v>
      </c>
      <c r="I7" s="3">
        <v>744</v>
      </c>
      <c r="J7" s="3">
        <v>696</v>
      </c>
      <c r="K7" s="3">
        <v>744</v>
      </c>
      <c r="L7" s="3">
        <v>696</v>
      </c>
      <c r="M7" s="3">
        <v>744</v>
      </c>
    </row>
    <row r="10" spans="1:13">
      <c r="A10" s="11" t="s">
        <v>88</v>
      </c>
      <c r="B10" s="19" t="s">
        <v>102</v>
      </c>
      <c r="C10" s="19" t="s">
        <v>103</v>
      </c>
      <c r="D10" s="19" t="s">
        <v>104</v>
      </c>
      <c r="E10" s="19" t="s">
        <v>105</v>
      </c>
      <c r="F10" s="19" t="s">
        <v>106</v>
      </c>
      <c r="G10" s="19" t="s">
        <v>107</v>
      </c>
      <c r="H10" s="19" t="s">
        <v>108</v>
      </c>
      <c r="I10" s="19" t="s">
        <v>109</v>
      </c>
      <c r="J10" s="19" t="s">
        <v>110</v>
      </c>
      <c r="K10" s="19" t="s">
        <v>111</v>
      </c>
      <c r="L10" s="19" t="s">
        <v>112</v>
      </c>
      <c r="M10" s="19" t="s">
        <v>113</v>
      </c>
    </row>
    <row r="11" spans="1:13">
      <c r="A11" s="11" t="s">
        <v>121</v>
      </c>
      <c r="B11" s="3">
        <v>31</v>
      </c>
      <c r="C11" s="3">
        <v>28</v>
      </c>
      <c r="D11" s="3">
        <v>31</v>
      </c>
      <c r="E11" s="3">
        <v>30</v>
      </c>
      <c r="F11" s="3">
        <v>31</v>
      </c>
      <c r="G11" s="3">
        <v>30</v>
      </c>
      <c r="H11" s="3">
        <v>31</v>
      </c>
      <c r="I11" s="3">
        <v>31</v>
      </c>
      <c r="J11" s="3">
        <v>30</v>
      </c>
      <c r="K11" s="3">
        <v>31</v>
      </c>
      <c r="L11" s="3">
        <v>30</v>
      </c>
      <c r="M11" s="3">
        <v>31</v>
      </c>
    </row>
    <row r="12" spans="1:13">
      <c r="A12" s="11" t="s">
        <v>122</v>
      </c>
      <c r="B12" s="3">
        <f>B11*24</f>
        <v>744</v>
      </c>
      <c r="C12" s="3">
        <f t="shared" ref="C12:M12" si="0">C11*24</f>
        <v>672</v>
      </c>
      <c r="D12" s="3">
        <f t="shared" si="0"/>
        <v>744</v>
      </c>
      <c r="E12" s="3">
        <f t="shared" si="0"/>
        <v>720</v>
      </c>
      <c r="F12" s="3">
        <f t="shared" si="0"/>
        <v>744</v>
      </c>
      <c r="G12" s="3">
        <f t="shared" si="0"/>
        <v>720</v>
      </c>
      <c r="H12" s="3">
        <f t="shared" si="0"/>
        <v>744</v>
      </c>
      <c r="I12" s="3">
        <f t="shared" si="0"/>
        <v>744</v>
      </c>
      <c r="J12" s="3">
        <f t="shared" si="0"/>
        <v>720</v>
      </c>
      <c r="K12" s="3">
        <f t="shared" si="0"/>
        <v>744</v>
      </c>
      <c r="L12" s="3">
        <f t="shared" si="0"/>
        <v>720</v>
      </c>
      <c r="M12" s="3">
        <f t="shared" si="0"/>
        <v>744</v>
      </c>
    </row>
    <row r="13" spans="1:13" ht="15" thickBot="1"/>
    <row r="14" spans="1:13">
      <c r="B14" s="33" t="s">
        <v>123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5"/>
    </row>
    <row r="15" spans="1:13">
      <c r="B15" s="23" t="s">
        <v>102</v>
      </c>
      <c r="C15" s="23" t="s">
        <v>103</v>
      </c>
      <c r="D15" s="23" t="s">
        <v>104</v>
      </c>
      <c r="E15" s="23" t="s">
        <v>105</v>
      </c>
      <c r="F15" s="23" t="s">
        <v>106</v>
      </c>
      <c r="G15" s="23" t="s">
        <v>107</v>
      </c>
      <c r="H15" s="23" t="s">
        <v>108</v>
      </c>
      <c r="I15" s="23" t="s">
        <v>109</v>
      </c>
      <c r="J15" s="23" t="s">
        <v>110</v>
      </c>
      <c r="K15" s="23" t="s">
        <v>111</v>
      </c>
      <c r="L15" s="23" t="s">
        <v>112</v>
      </c>
      <c r="M15" s="23" t="s">
        <v>113</v>
      </c>
    </row>
    <row r="16" spans="1:13">
      <c r="A16" s="19" t="s">
        <v>76</v>
      </c>
      <c r="B16" s="2">
        <v>0</v>
      </c>
      <c r="C16" s="2">
        <v>24</v>
      </c>
      <c r="D16" s="2">
        <v>0</v>
      </c>
      <c r="E16" s="2">
        <v>24</v>
      </c>
      <c r="F16" s="2">
        <v>0</v>
      </c>
      <c r="G16" s="2">
        <v>24</v>
      </c>
      <c r="H16" s="2">
        <v>0</v>
      </c>
      <c r="I16" s="2">
        <v>24</v>
      </c>
      <c r="J16" s="2">
        <v>0</v>
      </c>
      <c r="K16" s="2">
        <v>24</v>
      </c>
      <c r="L16" s="2">
        <v>0</v>
      </c>
      <c r="M16" s="2">
        <v>24</v>
      </c>
    </row>
    <row r="17" spans="1:13">
      <c r="A17" s="19" t="s">
        <v>77</v>
      </c>
      <c r="B17" s="2">
        <v>0</v>
      </c>
      <c r="C17" s="2">
        <v>0</v>
      </c>
      <c r="D17" s="2">
        <v>72</v>
      </c>
      <c r="E17" s="2">
        <v>0</v>
      </c>
      <c r="F17" s="2">
        <v>0</v>
      </c>
      <c r="G17" s="2">
        <v>72</v>
      </c>
      <c r="H17" s="2">
        <v>0</v>
      </c>
      <c r="I17" s="2">
        <v>0</v>
      </c>
      <c r="J17" s="2">
        <v>72</v>
      </c>
      <c r="K17" s="2">
        <v>0</v>
      </c>
      <c r="L17" s="2">
        <v>0</v>
      </c>
      <c r="M17" s="2">
        <v>72</v>
      </c>
    </row>
    <row r="18" spans="1:13">
      <c r="A18" s="19" t="s">
        <v>78</v>
      </c>
      <c r="B18" s="2">
        <v>0</v>
      </c>
      <c r="C18" s="2">
        <v>24</v>
      </c>
      <c r="D18" s="2">
        <v>0</v>
      </c>
      <c r="E18" s="2">
        <v>24</v>
      </c>
      <c r="F18" s="2">
        <v>0</v>
      </c>
      <c r="G18" s="2">
        <v>24</v>
      </c>
      <c r="H18" s="2">
        <v>0</v>
      </c>
      <c r="I18" s="2">
        <v>24</v>
      </c>
      <c r="J18" s="2">
        <v>0</v>
      </c>
      <c r="K18" s="2">
        <v>24</v>
      </c>
      <c r="L18" s="2">
        <v>0</v>
      </c>
      <c r="M18" s="2">
        <v>24</v>
      </c>
    </row>
    <row r="19" spans="1:13">
      <c r="A19" s="19" t="s">
        <v>79</v>
      </c>
      <c r="B19" s="2">
        <v>0</v>
      </c>
      <c r="C19" s="2">
        <v>48</v>
      </c>
      <c r="D19" s="2">
        <v>0</v>
      </c>
      <c r="E19" s="2">
        <v>48</v>
      </c>
      <c r="F19" s="2">
        <v>0</v>
      </c>
      <c r="G19" s="2">
        <v>48</v>
      </c>
      <c r="H19" s="2">
        <v>0</v>
      </c>
      <c r="I19" s="2">
        <v>48</v>
      </c>
      <c r="J19" s="2">
        <v>0</v>
      </c>
      <c r="K19" s="2">
        <v>48</v>
      </c>
      <c r="L19" s="2">
        <v>0</v>
      </c>
      <c r="M19" s="2">
        <v>48</v>
      </c>
    </row>
    <row r="20" spans="1:13">
      <c r="A20" s="19" t="s">
        <v>80</v>
      </c>
      <c r="B20" s="2">
        <v>24</v>
      </c>
      <c r="C20" s="2">
        <v>0</v>
      </c>
      <c r="D20" s="2">
        <v>24</v>
      </c>
      <c r="E20" s="2">
        <v>0</v>
      </c>
      <c r="F20" s="2">
        <v>24</v>
      </c>
      <c r="G20" s="2">
        <v>0</v>
      </c>
      <c r="H20" s="2">
        <v>24</v>
      </c>
      <c r="I20" s="2">
        <v>0</v>
      </c>
      <c r="J20" s="2">
        <v>24</v>
      </c>
      <c r="K20" s="2">
        <v>0</v>
      </c>
      <c r="L20" s="2">
        <v>24</v>
      </c>
      <c r="M20" s="2">
        <v>0</v>
      </c>
    </row>
    <row r="22" spans="1:13" ht="15" thickBot="1"/>
    <row r="23" spans="1:13">
      <c r="B23" s="33" t="s">
        <v>120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5"/>
    </row>
    <row r="24" spans="1:13">
      <c r="A24" s="19" t="s">
        <v>119</v>
      </c>
      <c r="B24" s="19" t="s">
        <v>102</v>
      </c>
      <c r="C24" s="19" t="s">
        <v>103</v>
      </c>
      <c r="D24" s="19" t="s">
        <v>104</v>
      </c>
      <c r="E24" s="19" t="s">
        <v>105</v>
      </c>
      <c r="F24" s="19" t="s">
        <v>106</v>
      </c>
      <c r="G24" s="19" t="s">
        <v>107</v>
      </c>
      <c r="H24" s="19" t="s">
        <v>108</v>
      </c>
      <c r="I24" s="19" t="s">
        <v>109</v>
      </c>
      <c r="J24" s="19" t="s">
        <v>110</v>
      </c>
      <c r="K24" s="19" t="s">
        <v>111</v>
      </c>
      <c r="L24" s="19" t="s">
        <v>112</v>
      </c>
      <c r="M24" s="19" t="s">
        <v>113</v>
      </c>
    </row>
    <row r="25" spans="1:13">
      <c r="A25" s="19" t="s">
        <v>76</v>
      </c>
      <c r="B25" s="3" t="s">
        <v>126</v>
      </c>
      <c r="C25" s="3" t="s">
        <v>128</v>
      </c>
      <c r="D25" s="3" t="s">
        <v>126</v>
      </c>
      <c r="E25" s="3" t="s">
        <v>132</v>
      </c>
      <c r="F25" s="3" t="s">
        <v>126</v>
      </c>
      <c r="G25" s="3" t="s">
        <v>132</v>
      </c>
      <c r="H25" s="3" t="s">
        <v>126</v>
      </c>
      <c r="I25" s="3" t="s">
        <v>127</v>
      </c>
      <c r="J25" s="3" t="s">
        <v>134</v>
      </c>
      <c r="K25" s="3" t="s">
        <v>127</v>
      </c>
      <c r="L25" s="3" t="s">
        <v>134</v>
      </c>
      <c r="M25" s="3" t="s">
        <v>127</v>
      </c>
    </row>
    <row r="26" spans="1:13">
      <c r="A26" s="19" t="s">
        <v>77</v>
      </c>
      <c r="B26" s="3" t="s">
        <v>126</v>
      </c>
      <c r="C26" s="3" t="s">
        <v>130</v>
      </c>
      <c r="D26" s="3" t="s">
        <v>131</v>
      </c>
      <c r="E26" s="3" t="s">
        <v>134</v>
      </c>
      <c r="F26" s="3" t="s">
        <v>126</v>
      </c>
      <c r="G26" s="3" t="s">
        <v>135</v>
      </c>
      <c r="H26" s="3" t="s">
        <v>126</v>
      </c>
      <c r="I26" s="3" t="s">
        <v>126</v>
      </c>
      <c r="J26" s="3" t="s">
        <v>135</v>
      </c>
      <c r="K26" s="3" t="s">
        <v>126</v>
      </c>
      <c r="L26" s="3" t="s">
        <v>134</v>
      </c>
      <c r="M26" s="3" t="s">
        <v>131</v>
      </c>
    </row>
    <row r="27" spans="1:13">
      <c r="A27" s="19" t="s">
        <v>78</v>
      </c>
      <c r="B27" s="3" t="s">
        <v>126</v>
      </c>
      <c r="C27" s="3" t="s">
        <v>128</v>
      </c>
      <c r="D27" s="3" t="s">
        <v>126</v>
      </c>
      <c r="E27" s="3" t="s">
        <v>132</v>
      </c>
      <c r="F27" s="3" t="s">
        <v>126</v>
      </c>
      <c r="G27" s="3" t="s">
        <v>132</v>
      </c>
      <c r="H27" s="3" t="s">
        <v>126</v>
      </c>
      <c r="I27" s="3" t="s">
        <v>127</v>
      </c>
      <c r="J27" s="3" t="s">
        <v>134</v>
      </c>
      <c r="K27" s="3" t="s">
        <v>127</v>
      </c>
      <c r="L27" s="3" t="s">
        <v>134</v>
      </c>
      <c r="M27" s="3" t="s">
        <v>127</v>
      </c>
    </row>
    <row r="28" spans="1:13">
      <c r="A28" s="19" t="s">
        <v>79</v>
      </c>
      <c r="B28" s="3" t="s">
        <v>126</v>
      </c>
      <c r="C28" s="3" t="s">
        <v>129</v>
      </c>
      <c r="D28" s="3" t="s">
        <v>126</v>
      </c>
      <c r="E28" s="3" t="s">
        <v>133</v>
      </c>
      <c r="F28" s="3" t="s">
        <v>126</v>
      </c>
      <c r="G28" s="3" t="s">
        <v>133</v>
      </c>
      <c r="H28" s="3" t="s">
        <v>126</v>
      </c>
      <c r="I28" s="3" t="s">
        <v>136</v>
      </c>
      <c r="J28" s="3" t="s">
        <v>134</v>
      </c>
      <c r="K28" s="3" t="s">
        <v>136</v>
      </c>
      <c r="L28" s="3" t="s">
        <v>134</v>
      </c>
      <c r="M28" s="3" t="s">
        <v>136</v>
      </c>
    </row>
    <row r="29" spans="1:13">
      <c r="A29" s="19" t="s">
        <v>80</v>
      </c>
      <c r="B29" s="3" t="s">
        <v>127</v>
      </c>
      <c r="C29" s="3" t="s">
        <v>130</v>
      </c>
      <c r="D29" s="3" t="s">
        <v>127</v>
      </c>
      <c r="E29" s="3" t="s">
        <v>134</v>
      </c>
      <c r="F29" s="3" t="s">
        <v>127</v>
      </c>
      <c r="G29" s="3" t="s">
        <v>134</v>
      </c>
      <c r="H29" s="3" t="s">
        <v>127</v>
      </c>
      <c r="I29" s="3" t="s">
        <v>126</v>
      </c>
      <c r="J29" s="3" t="s">
        <v>132</v>
      </c>
      <c r="K29" s="3" t="s">
        <v>126</v>
      </c>
      <c r="L29" s="3" t="s">
        <v>132</v>
      </c>
      <c r="M29" s="3" t="s">
        <v>126</v>
      </c>
    </row>
  </sheetData>
  <mergeCells count="3">
    <mergeCell ref="B1:M1"/>
    <mergeCell ref="B14:M14"/>
    <mergeCell ref="B23:M23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Indexes_Parameters</vt:lpstr>
      <vt:lpstr>Demand</vt:lpstr>
      <vt:lpstr>Costs</vt:lpstr>
      <vt:lpstr>Setup_Cost</vt:lpstr>
      <vt:lpstr>Lead_Times (Raw Materials)</vt:lpstr>
      <vt:lpstr>Safety_Stocks</vt:lpstr>
      <vt:lpstr>Stroke_In</vt:lpstr>
      <vt:lpstr>Stroke_Out</vt:lpstr>
      <vt:lpstr>Capacity_Resources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Romero</dc:creator>
  <cp:lastModifiedBy>Alfonso Romero</cp:lastModifiedBy>
  <dcterms:created xsi:type="dcterms:W3CDTF">2020-02-11T14:34:53Z</dcterms:created>
  <dcterms:modified xsi:type="dcterms:W3CDTF">2020-02-18T21:25:11Z</dcterms:modified>
</cp:coreProperties>
</file>