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avila/Dropbox/U/Sistemas Colaborativos I/Semana 8/"/>
    </mc:Choice>
  </mc:AlternateContent>
  <xr:revisionPtr revIDLastSave="0" documentId="13_ncr:1_{6BDA6B0A-DF12-EF4A-AE38-A74F89025F38}" xr6:coauthVersionLast="45" xr6:coauthVersionMax="45" xr10:uidLastSave="{00000000-0000-0000-0000-000000000000}"/>
  <bookViews>
    <workbookView xWindow="0" yWindow="460" windowWidth="38400" windowHeight="21140" activeTab="1" xr2:uid="{643D1BC4-DD45-0D4F-99FE-EB4411DDB912}"/>
  </bookViews>
  <sheets>
    <sheet name="Logical Platform" sheetId="1" r:id="rId1"/>
    <sheet name="Logical Network Platfor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 i="2" l="1"/>
  <c r="H11" i="2"/>
  <c r="H10" i="2"/>
  <c r="H8" i="2"/>
  <c r="H9" i="2"/>
  <c r="H7" i="2"/>
  <c r="H6" i="2"/>
  <c r="H5" i="2"/>
  <c r="H4" i="2"/>
  <c r="H3" i="2"/>
  <c r="H5" i="1"/>
  <c r="H3" i="1"/>
  <c r="H2" i="2"/>
  <c r="H6" i="1" l="1"/>
</calcChain>
</file>

<file path=xl/sharedStrings.xml><?xml version="1.0" encoding="utf-8"?>
<sst xmlns="http://schemas.openxmlformats.org/spreadsheetml/2006/main" count="72" uniqueCount="51">
  <si>
    <t>Component</t>
  </si>
  <si>
    <t>Description</t>
  </si>
  <si>
    <t>Component Number</t>
  </si>
  <si>
    <t>Source</t>
  </si>
  <si>
    <t>React JS Library</t>
  </si>
  <si>
    <t>$0</t>
  </si>
  <si>
    <t>github.com/facebook/react</t>
  </si>
  <si>
    <t>Open-source, front end, JavaScript library 
for building user interfaces or UI components.</t>
  </si>
  <si>
    <t>#42142</t>
  </si>
  <si>
    <t>EKS Cluster</t>
  </si>
  <si>
    <t>Amazon Elastic Kubernetes Service (Amazon EKS)
 is a fully managed Kubernetes service.</t>
  </si>
  <si>
    <t>#12132</t>
  </si>
  <si>
    <t>AWS</t>
  </si>
  <si>
    <t>NodeJS</t>
  </si>
  <si>
    <t>#45344</t>
  </si>
  <si>
    <t>github.com/nodejs</t>
  </si>
  <si>
    <t>RDS</t>
  </si>
  <si>
    <t>Open-source, cross-platform, back-end, 
JavaScript runtime environment that executes JavaScript code outside a web browser.</t>
  </si>
  <si>
    <t>Distributed relational database 
service by Amazon Web Services.</t>
  </si>
  <si>
    <t>#25442</t>
  </si>
  <si>
    <t>Product Type</t>
  </si>
  <si>
    <t>N/A</t>
  </si>
  <si>
    <t>db.m6g.12xlarge</t>
  </si>
  <si>
    <t>Quantity</t>
  </si>
  <si>
    <t>Infrastructure Cost</t>
  </si>
  <si>
    <t>$7.194/h</t>
  </si>
  <si>
    <t>$0.10/h</t>
  </si>
  <si>
    <t>Internet Gateway</t>
  </si>
  <si>
    <t>CloudFront DNS</t>
  </si>
  <si>
    <t>CloudFront WAF</t>
  </si>
  <si>
    <t>API Gateway</t>
  </si>
  <si>
    <t>Fully managed service that makes it easy for developers to create, publish, maintain, monitor, and secure APIs at any scale. APIs act as the "front door" for applications to access data, business logic, or functionality from your backend services. Using API Gateway, you can create RESTful APIs and WebSocket APIs that enable real-time two-way communication applications.</t>
  </si>
  <si>
    <t>Web application firewall that helps protect your web applications or APIs against common web exploits that may affect availability, compromise security, or consume excessive resources.</t>
  </si>
  <si>
    <t>Fast content delivery network (CDN) service that securely delivers data, videos, applications, and APIs to customers globally with low latency, high transfer speeds, all within a developer-friendly environment.</t>
  </si>
  <si>
    <t>Horizontally scaled, redundant, and highly available VPC component that allows communication between your VPC and the internet.</t>
  </si>
  <si>
    <t>#43243</t>
  </si>
  <si>
    <t>#54354</t>
  </si>
  <si>
    <t>#56456</t>
  </si>
  <si>
    <t>#76765</t>
  </si>
  <si>
    <t>$1/300M</t>
  </si>
  <si>
    <t>$6+-/h + 
$0.6/1M Req</t>
  </si>
  <si>
    <t>$0.4/1M</t>
  </si>
  <si>
    <t>Total</t>
  </si>
  <si>
    <t>Yearly Cost $$ (600M Transactions)</t>
  </si>
  <si>
    <t>$0.045/h per ENI x 2</t>
  </si>
  <si>
    <t>Cost per Million</t>
  </si>
  <si>
    <t>Increase Margin
 per Million</t>
  </si>
  <si>
    <t>Ops</t>
  </si>
  <si>
    <t>Internal Service Price</t>
  </si>
  <si>
    <t>Customer Price</t>
  </si>
  <si>
    <t>Infrastructure Cost 
600M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</si>
</sst>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1" xfId="0" applyBorder="1"/>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FF416-1122-1D45-9572-B110523A1F0C}">
  <dimension ref="A1:H10"/>
  <sheetViews>
    <sheetView zoomScale="160" zoomScaleNormal="160" workbookViewId="0">
      <selection activeCell="H6" sqref="H6"/>
    </sheetView>
  </sheetViews>
  <sheetFormatPr baseColWidth="10" defaultRowHeight="16" x14ac:dyDescent="0.2"/>
  <cols>
    <col min="1" max="1" width="20.83203125" customWidth="1"/>
    <col min="2" max="2" width="40" customWidth="1"/>
    <col min="3" max="3" width="21.6640625" customWidth="1"/>
    <col min="4" max="4" width="24.33203125" customWidth="1"/>
    <col min="5" max="5" width="17.5" customWidth="1"/>
    <col min="6" max="6" width="10.83203125" customWidth="1"/>
    <col min="7" max="7" width="17.5" customWidth="1"/>
    <col min="8" max="8" width="32.6640625" style="5" customWidth="1"/>
  </cols>
  <sheetData>
    <row r="1" spans="1:8" x14ac:dyDescent="0.2">
      <c r="A1" s="3" t="s">
        <v>0</v>
      </c>
      <c r="B1" s="3" t="s">
        <v>1</v>
      </c>
      <c r="C1" s="3" t="s">
        <v>2</v>
      </c>
      <c r="D1" s="3" t="s">
        <v>3</v>
      </c>
      <c r="E1" s="3" t="s">
        <v>20</v>
      </c>
      <c r="F1" s="3" t="s">
        <v>23</v>
      </c>
      <c r="G1" s="3" t="s">
        <v>24</v>
      </c>
      <c r="H1" s="7" t="s">
        <v>43</v>
      </c>
    </row>
    <row r="2" spans="1:8" ht="64" customHeight="1" x14ac:dyDescent="0.2">
      <c r="A2" s="1" t="s">
        <v>4</v>
      </c>
      <c r="B2" s="2" t="s">
        <v>7</v>
      </c>
      <c r="C2" s="1" t="s">
        <v>8</v>
      </c>
      <c r="D2" s="1" t="s">
        <v>6</v>
      </c>
      <c r="E2" s="1" t="s">
        <v>21</v>
      </c>
      <c r="F2" s="1">
        <v>1</v>
      </c>
      <c r="G2" s="1" t="s">
        <v>5</v>
      </c>
      <c r="H2" s="1">
        <v>0</v>
      </c>
    </row>
    <row r="3" spans="1:8" ht="51" x14ac:dyDescent="0.2">
      <c r="A3" s="1" t="s">
        <v>9</v>
      </c>
      <c r="B3" s="2" t="s">
        <v>10</v>
      </c>
      <c r="C3" s="1" t="s">
        <v>11</v>
      </c>
      <c r="D3" s="1" t="s">
        <v>12</v>
      </c>
      <c r="E3" s="1" t="s">
        <v>21</v>
      </c>
      <c r="F3" s="1">
        <v>1</v>
      </c>
      <c r="G3" s="1" t="s">
        <v>26</v>
      </c>
      <c r="H3" s="1">
        <f>1249.9*12</f>
        <v>14998.800000000001</v>
      </c>
    </row>
    <row r="4" spans="1:8" ht="51" x14ac:dyDescent="0.2">
      <c r="A4" s="1" t="s">
        <v>13</v>
      </c>
      <c r="B4" s="2" t="s">
        <v>17</v>
      </c>
      <c r="C4" s="1" t="s">
        <v>14</v>
      </c>
      <c r="D4" s="1" t="s">
        <v>15</v>
      </c>
      <c r="E4" s="1" t="s">
        <v>21</v>
      </c>
      <c r="F4" s="1">
        <v>1</v>
      </c>
      <c r="G4" s="1" t="s">
        <v>5</v>
      </c>
      <c r="H4" s="1">
        <v>0</v>
      </c>
    </row>
    <row r="5" spans="1:8" ht="34" x14ac:dyDescent="0.2">
      <c r="A5" s="3" t="s">
        <v>16</v>
      </c>
      <c r="B5" s="6" t="s">
        <v>18</v>
      </c>
      <c r="C5" s="3" t="s">
        <v>19</v>
      </c>
      <c r="D5" s="3" t="s">
        <v>12</v>
      </c>
      <c r="E5" s="3" t="s">
        <v>22</v>
      </c>
      <c r="F5" s="3">
        <v>1</v>
      </c>
      <c r="G5" s="3" t="s">
        <v>25</v>
      </c>
      <c r="H5" s="1">
        <f>672.73*12</f>
        <v>8072.76</v>
      </c>
    </row>
    <row r="6" spans="1:8" x14ac:dyDescent="0.2">
      <c r="A6" s="1" t="s">
        <v>42</v>
      </c>
      <c r="B6" s="1"/>
      <c r="C6" s="1"/>
      <c r="D6" s="1"/>
      <c r="E6" s="1"/>
      <c r="F6" s="1"/>
      <c r="G6" s="1"/>
      <c r="H6" s="1">
        <f>H5+H4+H3+H2</f>
        <v>23071.56</v>
      </c>
    </row>
    <row r="7" spans="1:8" x14ac:dyDescent="0.2">
      <c r="A7" s="4"/>
      <c r="B7" s="4"/>
      <c r="C7" s="4"/>
      <c r="D7" s="4"/>
      <c r="E7" s="4"/>
      <c r="F7" s="4"/>
      <c r="G7" s="4"/>
    </row>
    <row r="8" spans="1:8" x14ac:dyDescent="0.2">
      <c r="A8" s="4"/>
      <c r="B8" s="4"/>
      <c r="C8" s="4"/>
      <c r="D8" s="4"/>
      <c r="E8" s="4"/>
      <c r="F8" s="4"/>
      <c r="G8" s="4"/>
    </row>
    <row r="9" spans="1:8" x14ac:dyDescent="0.2">
      <c r="A9" s="4"/>
      <c r="B9" s="4"/>
      <c r="C9" s="4"/>
      <c r="D9" s="4"/>
      <c r="E9" s="4"/>
      <c r="F9" s="4"/>
      <c r="G9" s="4"/>
    </row>
    <row r="10" spans="1:8" x14ac:dyDescent="0.2">
      <c r="A10" s="4"/>
      <c r="B10" s="4"/>
      <c r="C10" s="4"/>
      <c r="D10" s="4"/>
      <c r="E10" s="4"/>
      <c r="F10" s="4"/>
      <c r="G1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EF80-933B-7B45-B36A-A717BFBD411A}">
  <dimension ref="A1:H12"/>
  <sheetViews>
    <sheetView tabSelected="1" zoomScale="140" zoomScaleNormal="140" workbookViewId="0">
      <selection activeCell="J12" sqref="J12"/>
    </sheetView>
  </sheetViews>
  <sheetFormatPr baseColWidth="10" defaultRowHeight="16" x14ac:dyDescent="0.2"/>
  <cols>
    <col min="1" max="1" width="20.83203125" customWidth="1"/>
    <col min="2" max="2" width="40" customWidth="1"/>
    <col min="3" max="3" width="21.6640625" customWidth="1"/>
    <col min="4" max="4" width="24.33203125" customWidth="1"/>
    <col min="5" max="5" width="17.5" customWidth="1"/>
    <col min="7" max="7" width="17.5" customWidth="1"/>
    <col min="8" max="8" width="32.6640625" style="5" customWidth="1"/>
  </cols>
  <sheetData>
    <row r="1" spans="1:8" x14ac:dyDescent="0.2">
      <c r="A1" s="3" t="s">
        <v>0</v>
      </c>
      <c r="B1" s="3" t="s">
        <v>1</v>
      </c>
      <c r="C1" s="3" t="s">
        <v>2</v>
      </c>
      <c r="D1" s="3" t="s">
        <v>3</v>
      </c>
      <c r="E1" s="3" t="s">
        <v>20</v>
      </c>
      <c r="F1" s="3" t="s">
        <v>23</v>
      </c>
      <c r="G1" s="8" t="s">
        <v>24</v>
      </c>
      <c r="H1" s="7" t="s">
        <v>43</v>
      </c>
    </row>
    <row r="2" spans="1:8" ht="153" x14ac:dyDescent="0.2">
      <c r="A2" s="1" t="s">
        <v>30</v>
      </c>
      <c r="B2" s="2" t="s">
        <v>31</v>
      </c>
      <c r="C2" s="1" t="s">
        <v>35</v>
      </c>
      <c r="D2" s="1" t="s">
        <v>12</v>
      </c>
      <c r="E2" s="1" t="s">
        <v>21</v>
      </c>
      <c r="F2" s="1">
        <v>1</v>
      </c>
      <c r="G2" s="9" t="s">
        <v>39</v>
      </c>
      <c r="H2" s="1">
        <f>2*12</f>
        <v>24</v>
      </c>
    </row>
    <row r="3" spans="1:8" ht="85" x14ac:dyDescent="0.2">
      <c r="A3" s="1" t="s">
        <v>29</v>
      </c>
      <c r="B3" s="2" t="s">
        <v>32</v>
      </c>
      <c r="C3" s="1" t="s">
        <v>36</v>
      </c>
      <c r="D3" s="1" t="s">
        <v>12</v>
      </c>
      <c r="E3" s="1" t="s">
        <v>21</v>
      </c>
      <c r="F3" s="1">
        <v>1</v>
      </c>
      <c r="G3" s="10" t="s">
        <v>40</v>
      </c>
      <c r="H3" s="1">
        <f>59*12</f>
        <v>708</v>
      </c>
    </row>
    <row r="4" spans="1:8" ht="85" x14ac:dyDescent="0.2">
      <c r="A4" s="1" t="s">
        <v>28</v>
      </c>
      <c r="B4" s="2" t="s">
        <v>33</v>
      </c>
      <c r="C4" s="1" t="s">
        <v>37</v>
      </c>
      <c r="D4" s="1" t="s">
        <v>12</v>
      </c>
      <c r="E4" s="1" t="s">
        <v>21</v>
      </c>
      <c r="F4" s="1">
        <v>1</v>
      </c>
      <c r="G4" s="9" t="s">
        <v>41</v>
      </c>
      <c r="H4" s="1">
        <f>223.5*12</f>
        <v>2682</v>
      </c>
    </row>
    <row r="5" spans="1:8" ht="68" x14ac:dyDescent="0.2">
      <c r="A5" s="1" t="s">
        <v>27</v>
      </c>
      <c r="B5" s="2" t="s">
        <v>34</v>
      </c>
      <c r="C5" s="1" t="s">
        <v>38</v>
      </c>
      <c r="D5" s="1" t="s">
        <v>12</v>
      </c>
      <c r="E5" s="1" t="s">
        <v>21</v>
      </c>
      <c r="F5" s="1">
        <v>1</v>
      </c>
      <c r="G5" s="9" t="s">
        <v>44</v>
      </c>
      <c r="H5" s="1">
        <f>0.045*730.001*12</f>
        <v>394.20053999999993</v>
      </c>
    </row>
    <row r="6" spans="1:8" x14ac:dyDescent="0.2">
      <c r="A6" s="7" t="s">
        <v>42</v>
      </c>
      <c r="B6" s="11"/>
      <c r="C6" s="11"/>
      <c r="D6" s="11"/>
      <c r="E6" s="11"/>
      <c r="F6" s="11"/>
      <c r="G6" s="11"/>
      <c r="H6" s="1">
        <f>H5+H4+H3+H2</f>
        <v>3808.2005399999998</v>
      </c>
    </row>
    <row r="7" spans="1:8" x14ac:dyDescent="0.2">
      <c r="G7" s="7" t="s">
        <v>45</v>
      </c>
      <c r="H7" s="1">
        <f>4000 / 600</f>
        <v>6.666666666666667</v>
      </c>
    </row>
    <row r="8" spans="1:8" ht="34" x14ac:dyDescent="0.2">
      <c r="G8" s="12" t="s">
        <v>46</v>
      </c>
      <c r="H8" s="1">
        <f>6.7*0.25</f>
        <v>1.675</v>
      </c>
    </row>
    <row r="9" spans="1:8" x14ac:dyDescent="0.2">
      <c r="G9" s="7" t="s">
        <v>47</v>
      </c>
      <c r="H9" s="1">
        <f>6.7*0.1</f>
        <v>0.67</v>
      </c>
    </row>
    <row r="10" spans="1:8" x14ac:dyDescent="0.2">
      <c r="G10" s="7" t="s">
        <v>48</v>
      </c>
      <c r="H10" s="1">
        <f>6.7+H9+H8</f>
        <v>9.0449999999999999</v>
      </c>
    </row>
    <row r="11" spans="1:8" x14ac:dyDescent="0.2">
      <c r="G11" s="7" t="s">
        <v>49</v>
      </c>
      <c r="H11" s="1">
        <f>9.05</f>
        <v>9.0500000000000007</v>
      </c>
    </row>
    <row r="12" spans="1:8" ht="34" x14ac:dyDescent="0.2">
      <c r="G12" s="12" t="s">
        <v>50</v>
      </c>
      <c r="H12" s="1">
        <f>H11*600</f>
        <v>5430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Logical Platform</vt:lpstr>
      <vt:lpstr>Logical Network Platform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2020-11-14T13:29:12Z</dcterms:created>
  <dcterms:modified xsi:type="dcterms:W3CDTF">2020-11-21T16:30:24Z</dcterms:modified>
</cp:coreProperties>
</file>