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ch\Downloads\"/>
    </mc:Choice>
  </mc:AlternateContent>
  <xr:revisionPtr revIDLastSave="0" documentId="8_{DB0B1ADE-6F6A-4400-B478-1BC418C787FB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Pivot2" sheetId="6" r:id="rId1"/>
    <sheet name="Pivot1" sheetId="4" r:id="rId2"/>
    <sheet name="Pivot4" sheetId="8" r:id="rId3"/>
    <sheet name="Sheet1" sheetId="1" r:id="rId4"/>
    <sheet name="Bonus1" sheetId="9" r:id="rId5"/>
  </sheets>
  <definedNames>
    <definedName name="_xlnm._FilterDatabase" localSheetId="3" hidden="1">Sheet1!$G$1:$G$4115</definedName>
  </definedNames>
  <calcPr calcId="191029"/>
  <pivotCaches>
    <pivotCache cacheId="56" r:id="rId6"/>
    <pivotCache cacheId="50" r:id="rId7"/>
    <pivotCache cacheId="5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H6" i="9" s="1"/>
  <c r="E7" i="9"/>
  <c r="H7" i="9" s="1"/>
  <c r="E8" i="9"/>
  <c r="H8" i="9" s="1"/>
  <c r="E9" i="9"/>
  <c r="H9" i="9" s="1"/>
  <c r="E10" i="9"/>
  <c r="E11" i="9"/>
  <c r="E12" i="9"/>
  <c r="E13" i="9"/>
  <c r="E2" i="9"/>
  <c r="H3" i="9"/>
  <c r="H4" i="9"/>
  <c r="H5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7" i="9"/>
  <c r="F8" i="9"/>
  <c r="F9" i="9"/>
  <c r="F10" i="9"/>
  <c r="F11" i="9"/>
  <c r="F12" i="9"/>
  <c r="F13" i="9"/>
  <c r="F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G5" i="4"/>
  <c r="G6" i="4"/>
  <c r="G7" i="4"/>
  <c r="G9" i="4"/>
  <c r="G10" i="4"/>
  <c r="G11" i="4"/>
  <c r="G12" i="4"/>
  <c r="G13" i="4"/>
  <c r="G14" i="4"/>
  <c r="F6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1665" i="1" l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" i="1"/>
  <c r="P6" i="1"/>
  <c r="P3" i="1"/>
  <c r="P4" i="1"/>
  <c r="P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<sst xmlns="http://schemas.openxmlformats.org/spreadsheetml/2006/main" count="24824" uniqueCount="8402">
  <si>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</si>
  <si>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</si>
  <si>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</si>
  <si>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</si>
  <si>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</si>
  <si>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</si>
  <si>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</si>
  <si>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</si>
  <si>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</si>
  <si>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</si>
  <si>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</si>
  <si>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</si>
  <si>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</si>
  <si>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</si>
  <si>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</si>
  <si>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</si>
  <si>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</si>
  <si>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</si>
  <si>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</si>
  <si>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</si>
  <si>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</si>
  <si>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</si>
  <si>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</si>
  <si>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</si>
  <si>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</si>
  <si>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</si>
  <si>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</si>
  <si>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</si>
  <si>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</si>
  <si>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</si>
  <si>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</si>
  <si>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</si>
  <si>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</si>
  <si>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</si>
  <si>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</si>
  <si>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</si>
  <si>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</si>
  <si>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</si>
  <si>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</si>
  <si>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</si>
  <si>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</si>
  <si>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</si>
  <si>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</si>
  <si>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</si>
  <si>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</si>
  <si>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</si>
  <si>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</si>
  <si>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</si>
  <si>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</si>
  <si>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</si>
  <si>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</si>
  <si>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</si>
  <si>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</si>
  <si>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</si>
  <si>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</si>
  <si>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</si>
  <si>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</si>
  <si>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</si>
  <si>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</si>
  <si>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</si>
  <si>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</si>
  <si>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</si>
  <si>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</si>
  <si>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</si>
  <si>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</si>
  <si>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</si>
  <si>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</si>
  <si>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</si>
  <si>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</si>
  <si>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</si>
  <si>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</si>
  <si>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</si>
  <si>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</si>
  <si>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</si>
  <si>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</si>
  <si>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</si>
  <si>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</si>
  <si>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</si>
  <si>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</si>
  <si>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</si>
  <si>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</si>
  <si>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</si>
  <si>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</si>
  <si>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</si>
  <si>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</si>
  <si>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</si>
  <si>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</si>
  <si>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</si>
  <si>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</si>
  <si>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</si>
  <si>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</si>
  <si>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</si>
  <si>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</si>
  <si>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</si>
  <si>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</si>
  <si>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</si>
  <si>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</si>
  <si>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</si>
  <si>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</si>
  <si>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</si>
  <si>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</si>
  <si>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</si>
  <si>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</si>
  <si>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</si>
  <si>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</si>
  <si>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</si>
  <si>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</si>
  <si>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</si>
  <si>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</si>
  <si>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</si>
  <si>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</si>
  <si>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</si>
  <si>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</si>
  <si>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</si>
  <si>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</si>
  <si>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</si>
  <si>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</si>
  <si>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</si>
  <si>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</si>
  <si>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</si>
  <si>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</si>
  <si>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</si>
  <si>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</si>
  <si>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</si>
  <si>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</si>
  <si>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</si>
  <si>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</si>
  <si>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</si>
  <si>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</si>
  <si>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</si>
  <si>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</si>
  <si>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</si>
  <si>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</si>
  <si>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</si>
  <si>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</si>
  <si>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</si>
  <si>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</si>
  <si>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</si>
  <si>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</si>
  <si>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</si>
  <si>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</si>
  <si>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</si>
  <si>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</si>
  <si>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</si>
  <si>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</si>
  <si>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</si>
  <si>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</si>
  <si>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</si>
  <si>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</si>
  <si>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</si>
  <si>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</si>
  <si>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</si>
  <si>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</si>
  <si>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</si>
  <si>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</si>
  <si>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</si>
  <si>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</si>
  <si>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</si>
  <si>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</si>
  <si>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</si>
  <si>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</si>
  <si>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</si>
  <si>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</si>
  <si>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</si>
  <si>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</si>
  <si>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</si>
  <si>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</si>
  <si>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</si>
  <si>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</si>
  <si>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</si>
  <si>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</si>
  <si>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</si>
  <si>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</si>
  <si>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</si>
  <si>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</si>
  <si>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</si>
  <si>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</si>
  <si>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</si>
  <si>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</si>
  <si>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</si>
  <si>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</si>
  <si>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</si>
  <si>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</si>
  <si>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</si>
  <si>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</si>
  <si>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</si>
  <si>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</si>
  <si>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</si>
  <si>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</si>
  <si>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</si>
  <si>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</si>
  <si>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</si>
  <si>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</si>
  <si>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</si>
  <si>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</si>
  <si>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</si>
  <si>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</si>
  <si>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</si>
  <si>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</si>
  <si>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</si>
  <si>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</si>
  <si>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</si>
  <si>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</si>
  <si>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</si>
  <si>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</si>
  <si>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</si>
  <si>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</si>
  <si>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</si>
  <si>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</si>
  <si>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</si>
  <si>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</si>
  <si>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</si>
  <si>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</si>
  <si>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</si>
  <si>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</si>
  <si>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</si>
  <si>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</si>
  <si>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</si>
  <si>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</si>
  <si>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</si>
  <si>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</si>
  <si>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</si>
  <si>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</si>
  <si>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</si>
  <si>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</si>
  <si>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</si>
  <si>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</si>
  <si>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</si>
  <si>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</si>
  <si>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</si>
  <si>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</si>
  <si>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</si>
  <si>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</si>
  <si>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</si>
  <si>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</si>
  <si>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</si>
  <si>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</si>
  <si>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</si>
  <si>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</si>
  <si>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</si>
  <si>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</si>
  <si>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</si>
  <si>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</si>
  <si>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</si>
  <si>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</si>
  <si>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</si>
  <si>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</si>
  <si>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</si>
  <si>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</si>
  <si>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</si>
  <si>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</si>
  <si>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</si>
  <si>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</si>
  <si>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</si>
  <si>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</si>
  <si>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</si>
  <si>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</si>
  <si>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</si>
  <si>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</si>
  <si>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</si>
  <si>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</si>
  <si>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</si>
  <si>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</si>
  <si>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</si>
  <si>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</si>
  <si>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</si>
  <si>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</si>
  <si>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</si>
  <si>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</si>
  <si>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</si>
  <si>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</si>
  <si>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</si>
  <si>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</si>
  <si>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</si>
  <si>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</si>
  <si>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</si>
  <si>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</si>
  <si>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</si>
  <si>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</si>
  <si>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</si>
  <si>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</si>
  <si>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</si>
  <si>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</si>
  <si>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</si>
  <si>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</si>
  <si>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</si>
  <si>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</si>
  <si>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</si>
  <si>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</si>
  <si>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</si>
  <si>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</si>
  <si>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</si>
  <si>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</si>
  <si>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</si>
  <si>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</si>
  <si>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</si>
  <si>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</si>
  <si>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</si>
  <si>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</si>
  <si>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</si>
  <si>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</si>
  <si>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</si>
  <si>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</si>
  <si>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</si>
  <si>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</si>
  <si>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</si>
  <si>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</si>
  <si>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</si>
  <si>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</si>
  <si>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</si>
  <si>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</si>
  <si>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</si>
  <si>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</si>
  <si>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</si>
  <si>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</si>
  <si>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</si>
  <si>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</si>
  <si>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</si>
  <si>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</si>
  <si>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</si>
  <si>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</si>
  <si>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</si>
  <si>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</si>
  <si>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</si>
  <si>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</si>
  <si>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</si>
  <si>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</si>
  <si>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</si>
  <si>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</si>
  <si>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</si>
  <si>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</si>
  <si>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</si>
  <si>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</si>
  <si>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</si>
  <si>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</si>
  <si>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</si>
  <si>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</si>
  <si>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</si>
  <si>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</si>
  <si>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</si>
  <si>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</si>
  <si>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</si>
  <si>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</si>
  <si>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</si>
  <si>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</si>
  <si>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</si>
  <si>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</si>
  <si>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</si>
  <si>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</si>
  <si>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</si>
  <si>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</si>
  <si>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</si>
  <si>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</si>
  <si>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</si>
  <si>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</si>
  <si>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</si>
  <si>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</si>
  <si>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</si>
  <si>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</si>
  <si>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</si>
  <si>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</si>
  <si>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</si>
  <si>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</si>
  <si>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</si>
  <si>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</si>
  <si>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</si>
  <si>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</si>
  <si>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</si>
  <si>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</si>
  <si>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</si>
  <si>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</si>
  <si>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</si>
  <si>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</si>
  <si>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</si>
  <si>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</si>
  <si>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</si>
  <si>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</si>
  <si>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</si>
  <si>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</si>
  <si>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</si>
  <si>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</si>
  <si>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</si>
  <si>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</si>
  <si>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</si>
  <si>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</si>
  <si>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</si>
  <si>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</si>
  <si>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</si>
  <si>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</si>
  <si>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</si>
  <si>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</si>
  <si>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</si>
  <si>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</si>
  <si>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</si>
  <si>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</si>
  <si>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</si>
  <si>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</si>
  <si>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</si>
  <si>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</si>
  <si>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</si>
  <si>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</si>
  <si>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</si>
  <si>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</si>
  <si>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</si>
  <si>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</si>
  <si>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</si>
  <si>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</si>
  <si>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</si>
  <si>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</si>
  <si>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</si>
  <si>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</si>
  <si>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</si>
  <si>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</si>
  <si>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</si>
  <si>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</si>
  <si>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</si>
  <si>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</si>
  <si>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</si>
  <si>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</si>
  <si>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</si>
  <si>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</si>
  <si>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</si>
  <si>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</si>
  <si>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</si>
  <si>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</si>
  <si>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</si>
  <si>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</si>
  <si>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</si>
  <si>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</si>
  <si>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</si>
  <si>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</si>
  <si>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</si>
  <si>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</si>
  <si>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</si>
  <si>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</si>
  <si>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</si>
  <si>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</si>
  <si>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</si>
  <si>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</si>
  <si>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</si>
  <si>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</si>
  <si>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</si>
  <si>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</si>
  <si>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</si>
  <si>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</si>
  <si>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</si>
  <si>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</si>
  <si>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</si>
  <si>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</si>
  <si>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</si>
  <si>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</si>
  <si>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</si>
  <si>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</si>
  <si>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</si>
  <si>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</si>
  <si>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</si>
  <si>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</si>
  <si>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</si>
  <si>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</si>
  <si>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</si>
  <si>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</si>
  <si>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</si>
  <si>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</si>
  <si>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</si>
  <si>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</si>
  <si>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</si>
  <si>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</si>
  <si>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</si>
  <si>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</si>
  <si>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</si>
  <si>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</si>
  <si>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</si>
  <si>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</si>
  <si>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</si>
  <si>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</si>
  <si>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</si>
  <si>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</si>
  <si>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</si>
  <si>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</si>
  <si>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</si>
  <si>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</si>
  <si>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</si>
  <si>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</si>
  <si>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</si>
  <si>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</si>
  <si>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</si>
  <si>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</si>
  <si>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</si>
  <si>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</si>
  <si>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</si>
  <si>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</si>
  <si>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</si>
  <si>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</si>
  <si>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</si>
  <si>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</si>
  <si>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</si>
  <si>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</si>
  <si>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</si>
  <si>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</si>
  <si>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</si>
  <si>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</si>
  <si>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</si>
  <si>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</si>
  <si>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</si>
  <si>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</si>
  <si>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</si>
  <si>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</si>
  <si>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</si>
  <si>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</si>
  <si>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</si>
  <si>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</si>
  <si>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</si>
  <si>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</si>
  <si>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</si>
  <si>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</si>
  <si>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</si>
  <si>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</si>
  <si>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</si>
  <si>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</si>
  <si>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</si>
  <si>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</si>
  <si>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</si>
  <si>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</si>
  <si>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</si>
  <si>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</si>
  <si>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</si>
  <si>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</si>
  <si>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</si>
  <si>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</si>
  <si>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</si>
  <si>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</si>
  <si>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</si>
  <si>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</si>
  <si>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</si>
  <si>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</si>
  <si>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</si>
  <si>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</si>
  <si>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</si>
  <si>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</si>
  <si>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</si>
  <si>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</si>
  <si>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</si>
  <si>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</si>
  <si>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</si>
  <si>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</si>
  <si>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</si>
  <si>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</si>
  <si>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</si>
  <si>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</si>
  <si>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</si>
  <si>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</si>
  <si>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</si>
  <si>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</si>
  <si>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</si>
  <si>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</si>
  <si>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</si>
  <si>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</si>
  <si>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</si>
  <si>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</si>
  <si>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</si>
  <si>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</si>
  <si>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</si>
  <si>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</si>
  <si>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</si>
  <si>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</si>
  <si>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</si>
  <si>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</si>
  <si>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</si>
  <si>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</si>
  <si>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</si>
  <si>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</si>
  <si>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</si>
  <si>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</si>
  <si>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</si>
  <si>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</si>
  <si>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</si>
  <si>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</si>
  <si>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</si>
  <si>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</si>
  <si>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</si>
  <si>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</si>
  <si>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</si>
  <si>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</si>
  <si>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</si>
  <si>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</si>
  <si>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</si>
  <si>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</si>
  <si>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</si>
  <si>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</si>
  <si>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</si>
  <si>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</si>
  <si>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</si>
  <si>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</si>
  <si>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</si>
  <si>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</si>
  <si>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</si>
  <si>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</si>
  <si>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</si>
  <si>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</si>
  <si>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</si>
  <si>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</si>
  <si>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</si>
  <si>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</si>
  <si>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</si>
  <si>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</si>
  <si>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</si>
  <si>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</si>
  <si>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</si>
  <si>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</si>
  <si>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</si>
  <si>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</si>
  <si>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</si>
  <si>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</si>
  <si>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</si>
  <si>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</si>
  <si>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</si>
  <si>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</si>
  <si>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</si>
  <si>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</si>
  <si>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</si>
  <si>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</si>
  <si>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</si>
  <si>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</si>
  <si>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</si>
  <si>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</si>
  <si>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</si>
  <si>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</si>
  <si>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</si>
  <si>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</si>
  <si>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</si>
  <si>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</si>
  <si>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</si>
  <si>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</si>
  <si>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</si>
  <si>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</si>
  <si>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</si>
  <si>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</si>
  <si>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</si>
  <si>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</si>
  <si>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</si>
  <si>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</si>
  <si>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</si>
  <si>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</si>
  <si>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</si>
  <si>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</si>
  <si>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</si>
  <si>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</si>
  <si>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</si>
  <si>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</si>
  <si>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</si>
  <si>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</si>
  <si>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</si>
  <si>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</si>
  <si>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</si>
  <si>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</si>
  <si>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</si>
  <si>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</si>
  <si>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</si>
  <si>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</si>
  <si>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</si>
  <si>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</si>
  <si>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</si>
  <si>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</si>
  <si>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</si>
  <si>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</si>
  <si>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</si>
  <si>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</si>
  <si>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</si>
  <si>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</si>
  <si>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</si>
  <si>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</si>
  <si>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</si>
  <si>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</si>
  <si>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</si>
  <si>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</si>
  <si>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</si>
  <si>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</si>
  <si>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</si>
  <si>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</si>
  <si>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</si>
  <si>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</si>
  <si>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</si>
  <si>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</si>
  <si>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</si>
  <si>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</si>
  <si>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</si>
  <si>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</si>
  <si>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</si>
  <si>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</si>
  <si>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</si>
  <si>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</si>
  <si>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</si>
  <si>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</si>
  <si>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</si>
  <si>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</si>
  <si>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</si>
  <si>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</si>
  <si>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</si>
  <si>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</si>
  <si>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</si>
  <si>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</si>
  <si>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</si>
  <si>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</si>
  <si>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</si>
  <si>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</si>
  <si>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</si>
  <si>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</si>
  <si>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</si>
  <si>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</si>
  <si>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</si>
  <si>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</si>
  <si>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</si>
  <si>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</si>
  <si>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</si>
  <si>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</si>
  <si>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</si>
  <si>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</si>
  <si>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</si>
  <si>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</si>
  <si>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</si>
  <si>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</si>
  <si>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</si>
  <si>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</si>
  <si>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</si>
  <si>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</si>
  <si>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</si>
  <si>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</si>
  <si>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</si>
  <si>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</si>
  <si>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</si>
  <si>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</si>
  <si>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</si>
  <si>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</si>
  <si>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</si>
  <si>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</si>
  <si>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</si>
  <si>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</si>
  <si>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</si>
  <si>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</si>
  <si>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</si>
  <si>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</si>
  <si>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</si>
  <si>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</si>
  <si>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</si>
  <si>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</si>
  <si>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</si>
  <si>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</si>
  <si>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</si>
  <si>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</si>
  <si>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</si>
  <si>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</si>
  <si>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</si>
  <si>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</si>
  <si>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</si>
  <si>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</si>
  <si>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</si>
  <si>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</si>
  <si>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</si>
  <si>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</si>
  <si>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</si>
  <si>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</si>
  <si>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</si>
  <si>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</si>
  <si>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</si>
  <si>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</si>
  <si>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</si>
  <si>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</si>
  <si>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</si>
  <si>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</si>
  <si>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</si>
  <si>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</si>
  <si>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</si>
  <si>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</si>
  <si>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</si>
  <si>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</si>
  <si>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</si>
  <si>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</si>
  <si>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</si>
  <si>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</si>
  <si>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</si>
  <si>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</si>
  <si>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</si>
  <si>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</si>
  <si>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</si>
  <si>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</si>
  <si>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</si>
  <si>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</si>
  <si>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</si>
  <si>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</si>
  <si>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</si>
  <si>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</si>
  <si>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</si>
  <si>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</si>
  <si>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</si>
  <si>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</si>
  <si>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</si>
  <si>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</si>
  <si>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</si>
  <si>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</si>
  <si>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</si>
  <si>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</si>
  <si>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</si>
  <si>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</si>
  <si>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</si>
  <si>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</si>
  <si>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</si>
  <si>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</si>
  <si>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</si>
  <si>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</si>
  <si>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</si>
  <si>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</si>
  <si>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</si>
  <si>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</si>
  <si>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</si>
  <si>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</si>
  <si>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</si>
  <si>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</si>
  <si>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</si>
  <si>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</si>
  <si>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</si>
  <si>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</si>
  <si>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</si>
  <si>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</si>
  <si>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</si>
  <si>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</si>
  <si>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</si>
  <si>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</si>
  <si>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</si>
  <si>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</si>
  <si>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</si>
  <si>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</si>
  <si>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</si>
  <si>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</si>
  <si>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</si>
  <si>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</si>
  <si>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</si>
  <si>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</si>
  <si>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</si>
  <si>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</si>
  <si>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</si>
  <si>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</si>
  <si>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</si>
  <si>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</si>
  <si>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</si>
  <si>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</si>
  <si>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</si>
  <si>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</si>
  <si>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</si>
  <si>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</si>
  <si>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</si>
  <si>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</si>
  <si>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</si>
  <si>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</si>
  <si>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</si>
  <si>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</si>
  <si>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</si>
  <si>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</si>
  <si>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</si>
  <si>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</si>
  <si>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</si>
  <si>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</si>
  <si>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</si>
  <si>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</si>
  <si>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</si>
  <si>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</si>
  <si>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</si>
  <si>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</si>
  <si>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</si>
  <si>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</si>
  <si>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</si>
  <si>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</si>
  <si>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</si>
  <si>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</si>
  <si>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</si>
  <si>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</si>
  <si>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</si>
  <si>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</si>
  <si>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</si>
  <si>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</si>
  <si>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</si>
  <si>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</si>
  <si>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</si>
  <si>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</si>
  <si>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</si>
  <si>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</si>
  <si>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</si>
  <si>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</si>
  <si>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</si>
  <si>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</si>
  <si>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</si>
  <si>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</si>
  <si>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</si>
  <si>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</si>
  <si>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</si>
  <si>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</si>
  <si>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</si>
  <si>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</si>
  <si>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</si>
  <si>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</si>
  <si>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</si>
  <si>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</si>
  <si>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</si>
  <si>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</si>
  <si>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</si>
  <si>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</si>
  <si>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</si>
  <si>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</si>
  <si>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</si>
  <si>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</si>
  <si>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</si>
  <si>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</si>
  <si>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</si>
  <si>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</si>
  <si>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</si>
  <si>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</si>
  <si>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</si>
  <si>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</si>
  <si>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</si>
  <si>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</si>
  <si>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</si>
  <si>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</si>
  <si>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</si>
  <si>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</si>
  <si>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</si>
  <si>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</si>
  <si>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</si>
  <si>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</si>
  <si>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</si>
  <si>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</si>
  <si>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</si>
  <si>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</si>
  <si>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</si>
  <si>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</si>
  <si>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</si>
  <si>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</si>
  <si>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</si>
  <si>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</si>
  <si>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</si>
  <si>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</si>
  <si>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</si>
  <si>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</si>
  <si>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</si>
  <si>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</si>
  <si>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</si>
  <si>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</si>
  <si>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</si>
  <si>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</si>
  <si>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</si>
  <si>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</si>
  <si>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</si>
  <si>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</si>
  <si>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</si>
  <si>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</si>
  <si>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</si>
  <si>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</si>
  <si>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</si>
  <si>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</si>
  <si>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</si>
  <si>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</si>
  <si>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</si>
  <si>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</si>
  <si>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</si>
  <si>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</si>
  <si>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</si>
  <si>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</si>
  <si>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</si>
  <si>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</si>
  <si>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</si>
  <si>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</si>
  <si>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</si>
  <si>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</si>
  <si>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</si>
  <si>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</si>
  <si>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</si>
  <si>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</si>
  <si>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</si>
  <si>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</si>
  <si>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</si>
  <si>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</si>
  <si>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</si>
  <si>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</si>
  <si>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</si>
  <si>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</si>
  <si>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</si>
  <si>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</si>
  <si>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</si>
  <si>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</si>
  <si>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</si>
  <si>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</si>
  <si>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</si>
  <si>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</si>
  <si>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</si>
  <si>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</si>
  <si>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</si>
  <si>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</si>
  <si>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</si>
  <si>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</si>
  <si>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</si>
  <si>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</si>
  <si>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</si>
  <si>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</si>
  <si>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</si>
  <si>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</si>
  <si>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</si>
  <si>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</si>
  <si>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</si>
  <si>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</si>
  <si>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</si>
  <si>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</si>
  <si>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</si>
  <si>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</si>
  <si>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</si>
  <si>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</si>
  <si>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</si>
  <si>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</si>
  <si>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</si>
  <si>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</si>
  <si>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</si>
  <si>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</si>
  <si>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</si>
  <si>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</si>
  <si>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</si>
  <si>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</si>
  <si>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</si>
  <si>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</si>
  <si>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</si>
  <si>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</si>
  <si>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</si>
  <si>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</si>
  <si>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</si>
  <si>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</si>
  <si>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</si>
  <si>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</si>
  <si>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</si>
  <si>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</si>
  <si>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</si>
  <si>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</si>
  <si>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</si>
  <si>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</si>
  <si>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</si>
  <si>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</si>
  <si>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</si>
  <si>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</si>
  <si>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</si>
  <si>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</si>
  <si>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</si>
  <si>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</si>
  <si>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</si>
  <si>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</si>
  <si>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</si>
  <si>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</si>
  <si>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</si>
  <si>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</si>
  <si>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</si>
  <si>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</si>
  <si>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</si>
  <si>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</si>
  <si>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</si>
  <si>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</si>
  <si>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</si>
  <si>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</si>
  <si>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</si>
  <si>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</si>
  <si>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</si>
  <si>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</si>
  <si>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</si>
  <si>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</si>
  <si>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</si>
  <si>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</si>
  <si>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</si>
  <si>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</si>
  <si>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</si>
  <si>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</si>
  <si>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</si>
  <si>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</si>
  <si>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</si>
  <si>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</si>
  <si>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</si>
  <si>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</si>
  <si>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</si>
  <si>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</si>
  <si>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</si>
  <si>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</si>
  <si>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</si>
  <si>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</si>
  <si>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</si>
  <si>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</si>
  <si>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</si>
  <si>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</si>
  <si>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</si>
  <si>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</si>
  <si>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</si>
  <si>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</si>
  <si>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</si>
  <si>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</si>
  <si>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</si>
  <si>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</si>
  <si>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</si>
  <si>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</si>
  <si>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</si>
  <si>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</si>
  <si>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</si>
  <si>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</si>
  <si>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</si>
  <si>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</si>
  <si>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</si>
  <si>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</si>
  <si>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</si>
  <si>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</si>
  <si>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</si>
  <si>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</si>
  <si>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</si>
  <si>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</si>
  <si>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</si>
  <si>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</si>
  <si>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</si>
  <si>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</si>
  <si>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</si>
  <si>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</si>
  <si>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</si>
  <si>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</si>
  <si>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</si>
  <si>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</si>
  <si>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</si>
  <si>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</si>
  <si>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</si>
  <si>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</si>
  <si>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</si>
  <si>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</si>
  <si>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</si>
  <si>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</si>
  <si>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</si>
  <si>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</si>
  <si>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</si>
  <si>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</si>
  <si>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</si>
  <si>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</si>
  <si>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</si>
  <si>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</si>
  <si>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</si>
  <si>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</si>
  <si>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</si>
  <si>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</si>
  <si>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</si>
  <si>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</si>
  <si>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</si>
  <si>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</si>
  <si>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</si>
  <si>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</si>
  <si>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</si>
  <si>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</si>
  <si>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</si>
  <si>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</si>
  <si>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</si>
  <si>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</si>
  <si>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</si>
  <si>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</si>
  <si>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</si>
  <si>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</si>
  <si>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</si>
  <si>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</si>
  <si>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</si>
  <si>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</si>
  <si>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</si>
  <si>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</si>
  <si>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</si>
  <si>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</si>
  <si>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</si>
  <si>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</si>
  <si>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</si>
  <si>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</si>
  <si>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</si>
  <si>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</si>
  <si>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</si>
  <si>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</si>
  <si>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</si>
  <si>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</si>
  <si>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</si>
  <si>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</si>
  <si>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</si>
  <si>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</si>
  <si>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</si>
  <si>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</si>
  <si>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</si>
  <si>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</si>
  <si>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</si>
  <si>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</si>
  <si>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</si>
  <si>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</si>
  <si>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</si>
  <si>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</si>
  <si>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</si>
  <si>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</si>
  <si>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</si>
  <si>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</si>
  <si>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</si>
  <si>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</si>
  <si>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</si>
  <si>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</si>
  <si>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</si>
  <si>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</si>
  <si>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</si>
  <si>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</si>
  <si>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</si>
  <si>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</si>
  <si>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</si>
  <si>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</si>
  <si>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</si>
  <si>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</si>
  <si>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</si>
  <si>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</si>
  <si>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</si>
  <si>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</si>
  <si>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</si>
  <si>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</si>
  <si>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</si>
  <si>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</si>
  <si>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</si>
  <si>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</si>
  <si>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</si>
  <si>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</si>
  <si>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</si>
  <si>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</si>
  <si>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</si>
  <si>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</si>
  <si>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</si>
  <si>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</si>
  <si>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</si>
  <si>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</si>
  <si>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</si>
  <si>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</si>
  <si>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</si>
  <si>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</si>
  <si>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</si>
  <si>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</si>
  <si>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</si>
  <si>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</si>
  <si>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</si>
  <si>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</si>
  <si>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</si>
  <si>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</si>
  <si>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</si>
  <si>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</si>
  <si>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</si>
  <si>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</si>
  <si>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</si>
  <si>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</si>
  <si>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</si>
  <si>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</si>
  <si>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</si>
  <si>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</si>
  <si>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</si>
  <si>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</si>
  <si>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</si>
  <si>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</si>
  <si>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</si>
  <si>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</si>
  <si>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</si>
  <si>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</si>
  <si>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</si>
  <si>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</si>
  <si>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</si>
  <si>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</si>
  <si>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</si>
  <si>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</si>
  <si>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</si>
  <si>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</si>
  <si>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</si>
  <si>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</si>
  <si>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</si>
  <si>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</si>
  <si>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</si>
  <si>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</si>
  <si>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</si>
  <si>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</si>
  <si>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</si>
  <si>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</si>
  <si>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</si>
  <si>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</si>
  <si>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</si>
  <si>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</si>
  <si>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</si>
  <si>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</si>
  <si>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</si>
  <si>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</si>
  <si>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</si>
  <si>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</si>
  <si>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</si>
  <si>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</si>
  <si>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</si>
  <si>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</si>
  <si>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</si>
  <si>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</si>
  <si>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</si>
  <si>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</si>
  <si>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</si>
  <si>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</si>
  <si>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</si>
  <si>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</si>
  <si>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</si>
  <si>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</si>
  <si>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</si>
  <si>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</si>
  <si>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</si>
  <si>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</si>
  <si>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</si>
  <si>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</si>
  <si>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</si>
  <si>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</si>
  <si>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</si>
  <si>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</si>
  <si>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</si>
  <si>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</si>
  <si>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</si>
  <si>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</si>
  <si>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</si>
  <si>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</si>
  <si>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</si>
  <si>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</si>
  <si>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</si>
  <si>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</si>
  <si>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</si>
  <si>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</si>
  <si>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</si>
  <si>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</si>
  <si>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</si>
  <si>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</si>
  <si>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</si>
  <si>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</si>
  <si>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</si>
  <si>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</si>
  <si>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</si>
  <si>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</si>
  <si>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</si>
  <si>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</si>
  <si>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</si>
  <si>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</si>
  <si>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</si>
  <si>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</si>
  <si>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</si>
  <si>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</si>
  <si>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</si>
  <si>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</si>
  <si>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</si>
  <si>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</si>
  <si>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</si>
  <si>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</si>
  <si>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</si>
  <si>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</si>
  <si>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</si>
  <si>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</si>
  <si>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</si>
  <si>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</si>
  <si>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</si>
  <si>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</si>
  <si>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</si>
  <si>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</si>
  <si>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</si>
  <si>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</si>
  <si>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</si>
  <si>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</si>
  <si>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</si>
  <si>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</si>
  <si>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</si>
  <si>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</si>
  <si>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</si>
  <si>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</si>
  <si>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</si>
  <si>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</si>
  <si>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</si>
  <si>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</si>
  <si>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</si>
  <si>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</si>
  <si>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</si>
  <si>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</si>
  <si>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</si>
  <si>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</si>
  <si>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</si>
  <si>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</si>
  <si>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</si>
  <si>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</si>
  <si>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</si>
  <si>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</si>
  <si>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</si>
  <si>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</si>
  <si>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</si>
  <si>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</si>
  <si>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</si>
  <si>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</si>
  <si>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</si>
  <si>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</si>
  <si>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</si>
  <si>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</si>
  <si>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</si>
  <si>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</si>
  <si>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</si>
  <si>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</si>
  <si>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</si>
  <si>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</si>
  <si>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</si>
  <si>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</si>
  <si>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</si>
  <si>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</si>
  <si>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</si>
  <si>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</si>
  <si>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</si>
  <si>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</si>
  <si>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</si>
  <si>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</si>
  <si>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</si>
  <si>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</si>
  <si>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</si>
  <si>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</si>
  <si>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</si>
  <si>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</si>
  <si>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</si>
  <si>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</si>
  <si>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</si>
  <si>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</si>
  <si>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</si>
  <si>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</si>
  <si>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</si>
  <si>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</si>
  <si>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</si>
  <si>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</si>
  <si>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</si>
  <si>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</si>
  <si>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</si>
  <si>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</si>
  <si>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</si>
  <si>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</si>
  <si>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</si>
  <si>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</si>
  <si>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</si>
  <si>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</si>
  <si>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</si>
  <si>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</si>
  <si>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</si>
  <si>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</si>
  <si>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</si>
  <si>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</si>
  <si>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</si>
  <si>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</si>
  <si>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</si>
  <si>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</si>
  <si>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</si>
  <si>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</si>
  <si>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</si>
  <si>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</si>
  <si>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</si>
  <si>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</si>
  <si>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</si>
  <si>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</si>
  <si>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</si>
  <si>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</si>
  <si>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</si>
  <si>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</si>
  <si>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</si>
  <si>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</si>
  <si>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</si>
  <si>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</si>
  <si>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</si>
  <si>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</si>
  <si>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</si>
  <si>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</si>
  <si>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</si>
  <si>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</si>
  <si>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</si>
  <si>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</si>
  <si>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</si>
  <si>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</si>
  <si>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</si>
  <si>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</si>
  <si>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</si>
  <si>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</si>
  <si>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</si>
  <si>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</si>
  <si>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</si>
  <si>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</si>
  <si>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</si>
  <si>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</si>
  <si>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</si>
  <si>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</si>
  <si>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</si>
  <si>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</si>
  <si>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</si>
  <si>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</si>
  <si>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</si>
  <si>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</si>
  <si>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</si>
  <si>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</si>
  <si>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</si>
  <si>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</si>
  <si>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</si>
  <si>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</si>
  <si>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</si>
  <si>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</si>
  <si>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</si>
  <si>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</si>
  <si>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</si>
  <si>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</si>
  <si>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</si>
  <si>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</si>
  <si>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</si>
  <si>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</si>
  <si>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</si>
  <si>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</si>
  <si>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</si>
  <si>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</si>
  <si>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</si>
  <si>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</si>
  <si>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</si>
  <si>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</si>
  <si>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</si>
  <si>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</si>
  <si>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</si>
  <si>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</si>
  <si>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</si>
  <si>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</si>
  <si>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</si>
  <si>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</si>
  <si>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</si>
  <si>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</si>
  <si>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</si>
  <si>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</si>
  <si>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</si>
  <si>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</si>
  <si>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</si>
  <si>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</si>
  <si>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</si>
  <si>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</si>
  <si>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</si>
  <si>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</si>
  <si>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</si>
  <si>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</si>
  <si>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</si>
  <si>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</si>
  <si>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</si>
  <si>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</si>
  <si>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</si>
  <si>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</si>
  <si>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</si>
  <si>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</si>
  <si>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</si>
  <si>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</si>
  <si>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</si>
  <si>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</si>
  <si>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</si>
  <si>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</si>
  <si>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</si>
  <si>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</si>
  <si>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</si>
  <si>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</si>
  <si>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</si>
  <si>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</si>
  <si>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</si>
  <si>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</si>
  <si>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</si>
  <si>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</si>
  <si>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</si>
  <si>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</si>
  <si>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</si>
  <si>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</si>
  <si>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</si>
  <si>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</si>
  <si>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</si>
  <si>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</si>
  <si>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</si>
  <si>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</si>
  <si>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</si>
  <si>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</si>
  <si>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</si>
  <si>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</si>
  <si>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</si>
  <si>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</si>
  <si>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</si>
  <si>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</si>
  <si>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</si>
  <si>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</si>
  <si>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</si>
  <si>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</si>
  <si>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</si>
  <si>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</si>
  <si>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</si>
  <si>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</si>
  <si>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</si>
  <si>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</si>
  <si>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</si>
  <si>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</si>
  <si>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</si>
  <si>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</si>
  <si>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</si>
  <si>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</si>
  <si>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</si>
  <si>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</si>
  <si>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</si>
  <si>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</si>
  <si>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</si>
  <si>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</si>
  <si>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</si>
  <si>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</si>
  <si>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</si>
  <si>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</si>
  <si>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</si>
  <si>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</si>
  <si>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</si>
  <si>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</si>
  <si>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</si>
  <si>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</si>
  <si>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</si>
  <si>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</si>
  <si>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</si>
  <si>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</si>
  <si>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</si>
  <si>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</si>
  <si>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</si>
  <si>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</si>
  <si>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</si>
  <si>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</si>
  <si>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</si>
  <si>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</si>
  <si>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</si>
  <si>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</si>
  <si>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</si>
  <si>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</si>
  <si>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</si>
  <si>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</si>
  <si>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</si>
  <si>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</si>
  <si>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</si>
  <si>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</si>
  <si>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</si>
  <si>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</si>
  <si>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</si>
  <si>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</si>
  <si>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</si>
  <si>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</si>
  <si>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</si>
  <si>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</si>
  <si>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</si>
  <si>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</si>
  <si>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</si>
  <si>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</si>
  <si>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</si>
  <si>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</si>
  <si>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</si>
  <si>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</si>
  <si>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</si>
  <si>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</si>
  <si>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</si>
  <si>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</si>
  <si>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</si>
  <si>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</si>
  <si>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</si>
  <si>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</si>
  <si>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</si>
  <si>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</si>
  <si>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</si>
  <si>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</si>
  <si>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</si>
  <si>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</si>
  <si>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</si>
  <si>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</si>
  <si>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</si>
  <si>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</si>
  <si>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</si>
  <si>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</si>
  <si>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</si>
  <si>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</si>
  <si>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</si>
  <si>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</si>
  <si>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</si>
  <si>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</si>
  <si>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</si>
  <si>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</si>
  <si>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</si>
  <si>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</si>
  <si>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</si>
  <si>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</si>
  <si>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</si>
  <si>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</si>
  <si>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</si>
  <si>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</si>
  <si>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</si>
  <si>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</si>
  <si>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</si>
  <si>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</si>
  <si>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</si>
  <si>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</si>
  <si>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</si>
  <si>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</si>
  <si>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</si>
  <si>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</si>
  <si>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</si>
  <si>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</si>
  <si>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</si>
  <si>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</si>
  <si>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</si>
  <si>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</si>
  <si>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</si>
  <si>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</si>
  <si>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</si>
  <si>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</si>
  <si>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</si>
  <si>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</si>
  <si>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</si>
  <si>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</si>
  <si>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</si>
  <si>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</si>
  <si>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</si>
  <si>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</si>
  <si>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</si>
  <si>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</si>
  <si>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</si>
  <si>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</si>
  <si>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</si>
  <si>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</si>
  <si>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</si>
  <si>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</si>
  <si>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</si>
  <si>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</si>
  <si>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</si>
  <si>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</si>
  <si>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</si>
  <si>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</si>
  <si>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</si>
  <si>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</si>
  <si>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</si>
  <si>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</si>
  <si>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</si>
  <si>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</si>
  <si>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</si>
  <si>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</si>
  <si>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</si>
  <si>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</si>
  <si>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</si>
  <si>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</si>
  <si>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</si>
  <si>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</si>
  <si>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</si>
  <si>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</si>
  <si>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</si>
  <si>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</si>
  <si>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</si>
  <si>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</si>
  <si>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</si>
  <si>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</si>
  <si>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</si>
  <si>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</si>
  <si>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</si>
  <si>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</si>
  <si>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</si>
  <si>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</si>
  <si>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</si>
  <si>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</si>
  <si>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</si>
  <si>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</si>
  <si>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</si>
  <si>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</si>
  <si>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</si>
  <si>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</si>
  <si>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</si>
  <si>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</si>
  <si>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</si>
  <si>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</si>
  <si>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</si>
  <si>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</si>
  <si>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</si>
  <si>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</si>
  <si>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</si>
  <si>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</si>
  <si>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</si>
  <si>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</si>
  <si>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</si>
  <si>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</si>
  <si>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</si>
  <si>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</si>
  <si>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</si>
  <si>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</si>
  <si>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</si>
  <si>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</si>
  <si>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</si>
  <si>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</si>
  <si>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</si>
  <si>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</si>
  <si>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</si>
  <si>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</si>
  <si>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</si>
  <si>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</si>
  <si>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</si>
  <si>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</si>
  <si>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</si>
  <si>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</si>
  <si>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</si>
  <si>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</si>
  <si>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</si>
  <si>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</si>
  <si>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</si>
  <si>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</si>
  <si>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</si>
  <si>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</si>
  <si>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</si>
  <si>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</si>
  <si>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</si>
  <si>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</si>
  <si>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</si>
  <si>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</si>
  <si>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</si>
  <si>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</si>
  <si>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</si>
  <si>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</si>
  <si>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</si>
  <si>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</si>
  <si>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</si>
  <si>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</si>
  <si>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</si>
  <si>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</si>
  <si>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</si>
  <si>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</si>
  <si>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</si>
  <si>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</si>
  <si>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</si>
  <si>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</si>
  <si>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</si>
  <si>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</si>
  <si>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</si>
  <si>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</si>
  <si>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</si>
  <si>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</si>
  <si>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</si>
  <si>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</si>
  <si>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</si>
  <si>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</si>
  <si>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</si>
  <si>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</si>
  <si>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</si>
  <si>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</si>
  <si>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</si>
  <si>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</si>
  <si>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</si>
  <si>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</si>
  <si>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</si>
  <si>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</si>
  <si>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</si>
  <si>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</si>
  <si>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</si>
  <si>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</si>
  <si>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</si>
  <si>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</si>
  <si>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</si>
  <si>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</si>
  <si>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</si>
  <si>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</si>
  <si>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</si>
  <si>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</si>
  <si>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</si>
  <si>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</si>
  <si>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</si>
  <si>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</si>
  <si>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</si>
  <si>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</si>
  <si>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</si>
  <si>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</si>
  <si>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</si>
  <si>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</si>
  <si>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</si>
  <si>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</si>
  <si>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</si>
  <si>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</si>
  <si>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</si>
  <si>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</si>
  <si>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</si>
  <si>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</si>
  <si>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</si>
  <si>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</si>
  <si>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</si>
  <si>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</si>
  <si>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</si>
  <si>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</si>
  <si>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</si>
  <si>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</si>
  <si>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</si>
  <si>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</si>
  <si>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</si>
  <si>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</si>
  <si>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</si>
  <si>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</si>
  <si>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</si>
  <si>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</si>
  <si>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</si>
  <si>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</si>
  <si>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</si>
  <si>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</si>
  <si>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</si>
  <si>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</si>
  <si>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</si>
  <si>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</si>
  <si>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</si>
  <si>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</si>
  <si>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</si>
  <si>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</si>
  <si>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</si>
  <si>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</si>
  <si>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</si>
  <si>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</si>
  <si>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</si>
  <si>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</si>
  <si>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</si>
  <si>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</si>
  <si>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</si>
  <si>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</si>
  <si>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</si>
  <si>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</si>
  <si>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</si>
  <si>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</si>
  <si>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</si>
  <si>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</si>
  <si>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</si>
  <si>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</si>
  <si>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</si>
  <si>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</si>
  <si>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</si>
  <si>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</si>
  <si>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</si>
  <si>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</si>
  <si>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</si>
  <si>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</si>
  <si>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</si>
  <si>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</si>
  <si>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</si>
  <si>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</si>
  <si>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</si>
  <si>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</si>
  <si>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</si>
  <si>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</si>
  <si>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</si>
  <si>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</si>
  <si>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</si>
  <si>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</si>
  <si>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</si>
  <si>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</si>
  <si>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</si>
  <si>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</si>
  <si>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</si>
  <si>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</si>
  <si>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</si>
  <si>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</si>
  <si>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</si>
  <si>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</si>
  <si>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</si>
  <si>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</si>
  <si>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</si>
  <si>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</si>
  <si>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</si>
  <si>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</si>
  <si>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</si>
  <si>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</si>
  <si>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</si>
  <si>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</si>
  <si>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</si>
  <si>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</si>
  <si>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</si>
  <si>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</si>
  <si>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</si>
  <si>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</si>
  <si>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</si>
  <si>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</si>
  <si>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</si>
  <si>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</si>
  <si>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</si>
  <si>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</si>
  <si>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</si>
  <si>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</si>
  <si>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</si>
  <si>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</si>
  <si>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</si>
  <si>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</si>
  <si>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</si>
  <si>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</si>
  <si>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</si>
  <si>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</si>
  <si>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</si>
  <si>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</si>
  <si>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</si>
  <si>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</si>
  <si>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</si>
  <si>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</si>
  <si>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</si>
  <si>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</si>
  <si>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</si>
  <si>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</si>
  <si>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</si>
  <si>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</si>
  <si>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</si>
  <si>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</si>
  <si>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</si>
  <si>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</si>
  <si>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</si>
  <si>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</si>
  <si>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</si>
  <si>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</si>
  <si>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</si>
  <si>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</si>
  <si>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</si>
  <si>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</si>
  <si>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</si>
  <si>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</si>
  <si>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</si>
  <si>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</si>
  <si>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</si>
  <si>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</si>
  <si>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</si>
  <si>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</si>
  <si>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</si>
  <si>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</si>
  <si>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</si>
  <si>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</si>
  <si>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</si>
  <si>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</si>
  <si>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</si>
  <si>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</si>
  <si>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</si>
  <si>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</si>
  <si>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</si>
  <si>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</si>
  <si>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</si>
  <si>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</si>
  <si>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</si>
  <si>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</si>
  <si>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</si>
  <si>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</si>
  <si>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</si>
  <si>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</si>
  <si>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</si>
  <si>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</si>
  <si>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</si>
  <si>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</si>
  <si>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</si>
  <si>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</si>
  <si>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</si>
  <si>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</si>
  <si>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</si>
  <si>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</si>
  <si>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</si>
  <si>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</si>
  <si>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</si>
  <si>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</si>
  <si>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</si>
  <si>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</si>
  <si>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</si>
  <si>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</si>
  <si>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</si>
  <si>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</si>
  <si>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</si>
  <si>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</si>
  <si>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</si>
  <si>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</si>
  <si>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</si>
  <si>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</si>
  <si>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</si>
  <si>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</si>
  <si>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</si>
  <si>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</si>
  <si>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</si>
  <si>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</si>
  <si>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</si>
  <si>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</si>
  <si>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</si>
  <si>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</si>
  <si>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</si>
  <si>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</si>
  <si>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</si>
  <si>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</si>
  <si>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</si>
  <si>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</si>
  <si>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</si>
  <si>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</si>
  <si>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</si>
  <si>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</si>
  <si>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</si>
  <si>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</si>
  <si>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</si>
  <si>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</si>
  <si>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</si>
  <si>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</si>
  <si>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</si>
  <si>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</si>
  <si>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</si>
  <si>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</si>
  <si>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</si>
  <si>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</si>
  <si>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</si>
  <si>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</si>
  <si>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</si>
  <si>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</si>
  <si>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</si>
  <si>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</si>
  <si>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</si>
  <si>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</si>
  <si>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</si>
  <si>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</si>
  <si>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</si>
  <si>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</si>
  <si>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</si>
  <si>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</si>
  <si>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</si>
  <si>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</si>
  <si>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</si>
  <si>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</si>
  <si>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</si>
  <si>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</si>
  <si>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</si>
  <si>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</si>
  <si>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</si>
  <si>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</si>
  <si>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</si>
  <si>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</si>
  <si>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</si>
  <si>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</si>
  <si>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</si>
  <si>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</si>
  <si>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</si>
  <si>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</si>
  <si>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</si>
  <si>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</si>
  <si>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</si>
  <si>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</si>
  <si>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</si>
  <si>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</si>
  <si>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</si>
  <si>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</si>
  <si>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</si>
  <si>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</si>
  <si>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</si>
  <si>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</si>
  <si>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</si>
  <si>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</si>
  <si>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</si>
  <si>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</si>
  <si>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</si>
  <si>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</si>
  <si>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</si>
  <si>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</si>
  <si>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</si>
  <si>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</si>
  <si>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</si>
  <si>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</si>
  <si>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</si>
  <si>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</si>
  <si>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</si>
  <si>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</si>
  <si>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</si>
  <si>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</si>
  <si>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</si>
  <si>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</si>
  <si>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</si>
  <si>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</si>
  <si>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</si>
  <si>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</si>
  <si>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</si>
  <si>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</si>
  <si>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</si>
  <si>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</si>
  <si>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</si>
  <si>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</si>
  <si>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</si>
  <si>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</si>
  <si>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</si>
  <si>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</si>
  <si>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</si>
  <si>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</si>
  <si>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</si>
  <si>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</si>
  <si>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</si>
  <si>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</si>
  <si>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</si>
  <si>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</si>
  <si>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</si>
  <si>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</si>
  <si>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</si>
  <si>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</si>
  <si>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</si>
  <si>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</si>
  <si>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</si>
  <si>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</si>
  <si>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</si>
  <si>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</si>
  <si>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</si>
  <si>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</si>
  <si>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</si>
  <si>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</si>
  <si>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</si>
  <si>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</si>
  <si>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</si>
  <si>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</si>
  <si>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</si>
  <si>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</si>
  <si>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</si>
  <si>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</si>
  <si>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</si>
  <si>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</si>
  <si>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</si>
  <si>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</si>
  <si>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</si>
  <si>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</si>
  <si>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</si>
  <si>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</si>
  <si>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</si>
  <si>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</si>
  <si>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</si>
  <si>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</si>
  <si>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</si>
  <si>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</si>
  <si>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</si>
  <si>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</si>
  <si>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</si>
  <si>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</si>
  <si>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</si>
  <si>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</si>
  <si>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</si>
  <si>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</si>
  <si>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</si>
  <si>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</si>
  <si>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</si>
  <si>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</si>
  <si>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</si>
  <si>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</si>
  <si>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</si>
  <si>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</si>
  <si>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</si>
  <si>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</si>
  <si>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</si>
  <si>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</si>
  <si>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</si>
  <si>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</si>
  <si>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</si>
  <si>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</si>
  <si>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</si>
  <si>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</si>
  <si>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</si>
  <si>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</si>
  <si>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</si>
  <si>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</si>
  <si>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</si>
  <si>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</si>
  <si>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</si>
  <si>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</si>
  <si>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</si>
  <si>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</si>
  <si>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</si>
  <si>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</si>
  <si>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</si>
  <si>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</si>
  <si>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</si>
  <si>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</si>
  <si>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</si>
  <si>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</si>
  <si>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</si>
  <si>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</si>
  <si>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</si>
  <si>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</si>
  <si>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</si>
  <si>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</si>
  <si>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</si>
  <si>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</si>
  <si>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</si>
  <si>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</si>
  <si>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</si>
  <si>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</si>
  <si>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</si>
  <si>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</si>
  <si>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</si>
  <si>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</si>
  <si>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</si>
  <si>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</si>
  <si>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</si>
  <si>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</si>
  <si>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</si>
  <si>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</si>
  <si>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</si>
  <si>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</si>
  <si>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</si>
  <si>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</si>
  <si>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</si>
  <si>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</si>
  <si>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</si>
  <si>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</si>
  <si>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</si>
  <si>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</si>
  <si>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</si>
  <si>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</si>
  <si>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</si>
  <si>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</si>
  <si>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</si>
  <si>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</si>
  <si>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</si>
  <si>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</si>
  <si>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</si>
  <si>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</si>
  <si>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</si>
  <si>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</si>
  <si>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</si>
  <si>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</si>
  <si>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</si>
  <si>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</si>
  <si>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</si>
  <si>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</si>
  <si>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</si>
  <si>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</si>
  <si>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</si>
  <si>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</si>
  <si>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</si>
  <si>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</si>
  <si>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</si>
  <si>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</si>
  <si>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</si>
  <si>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</si>
  <si>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</si>
  <si>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</si>
  <si>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</si>
  <si>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</si>
  <si>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</si>
  <si>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</si>
  <si>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</si>
  <si>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</si>
  <si>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</si>
  <si>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</si>
  <si>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</si>
  <si>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</si>
  <si>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</si>
  <si>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</si>
  <si>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</si>
  <si>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</si>
  <si>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</si>
  <si>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</si>
  <si>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</si>
  <si>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</si>
  <si>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</si>
  <si>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</si>
  <si>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</si>
  <si>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</si>
  <si>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</si>
  <si>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</si>
  <si>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</si>
  <si>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</si>
  <si>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</si>
  <si>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</si>
  <si>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</si>
  <si>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</si>
  <si>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</si>
  <si>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</si>
  <si>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</si>
  <si>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</si>
  <si>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</si>
  <si>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</si>
  <si>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</si>
  <si>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</si>
  <si>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</si>
  <si>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</si>
  <si>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</si>
  <si>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</si>
  <si>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</si>
  <si>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</si>
  <si>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</si>
  <si>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</si>
  <si>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</si>
  <si>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</si>
  <si>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</si>
  <si>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</si>
  <si>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</si>
  <si>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</si>
  <si>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</si>
  <si>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</si>
  <si>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</si>
  <si>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</si>
  <si>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</si>
  <si>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</si>
  <si>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</si>
  <si>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</si>
  <si>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</si>
  <si>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</si>
  <si>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</si>
  <si>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</si>
  <si>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</si>
  <si>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</si>
  <si>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</si>
  <si>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</si>
  <si>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</si>
  <si>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</si>
  <si>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</si>
  <si>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</si>
  <si>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</si>
  <si>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</si>
  <si>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</si>
  <si>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</si>
  <si>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</si>
  <si>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</si>
  <si>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</si>
  <si>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</si>
  <si>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</si>
  <si>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</si>
  <si>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</si>
  <si>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</si>
  <si>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</si>
  <si>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</si>
  <si>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</si>
  <si>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</si>
  <si>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</si>
  <si>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</si>
  <si>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</si>
  <si>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</si>
  <si>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</si>
  <si>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</si>
  <si>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</si>
  <si>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</si>
  <si>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</si>
  <si>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</si>
  <si>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</si>
  <si>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</si>
  <si>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</si>
  <si>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</si>
  <si>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</si>
  <si>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</si>
  <si>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</si>
  <si>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</si>
  <si>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</si>
  <si>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</si>
  <si>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</si>
  <si>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</si>
  <si>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</si>
  <si>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</si>
  <si>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</si>
  <si>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</si>
  <si>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</si>
  <si>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</si>
  <si>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</si>
  <si>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</si>
  <si>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</si>
  <si>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</si>
  <si>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</si>
  <si>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</si>
  <si>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</si>
  <si>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</si>
  <si>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</si>
  <si>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</si>
  <si>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</si>
  <si>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</si>
  <si>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</si>
  <si>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</si>
  <si>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</si>
  <si>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</si>
  <si>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</si>
  <si>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</si>
  <si>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</si>
  <si>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</si>
  <si>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</si>
  <si>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</si>
  <si>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</si>
  <si>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</si>
  <si>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</si>
  <si>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</si>
  <si>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</si>
  <si>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</si>
  <si>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</si>
  <si>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</si>
  <si>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</si>
  <si>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</si>
  <si>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</si>
  <si>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</si>
  <si>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</si>
  <si>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</si>
  <si>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</si>
  <si>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</si>
  <si>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</si>
  <si>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</si>
  <si>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</si>
  <si>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</si>
  <si>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</si>
  <si>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</si>
  <si>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</si>
  <si>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</si>
  <si>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</si>
  <si>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</si>
  <si>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</si>
  <si>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</si>
  <si>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</si>
  <si>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</si>
  <si>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</si>
  <si>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</si>
  <si>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</si>
  <si>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</si>
  <si>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</si>
  <si>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</si>
  <si>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</si>
  <si>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</si>
  <si>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</si>
  <si>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</si>
  <si>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</si>
  <si>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</si>
  <si>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</si>
  <si>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</si>
  <si>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</si>
  <si>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</si>
  <si>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</si>
  <si>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</si>
  <si>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</si>
  <si>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</si>
  <si>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</si>
  <si>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</si>
  <si>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</si>
  <si>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</si>
  <si>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</si>
  <si>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</si>
  <si>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</si>
  <si>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</si>
  <si>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</si>
  <si>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</si>
  <si>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</si>
  <si>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</si>
  <si>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</si>
  <si>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</si>
  <si>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</si>
  <si>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</si>
  <si>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</si>
  <si>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</si>
  <si>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</si>
  <si>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</si>
  <si>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</si>
  <si>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</si>
  <si>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</si>
  <si>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</si>
  <si>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</si>
  <si>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</si>
  <si>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</si>
  <si>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</si>
  <si>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</si>
  <si>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</si>
  <si>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</si>
  <si>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</si>
  <si>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</si>
  <si>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</si>
  <si>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</si>
  <si>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</si>
  <si>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</si>
  <si>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</si>
  <si>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</si>
  <si>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</si>
  <si>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</si>
  <si>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</si>
  <si>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</si>
  <si>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</si>
  <si>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</si>
  <si>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</si>
  <si>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</si>
  <si>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</si>
  <si>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</si>
  <si>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</si>
  <si>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</si>
  <si>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</si>
  <si>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</si>
  <si>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</si>
  <si>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</si>
  <si>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</si>
  <si>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</si>
  <si>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</si>
  <si>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</si>
  <si>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</si>
  <si>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</si>
  <si>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</si>
  <si>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</si>
  <si>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</si>
  <si>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</si>
  <si>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</si>
  <si>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</si>
  <si>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</si>
  <si>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</si>
  <si>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</si>
  <si>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</si>
  <si>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</si>
  <si>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</si>
  <si>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</si>
  <si>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</si>
  <si>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</si>
  <si>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</si>
  <si>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</si>
  <si>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</si>
  <si>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</si>
  <si>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</si>
  <si>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</si>
  <si>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</si>
  <si>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</si>
  <si>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</si>
  <si>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</si>
  <si>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</si>
  <si>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</si>
  <si>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</si>
  <si>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</si>
  <si>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</si>
  <si>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</si>
  <si>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</si>
  <si>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</si>
  <si>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</si>
  <si>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</si>
  <si>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</si>
  <si>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</si>
  <si>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</si>
  <si>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</si>
  <si>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</si>
  <si>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</si>
  <si>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</si>
  <si>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</si>
  <si>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</si>
  <si>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</si>
  <si>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</si>
  <si>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</si>
  <si>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</si>
  <si>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</si>
  <si>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</si>
  <si>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</si>
  <si>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</si>
  <si>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</si>
  <si>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</si>
  <si>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</si>
  <si>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</si>
  <si>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</si>
  <si>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</si>
  <si>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</si>
  <si>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</si>
  <si>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</si>
  <si>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</si>
  <si>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</si>
  <si>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</si>
  <si>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</si>
  <si>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</si>
  <si>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</si>
  <si>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</si>
  <si>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</si>
  <si>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</si>
  <si>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</si>
  <si>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</si>
  <si>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</si>
  <si>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</si>
  <si>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</si>
  <si>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</si>
  <si>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</si>
  <si>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</si>
  <si>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</si>
  <si>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</si>
  <si>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</si>
  <si>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</si>
  <si>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</si>
  <si>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</si>
  <si>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</si>
  <si>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</si>
  <si>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</si>
  <si>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</si>
  <si>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</si>
  <si>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</si>
  <si>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</si>
  <si>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</si>
  <si>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</si>
  <si>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</si>
  <si>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</si>
  <si>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</si>
  <si>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</si>
  <si>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</si>
  <si>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</si>
  <si>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</si>
  <si>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</si>
  <si>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</si>
  <si>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</si>
  <si>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</si>
  <si>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</si>
  <si>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</si>
  <si>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</si>
  <si>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</si>
  <si>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</si>
  <si>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</si>
  <si>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</si>
  <si>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</si>
  <si>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</si>
  <si>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</si>
  <si>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</si>
  <si>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</si>
  <si>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</si>
  <si>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</si>
  <si>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</si>
  <si>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</si>
  <si>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</si>
  <si>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</si>
  <si>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</si>
  <si>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</si>
  <si>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</si>
  <si>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</si>
  <si>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</si>
  <si>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</si>
  <si>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</si>
  <si>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</si>
  <si>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</si>
  <si>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</si>
  <si>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</si>
  <si>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</si>
  <si>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</si>
  <si>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</si>
  <si>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</si>
  <si>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</si>
  <si>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</si>
  <si>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</si>
  <si>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</si>
  <si>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</si>
  <si>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</si>
  <si>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</si>
  <si>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</si>
  <si>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</si>
  <si>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</si>
  <si>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</si>
  <si>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</si>
  <si>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</si>
  <si>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</si>
  <si>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</si>
  <si>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</si>
  <si>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</si>
  <si>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</si>
  <si>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</si>
  <si>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</si>
  <si>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</si>
  <si>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</si>
  <si>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</si>
  <si>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</si>
  <si>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</si>
  <si>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</si>
  <si>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</si>
  <si>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</si>
  <si>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</si>
  <si>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</si>
  <si>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</si>
  <si>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</si>
  <si>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</si>
  <si>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</si>
  <si>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</si>
  <si>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</si>
  <si>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</si>
  <si>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</si>
  <si>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</si>
  <si>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</si>
  <si>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</si>
  <si>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</si>
  <si>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</si>
  <si>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</si>
  <si>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</si>
  <si>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</si>
  <si>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</si>
  <si>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</si>
  <si>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</si>
  <si>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</si>
  <si>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</si>
  <si>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</si>
  <si>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</si>
  <si>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</si>
  <si>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</si>
  <si>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</si>
  <si>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</si>
  <si>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</si>
  <si>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</si>
  <si>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</si>
  <si>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</si>
  <si>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</si>
  <si>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</si>
  <si>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</si>
  <si>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</si>
  <si>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</si>
  <si>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</si>
  <si>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</si>
  <si>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</si>
  <si>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</si>
  <si>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</si>
  <si>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</si>
  <si>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</si>
  <si>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</si>
  <si>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</si>
  <si>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</si>
  <si>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</si>
  <si>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</si>
  <si>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</si>
  <si>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</si>
  <si>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</si>
  <si>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</si>
  <si>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</si>
  <si>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</si>
  <si>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</si>
  <si>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</si>
  <si>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</si>
  <si>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</si>
  <si>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</si>
  <si>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</si>
  <si>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</si>
  <si>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</si>
  <si>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</si>
  <si>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</si>
  <si>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</si>
  <si>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</si>
  <si>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</si>
  <si>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</si>
  <si>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</si>
  <si>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</si>
  <si>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</si>
  <si>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</si>
  <si>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</si>
  <si>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</si>
  <si>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</si>
  <si>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</si>
  <si>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</si>
  <si>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</si>
  <si>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</si>
  <si>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</si>
  <si>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</si>
  <si>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</si>
  <si>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</si>
  <si>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</si>
  <si>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</si>
  <si>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</si>
  <si>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</si>
  <si>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</si>
  <si>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</si>
  <si>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</si>
  <si>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</si>
  <si>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</si>
  <si>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</si>
  <si>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</si>
  <si>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</si>
  <si>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</si>
  <si>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</si>
  <si>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</si>
  <si>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</si>
  <si>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</si>
  <si>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</si>
  <si>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</si>
  <si>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</si>
  <si>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</si>
  <si>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</si>
  <si>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</si>
  <si>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</si>
  <si>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</si>
  <si>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</si>
  <si>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</si>
  <si>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</si>
  <si>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</si>
  <si>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</si>
  <si>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</si>
  <si>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</si>
  <si>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</si>
  <si>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</si>
  <si>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</si>
  <si>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</si>
  <si>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</si>
  <si>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</si>
  <si>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</si>
  <si>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</si>
  <si>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</si>
  <si>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</si>
  <si>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</si>
  <si>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</si>
  <si>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</si>
  <si>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</si>
  <si>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</si>
  <si>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</si>
  <si>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</si>
  <si>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</si>
  <si>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</si>
  <si>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</si>
  <si>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</si>
  <si>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</si>
  <si>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</si>
  <si>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</si>
  <si>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</si>
  <si>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</si>
  <si>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</si>
  <si>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</si>
  <si>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</si>
  <si>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</si>
  <si>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</si>
  <si>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</si>
  <si>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</si>
  <si>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</si>
  <si>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</si>
  <si>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</si>
  <si>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</si>
  <si>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</si>
  <si>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</si>
  <si>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</si>
  <si>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</si>
  <si>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</si>
  <si>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</si>
  <si>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</si>
  <si>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</si>
  <si>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</si>
  <si>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</si>
  <si>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</si>
  <si>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</si>
  <si>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</si>
  <si>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</si>
  <si>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</si>
  <si>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</si>
  <si>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</si>
  <si>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</si>
  <si>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</si>
  <si>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</si>
  <si>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</si>
  <si>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</si>
  <si>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</si>
  <si>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</si>
  <si>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</si>
  <si>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</si>
  <si>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</si>
  <si>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</si>
  <si>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</si>
  <si>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</si>
  <si>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</si>
  <si>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</si>
  <si>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</si>
  <si>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</si>
  <si>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</si>
  <si>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</si>
  <si>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</si>
  <si>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</si>
  <si>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</si>
  <si>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</si>
  <si>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</si>
  <si>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</si>
  <si>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</si>
  <si>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</si>
  <si>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</si>
  <si>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</si>
  <si>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</si>
  <si>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</si>
  <si>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</si>
  <si>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</si>
  <si>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</si>
  <si>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</si>
  <si>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</si>
  <si>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</si>
  <si>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</si>
  <si>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</si>
  <si>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</si>
  <si>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</si>
  <si>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</si>
  <si>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</si>
  <si>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</si>
  <si>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</si>
  <si>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</si>
  <si>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</si>
  <si>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</si>
  <si>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</si>
  <si>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</si>
  <si>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</si>
  <si>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</si>
  <si>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</si>
  <si>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</si>
  <si>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</si>
  <si>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</si>
  <si>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</si>
  <si>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</si>
  <si>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</si>
  <si>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</si>
  <si>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</si>
  <si>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</si>
  <si>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</si>
  <si>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</si>
  <si>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</si>
  <si>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</si>
  <si>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</si>
  <si>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</si>
  <si>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</si>
  <si>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</si>
  <si>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</si>
  <si>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</si>
  <si>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</si>
  <si>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</si>
  <si>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</si>
  <si>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</si>
  <si>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</si>
  <si>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</si>
  <si>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</si>
  <si>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</si>
  <si>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</si>
  <si>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</si>
  <si>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</si>
  <si>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</si>
  <si>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</si>
  <si>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</si>
  <si>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</si>
  <si>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</si>
  <si>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</si>
  <si>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</si>
  <si>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</si>
  <si>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</si>
  <si>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</si>
  <si>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</si>
  <si>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</si>
  <si>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</si>
  <si>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</si>
  <si>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</si>
  <si>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</si>
  <si>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</si>
  <si>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</si>
  <si>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</si>
  <si>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</si>
  <si>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</si>
  <si>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</si>
  <si>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</si>
  <si>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</si>
  <si>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</si>
  <si>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</si>
  <si>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</si>
  <si>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</si>
  <si>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</si>
  <si>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</si>
  <si>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</si>
  <si>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</si>
  <si>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</si>
  <si>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</si>
  <si>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</si>
  <si>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</si>
  <si>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</si>
  <si>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</si>
  <si>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</si>
  <si>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</si>
  <si>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</si>
  <si>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</si>
  <si>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</si>
  <si>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</si>
  <si>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</si>
  <si>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</si>
  <si>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</si>
  <si>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</si>
  <si>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</si>
  <si>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</si>
  <si>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</si>
  <si>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</si>
  <si>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</si>
  <si>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</si>
  <si>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</si>
  <si>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</si>
  <si>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</si>
  <si>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</si>
  <si>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</si>
  <si>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</si>
  <si>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</si>
  <si>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</si>
  <si>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</si>
  <si>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</si>
  <si>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</si>
  <si>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</si>
  <si>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</si>
  <si>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</si>
  <si>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</si>
  <si>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</si>
  <si>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</si>
  <si>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</si>
  <si>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</si>
  <si>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</si>
  <si>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</si>
  <si>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</si>
  <si>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</si>
  <si>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</si>
  <si>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</si>
  <si>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</si>
  <si>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</si>
  <si>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</si>
  <si>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</si>
  <si>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</si>
  <si>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</si>
  <si>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</si>
  <si>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</si>
  <si>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</si>
  <si>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</si>
  <si>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</si>
  <si>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</si>
  <si>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</si>
  <si>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</si>
  <si>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</si>
  <si>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</si>
  <si>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</si>
  <si>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</si>
  <si>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</si>
  <si>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</si>
  <si>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</si>
  <si>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</si>
  <si>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</si>
  <si>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</si>
  <si>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</si>
  <si>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</si>
  <si>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</si>
  <si>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</si>
  <si>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</si>
  <si>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</si>
  <si>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</si>
  <si>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</si>
  <si>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</si>
  <si>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</si>
  <si>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</si>
  <si>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</si>
  <si>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</si>
  <si>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</si>
  <si>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</si>
  <si>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</si>
  <si>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</si>
  <si>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</si>
  <si>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</si>
  <si>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</si>
  <si>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</si>
  <si>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</si>
  <si>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</si>
  <si>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</si>
  <si>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</si>
  <si>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</si>
  <si>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</si>
  <si>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</si>
  <si>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</si>
  <si>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</si>
  <si>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</si>
  <si>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</si>
  <si>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</si>
  <si>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</si>
  <si>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</si>
  <si>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</si>
  <si>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</si>
  <si>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</si>
  <si>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</si>
  <si>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</si>
  <si>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</si>
  <si>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</si>
  <si>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</si>
  <si>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</si>
  <si>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</si>
  <si>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</si>
  <si>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</si>
  <si>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</si>
  <si>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</si>
  <si>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</si>
  <si>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</si>
  <si>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</si>
  <si>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</si>
  <si>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</si>
  <si>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</si>
  <si>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</si>
  <si>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</si>
  <si>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</si>
  <si>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</si>
  <si>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</si>
  <si>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</si>
  <si>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</si>
  <si>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</si>
  <si>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</si>
  <si>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</si>
  <si>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</si>
  <si>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</si>
  <si>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</si>
  <si>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</si>
  <si>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</si>
  <si>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</si>
  <si>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</si>
  <si>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</si>
  <si>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</si>
  <si>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</si>
  <si>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</si>
  <si>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</si>
  <si>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</si>
  <si>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</si>
  <si>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</si>
  <si>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</si>
  <si>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</si>
  <si>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</si>
  <si>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</si>
  <si>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</si>
  <si>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</si>
  <si>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</si>
  <si>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</si>
  <si>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</si>
  <si>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</si>
  <si>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</si>
  <si>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</si>
  <si>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</si>
  <si>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</si>
  <si>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</si>
  <si>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</si>
  <si>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</si>
  <si>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</si>
  <si>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</si>
  <si>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</si>
  <si>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</si>
  <si>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</si>
  <si>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</si>
  <si>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</si>
  <si>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</si>
  <si>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</si>
  <si>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</si>
  <si>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</si>
  <si>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</si>
  <si>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</si>
  <si>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</si>
  <si>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</si>
  <si>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</si>
  <si>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</si>
  <si>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</si>
  <si>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</si>
  <si>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</si>
  <si>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</si>
  <si>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</si>
  <si>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</si>
  <si>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</si>
  <si>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</si>
  <si>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</si>
  <si>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</si>
  <si>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</si>
  <si>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</si>
  <si>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</si>
  <si>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</si>
  <si>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</si>
  <si>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</si>
  <si>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</si>
  <si>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</si>
  <si>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</si>
  <si>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</si>
  <si>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</si>
  <si>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</si>
  <si>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</si>
  <si>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</si>
  <si>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</si>
  <si>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</si>
  <si>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</si>
  <si>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</si>
  <si>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</si>
  <si>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</si>
  <si>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</si>
  <si>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</si>
  <si>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</si>
  <si>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</si>
  <si>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</si>
  <si>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</si>
  <si>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</si>
  <si>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</si>
  <si>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</si>
  <si>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</si>
  <si>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</si>
  <si>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</si>
  <si>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</si>
  <si>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</si>
  <si>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</si>
  <si>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</si>
  <si>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</si>
  <si>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</si>
  <si>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</si>
  <si>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</si>
  <si>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</si>
  <si>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</si>
  <si>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</si>
  <si>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</si>
  <si>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</si>
  <si>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</si>
  <si>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</si>
  <si>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</si>
  <si>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</si>
  <si>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</si>
  <si>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</si>
  <si>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</si>
  <si>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</si>
  <si>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</si>
  <si>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</si>
  <si>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</si>
  <si>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</si>
  <si>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</si>
  <si>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</si>
  <si>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</si>
  <si>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</si>
  <si>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</si>
  <si>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</si>
  <si>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</si>
  <si>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</si>
  <si>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</si>
  <si>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</si>
  <si>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</si>
  <si>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</si>
  <si>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</si>
  <si>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</si>
  <si>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</si>
  <si>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</si>
  <si>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</si>
  <si>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</si>
  <si>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</si>
  <si>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</si>
  <si>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</si>
  <si>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</si>
  <si>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</si>
  <si>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</si>
  <si>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</si>
  <si>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</si>
  <si>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</si>
  <si>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</si>
  <si>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</si>
  <si>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</si>
  <si>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</si>
  <si>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</si>
  <si>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</si>
  <si>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</si>
  <si>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</si>
  <si>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</si>
  <si>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</si>
  <si>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</si>
  <si>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</si>
  <si>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</si>
  <si>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</si>
  <si>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</si>
  <si>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</si>
  <si>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</si>
  <si>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</si>
  <si>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</si>
  <si>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</si>
  <si>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</si>
  <si>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</si>
  <si>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</si>
  <si>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</si>
  <si>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</si>
  <si>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</si>
  <si>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</si>
  <si>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</si>
  <si>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</si>
  <si>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</si>
  <si>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</si>
  <si>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</si>
  <si>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</si>
  <si>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</si>
  <si>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</si>
  <si>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</si>
  <si>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</si>
  <si>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</si>
  <si>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</si>
  <si>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</si>
  <si>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</si>
  <si>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</si>
  <si>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</si>
  <si>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</si>
  <si>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</si>
  <si>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</si>
  <si>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</si>
  <si>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</si>
  <si>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</si>
  <si>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</si>
  <si>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</si>
  <si>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</si>
  <si>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</si>
  <si>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</si>
  <si>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</si>
  <si>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</si>
  <si>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</si>
  <si>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</si>
  <si>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</si>
  <si>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</si>
  <si>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</si>
  <si>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</si>
  <si>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</si>
  <si>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</si>
  <si>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</si>
  <si>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</si>
  <si>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</si>
  <si>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</si>
  <si>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</si>
  <si>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</si>
  <si>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</si>
  <si>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</si>
  <si>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</si>
  <si>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</si>
  <si>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</si>
  <si>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</si>
  <si>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</si>
  <si>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</si>
  <si>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</si>
  <si>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</si>
  <si>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</si>
  <si>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</si>
  <si>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</si>
  <si>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</si>
  <si>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</si>
  <si>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</si>
  <si>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</si>
  <si>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</si>
  <si>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</si>
  <si>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</si>
  <si>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</si>
  <si>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</si>
  <si>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</si>
  <si>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</si>
  <si>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</si>
  <si>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</si>
  <si>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</si>
  <si>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</si>
  <si>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</si>
  <si>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</si>
  <si>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</si>
  <si>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</si>
  <si>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</si>
  <si>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</si>
  <si>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</si>
  <si>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</si>
  <si>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</si>
  <si>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</si>
  <si>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</si>
  <si>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</si>
  <si>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</si>
  <si>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</si>
  <si>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</si>
  <si>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</si>
  <si>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</si>
  <si>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</si>
  <si>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</si>
  <si>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</si>
  <si>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</si>
  <si>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</si>
  <si>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</si>
  <si>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</si>
  <si>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</si>
  <si>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</si>
  <si>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</si>
  <si>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</si>
  <si>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</si>
  <si>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</si>
  <si>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</si>
  <si>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</si>
  <si>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</si>
  <si>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</si>
  <si>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</si>
  <si>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</si>
  <si>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</si>
  <si>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</si>
  <si>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</si>
  <si>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</si>
  <si>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</si>
  <si>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</si>
  <si>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</si>
  <si>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</si>
  <si>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</si>
  <si>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</si>
  <si>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</si>
  <si>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</si>
  <si>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</si>
  <si>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</si>
  <si>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</si>
  <si>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</si>
  <si>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</si>
  <si>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</si>
  <si>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</si>
  <si>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</si>
  <si>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</si>
  <si>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</si>
  <si>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</si>
  <si>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</si>
  <si>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</si>
  <si>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</si>
  <si>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</si>
  <si>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</si>
  <si>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</si>
  <si>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</si>
  <si>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</si>
  <si>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</si>
  <si>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</si>
  <si>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</si>
  <si>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</si>
  <si>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</si>
  <si>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</si>
  <si>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</si>
  <si>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</si>
  <si>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</si>
  <si>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</si>
  <si>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</si>
  <si>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</si>
  <si>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</si>
  <si>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</si>
  <si>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</si>
  <si>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</si>
  <si>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</si>
  <si>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</si>
  <si>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</si>
  <si>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</si>
  <si>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</si>
  <si>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</si>
  <si>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</si>
  <si>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</si>
  <si>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</si>
  <si>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</si>
  <si>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</si>
  <si>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</si>
  <si>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</si>
  <si>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</si>
  <si>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</si>
  <si>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</si>
  <si>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</si>
  <si>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</si>
  <si>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</si>
  <si>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</si>
  <si>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</si>
  <si>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</si>
  <si>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</si>
  <si>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</si>
  <si>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</si>
  <si>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</si>
  <si>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</si>
  <si>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</si>
  <si>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</si>
  <si>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</si>
  <si>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</si>
  <si>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</si>
  <si>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</si>
  <si>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</si>
  <si>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</si>
  <si>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</si>
  <si>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</si>
  <si>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</si>
  <si>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</si>
  <si>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</si>
  <si>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</si>
  <si>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</si>
  <si>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</si>
  <si>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</si>
  <si>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</si>
  <si>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</si>
  <si>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</si>
  <si>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</si>
  <si>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</si>
  <si>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</si>
  <si>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</si>
  <si>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</si>
  <si>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</si>
  <si>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</si>
  <si>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</si>
  <si>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</si>
  <si>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</si>
  <si>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</si>
  <si>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</si>
  <si>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</si>
  <si>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</si>
  <si>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</si>
  <si>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</si>
  <si>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</si>
  <si>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</si>
  <si>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</si>
  <si>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</si>
  <si>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</si>
  <si>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</si>
  <si>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</si>
  <si>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</si>
  <si>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</si>
  <si>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</si>
  <si>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</si>
  <si>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</si>
  <si>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</si>
  <si>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</si>
  <si>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</si>
  <si>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</si>
  <si>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</si>
  <si>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</si>
  <si>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</si>
  <si>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</si>
  <si>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</si>
  <si>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</si>
  <si>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</si>
  <si>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</si>
  <si>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</si>
  <si>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</si>
  <si>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</si>
  <si>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</si>
  <si>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</si>
  <si>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</si>
  <si>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</si>
  <si>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</si>
  <si>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</si>
  <si>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</si>
  <si>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</si>
  <si>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</si>
  <si>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</si>
  <si>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</si>
  <si>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</si>
  <si>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</si>
  <si>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</si>
  <si>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</si>
  <si>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</si>
  <si>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</si>
  <si>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</si>
  <si>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</si>
  <si>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</si>
  <si>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</si>
  <si>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</si>
  <si>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</si>
  <si>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</si>
  <si>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</si>
  <si>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</si>
  <si>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</si>
  <si>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</si>
  <si>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</si>
  <si>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</si>
  <si>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</si>
  <si>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</si>
  <si>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</si>
  <si>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</si>
  <si>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</si>
  <si>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</si>
  <si>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</si>
  <si>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</si>
  <si>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</si>
  <si>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</si>
  <si>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</si>
  <si>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</si>
  <si>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</si>
  <si>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</si>
  <si>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</si>
  <si>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</si>
  <si>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</si>
  <si>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</si>
  <si>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</si>
  <si>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</si>
  <si>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</si>
  <si>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</si>
  <si>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</si>
  <si>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</si>
  <si>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</si>
  <si>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</si>
  <si>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</si>
  <si>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</si>
  <si>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</si>
  <si>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</si>
  <si>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</si>
  <si>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</si>
  <si>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</si>
  <si>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</si>
  <si>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</si>
  <si>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</si>
  <si>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</si>
  <si>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</si>
  <si>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</si>
  <si>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</si>
  <si>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</si>
  <si>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</si>
  <si>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</si>
  <si>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</si>
  <si>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</si>
  <si>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</si>
  <si>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</si>
  <si>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</si>
  <si>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</si>
  <si>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</si>
  <si>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</si>
  <si>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</si>
  <si>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</si>
  <si>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</si>
  <si>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</si>
  <si>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</si>
  <si>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</si>
  <si>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</si>
  <si>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</si>
  <si>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</si>
  <si>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</si>
  <si>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</si>
  <si>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</si>
  <si>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</si>
  <si>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</si>
  <si>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</si>
  <si>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</si>
  <si>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</si>
  <si>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</si>
  <si>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</si>
  <si>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</si>
  <si>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</si>
  <si>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</si>
  <si>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</si>
  <si>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</si>
  <si>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</si>
  <si>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</si>
  <si>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</si>
  <si>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</si>
  <si>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</si>
  <si>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</si>
  <si>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</si>
  <si>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</si>
  <si>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</si>
  <si>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</si>
  <si>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</si>
  <si>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</si>
  <si>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</si>
  <si>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</si>
  <si>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</si>
  <si>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</si>
  <si>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</si>
  <si>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</si>
  <si>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</si>
  <si>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</si>
  <si>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</si>
  <si>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</si>
  <si>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</si>
  <si>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</si>
  <si>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</si>
  <si>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</si>
  <si>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</si>
  <si>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</si>
  <si>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</si>
  <si>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</si>
  <si>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</si>
  <si>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</si>
  <si>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</si>
  <si>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</si>
  <si>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</si>
  <si>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</si>
  <si>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</si>
  <si>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</si>
  <si>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</si>
  <si>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</si>
  <si>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</si>
  <si>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</si>
  <si>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</si>
  <si>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</si>
  <si>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</si>
  <si>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</si>
  <si>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</si>
  <si>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</si>
  <si>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</si>
  <si>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</si>
  <si>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</si>
  <si>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</si>
  <si>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</si>
  <si>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</si>
  <si>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</si>
  <si>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</si>
  <si>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</si>
  <si>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</si>
  <si>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</si>
  <si>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</si>
  <si>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</si>
  <si>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</si>
  <si>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</si>
  <si>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</si>
  <si>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</si>
  <si>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</si>
  <si>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</si>
  <si>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</si>
  <si>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</si>
  <si>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</si>
  <si>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</si>
  <si>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</si>
  <si>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</si>
  <si>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</si>
  <si>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</si>
  <si>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</si>
  <si>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</si>
  <si>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</si>
  <si>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</si>
  <si>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</si>
  <si>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</si>
  <si>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</si>
  <si>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</si>
  <si>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</si>
  <si>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</si>
  <si>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</si>
  <si>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</si>
  <si>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</si>
  <si>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</si>
  <si>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</si>
  <si>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</si>
  <si>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</si>
  <si>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</si>
  <si>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</si>
  <si>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</si>
  <si>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</si>
  <si>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</si>
  <si>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</si>
  <si>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</si>
  <si>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</si>
  <si>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</si>
  <si>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</si>
  <si>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</si>
  <si>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</si>
  <si>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</si>
  <si>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</si>
  <si>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</si>
  <si>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</si>
  <si>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</si>
  <si>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</si>
  <si>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</si>
  <si>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</si>
  <si>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</si>
  <si>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</si>
  <si>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</si>
  <si>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</si>
  <si>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</si>
  <si>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</si>
  <si>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</si>
  <si>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</si>
  <si>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</si>
  <si>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</si>
  <si>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</si>
  <si>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</si>
  <si>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</si>
  <si>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</si>
  <si>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</si>
  <si>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</si>
  <si>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</si>
  <si>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</si>
  <si>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</si>
  <si>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</si>
  <si>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</si>
  <si>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</si>
  <si>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</si>
  <si>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</si>
  <si>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</si>
  <si>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</si>
  <si>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</si>
  <si>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</si>
  <si>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</si>
  <si>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</si>
  <si>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</si>
  <si>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</si>
  <si>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</si>
  <si>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</si>
  <si>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</si>
  <si>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</si>
  <si>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</si>
  <si>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</si>
  <si>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</si>
  <si>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</si>
  <si>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</si>
  <si>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</si>
  <si>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</si>
  <si>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</si>
  <si>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</si>
  <si>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</si>
  <si>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</si>
  <si>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</si>
  <si>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</si>
  <si>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</si>
  <si>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</si>
  <si>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</si>
  <si>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</si>
  <si>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</si>
  <si>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</si>
  <si>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</si>
  <si>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</si>
  <si>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</si>
  <si>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</si>
  <si>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</si>
  <si>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</si>
  <si>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</si>
  <si>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</si>
  <si>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</si>
  <si>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</si>
  <si>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</si>
  <si>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</si>
  <si>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</si>
  <si>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</si>
  <si>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</si>
  <si>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</si>
  <si>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</si>
  <si>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</si>
  <si>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</si>
  <si>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</si>
  <si>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</si>
  <si>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</si>
  <si>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</si>
  <si>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</si>
  <si>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</si>
  <si>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</si>
  <si>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</si>
  <si>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</si>
  <si>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</si>
  <si>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</si>
  <si>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</si>
  <si>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</si>
  <si>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</si>
  <si>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</si>
  <si>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</si>
  <si>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</si>
  <si>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</si>
  <si>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</si>
  <si>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</si>
  <si>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</si>
  <si>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</si>
  <si>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</si>
  <si>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</si>
  <si>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</si>
  <si>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</si>
  <si>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</si>
  <si>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</si>
  <si>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</si>
  <si>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</si>
  <si>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</si>
  <si>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</si>
  <si>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</si>
  <si>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</si>
  <si>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</si>
  <si>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</si>
  <si>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</si>
  <si>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</si>
  <si>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</si>
  <si>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</si>
  <si>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</si>
  <si>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</si>
  <si>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</si>
  <si>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</si>
  <si>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</si>
  <si>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</si>
  <si>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</si>
  <si>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</si>
  <si>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</si>
  <si>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</si>
  <si>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</si>
  <si>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</si>
  <si>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</si>
  <si>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</si>
  <si>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</si>
  <si>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</si>
  <si>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</si>
  <si>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</si>
  <si>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</si>
  <si>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</si>
  <si>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</si>
  <si>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</si>
  <si>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</si>
  <si>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</si>
  <si>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</si>
  <si>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</si>
  <si>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</si>
  <si>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</si>
  <si>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</si>
  <si>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</si>
  <si>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</si>
  <si>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</si>
  <si>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</si>
  <si>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</si>
  <si>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</si>
  <si>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</si>
  <si>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</si>
  <si>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</si>
  <si>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</si>
  <si>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</si>
  <si>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</si>
  <si>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</si>
  <si>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</si>
  <si>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</si>
  <si>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</si>
  <si>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</si>
  <si>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</si>
  <si>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</si>
  <si>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</si>
  <si>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</si>
  <si>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</si>
  <si>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</si>
  <si>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</si>
  <si>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</si>
  <si>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</si>
  <si>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</si>
  <si>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</si>
  <si>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</si>
  <si>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</si>
  <si>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</si>
  <si>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</si>
  <si>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</si>
  <si>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</si>
  <si>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</si>
  <si>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</si>
  <si>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</si>
  <si>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</si>
  <si>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</si>
  <si>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</si>
  <si>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</si>
  <si>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</si>
  <si>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</si>
  <si>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</si>
  <si>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</si>
  <si>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</si>
  <si>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</si>
  <si>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</si>
  <si>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</si>
  <si>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</si>
  <si>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</si>
  <si>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</si>
  <si>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</si>
  <si>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</si>
  <si>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</si>
  <si>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</si>
  <si>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</si>
  <si>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</si>
  <si>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</si>
  <si>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</si>
  <si>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</si>
  <si>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</si>
  <si>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</si>
  <si>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</si>
  <si>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</si>
  <si>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</si>
  <si>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</si>
  <si>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</si>
  <si>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</si>
  <si>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</si>
  <si>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</si>
  <si>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</si>
  <si>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</si>
  <si>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</si>
  <si>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</si>
  <si>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</si>
  <si>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</si>
  <si>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</si>
  <si>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</si>
  <si>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</si>
  <si>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</si>
  <si>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</si>
  <si>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</si>
  <si>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</si>
  <si>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</si>
  <si>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</si>
  <si>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</si>
  <si>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</si>
  <si>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</si>
  <si>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</si>
  <si>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</si>
  <si>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</si>
  <si>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</si>
  <si>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</si>
  <si>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</si>
  <si>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</si>
  <si>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</si>
  <si>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</si>
  <si>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</si>
  <si>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</si>
  <si>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</si>
  <si>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</si>
  <si>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</si>
  <si>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</si>
  <si>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</si>
  <si>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</si>
  <si>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</si>
  <si>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</si>
  <si>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</si>
  <si>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</si>
  <si>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</si>
  <si>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</si>
  <si>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</si>
  <si>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</si>
  <si>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</si>
  <si>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</si>
  <si>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</si>
  <si>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</si>
  <si>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</si>
  <si>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</si>
  <si>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</si>
  <si>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</si>
  <si>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</si>
  <si>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</si>
  <si>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</si>
  <si>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</si>
  <si>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</si>
  <si>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</si>
  <si>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</si>
  <si>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</si>
  <si>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</si>
  <si>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</si>
  <si>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</si>
  <si>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</si>
  <si>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</si>
  <si>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</si>
  <si>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</si>
  <si>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</si>
  <si>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</si>
  <si>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</si>
  <si>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</si>
  <si>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</si>
  <si>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</si>
  <si>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</si>
  <si>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</si>
  <si>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</si>
  <si>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</si>
  <si>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</si>
  <si>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</si>
  <si>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</si>
  <si>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</si>
  <si>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</si>
  <si>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</si>
  <si>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</si>
  <si>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</si>
  <si>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</si>
  <si>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</si>
  <si>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</si>
  <si>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</si>
  <si>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</si>
  <si>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</si>
  <si>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</si>
  <si>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</si>
  <si>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</si>
  <si>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</si>
  <si>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</si>
  <si>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</si>
  <si>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</si>
  <si>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</si>
  <si>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</si>
  <si>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</si>
  <si>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</si>
  <si>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</si>
  <si>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</si>
  <si>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</si>
  <si>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</si>
  <si>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</si>
  <si>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</si>
  <si>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</si>
  <si>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</si>
  <si>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</si>
  <si>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</si>
  <si>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</si>
  <si>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</si>
  <si>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</si>
  <si>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</si>
  <si>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</si>
  <si>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</si>
  <si>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</si>
  <si>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</si>
  <si>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</si>
  <si>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</si>
  <si>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</si>
  <si>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</si>
  <si>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</si>
  <si>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</si>
  <si>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</si>
  <si>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</si>
  <si>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</si>
  <si>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</si>
  <si>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</si>
  <si>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</si>
  <si>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</si>
  <si>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</si>
  <si>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</si>
  <si>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</si>
  <si>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</si>
  <si>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</si>
  <si>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</si>
  <si>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</si>
  <si>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</si>
  <si>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</si>
  <si>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</si>
  <si>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</si>
  <si>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</si>
  <si>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</si>
  <si>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</si>
  <si>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</si>
  <si>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</si>
  <si>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</si>
  <si>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</si>
  <si>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</si>
  <si>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</si>
  <si>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</si>
  <si>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</si>
  <si>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</si>
  <si>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</si>
  <si>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</si>
  <si>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</si>
  <si>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</si>
  <si>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</si>
  <si>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</si>
  <si>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</si>
  <si>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</si>
  <si>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</si>
  <si>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</si>
  <si>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</si>
  <si>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</si>
  <si>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</si>
  <si>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</si>
  <si>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</si>
  <si>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</si>
  <si>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</si>
  <si>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</si>
  <si>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</si>
  <si>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</si>
  <si>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</si>
  <si>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</si>
  <si>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</si>
  <si>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</si>
  <si>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</si>
  <si>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</si>
  <si>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</si>
  <si>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</si>
  <si>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</si>
  <si>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</si>
  <si>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</si>
  <si>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</si>
  <si>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</si>
  <si>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</si>
  <si>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</si>
  <si>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</si>
  <si>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</si>
  <si>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</si>
  <si>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</si>
  <si>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</si>
  <si>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</si>
  <si>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</si>
  <si>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</si>
  <si>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</si>
  <si>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</si>
  <si>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</si>
  <si>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</si>
  <si>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</si>
  <si>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</si>
  <si>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</si>
  <si>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</si>
  <si>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</si>
  <si>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</si>
  <si>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</si>
  <si>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</si>
  <si>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</si>
  <si>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</si>
  <si>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</si>
  <si>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</si>
  <si>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</si>
  <si>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</si>
  <si>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</si>
  <si>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</si>
  <si>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</si>
  <si>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</si>
  <si>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</si>
  <si>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</si>
  <si>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</si>
  <si>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</si>
  <si>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</si>
  <si>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</si>
  <si>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</si>
  <si>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</si>
  <si>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</si>
  <si>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</si>
  <si>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</si>
  <si>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</si>
  <si>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</si>
  <si>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</si>
  <si>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</si>
  <si>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</si>
  <si>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</si>
  <si>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</si>
  <si>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</si>
  <si>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</si>
  <si>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</si>
  <si>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</si>
  <si>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</si>
  <si>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</si>
  <si>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</si>
  <si>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</si>
  <si>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</si>
  <si>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</si>
  <si>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</si>
  <si>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</si>
  <si>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</si>
  <si>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</si>
  <si>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</si>
  <si>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</si>
  <si>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</si>
  <si>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</si>
  <si>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</si>
  <si>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</si>
  <si>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</si>
  <si>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</si>
  <si>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</si>
  <si>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</si>
  <si>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</si>
  <si>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</si>
  <si>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</si>
  <si>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</si>
  <si>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</si>
  <si>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</si>
  <si>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</si>
  <si>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</si>
  <si>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</si>
  <si>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</si>
  <si>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</si>
  <si>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</si>
  <si>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</si>
  <si>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</si>
  <si>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</si>
  <si>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</si>
  <si>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</si>
  <si>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</si>
  <si>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</si>
  <si>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</si>
  <si>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</si>
  <si>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</si>
  <si>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</si>
  <si>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</si>
  <si>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</si>
  <si>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</si>
  <si>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</si>
  <si>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</si>
  <si>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</si>
  <si>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</si>
  <si>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</si>
  <si>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</si>
  <si>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</si>
  <si>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</si>
  <si>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</si>
  <si>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</si>
  <si>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</si>
  <si>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</si>
  <si>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</si>
  <si>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</si>
  <si>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</si>
  <si>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</si>
  <si>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</si>
  <si>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</si>
  <si>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</si>
  <si>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</si>
  <si>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</si>
  <si>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</si>
  <si>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</si>
  <si>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</si>
  <si>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</si>
  <si>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</si>
  <si>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</si>
  <si>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</si>
  <si>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</si>
  <si>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</si>
  <si>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</si>
  <si>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</si>
  <si>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</si>
  <si>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</si>
  <si>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</si>
  <si>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</si>
  <si>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</si>
  <si>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</si>
  <si>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</si>
  <si>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</si>
  <si>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</si>
  <si>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</si>
  <si>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</si>
  <si>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</si>
  <si>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</si>
  <si>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</si>
  <si>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</si>
  <si>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</si>
  <si>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</si>
  <si>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</si>
  <si>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</si>
  <si>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</si>
  <si>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</si>
  <si>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</si>
  <si>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</si>
  <si>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</si>
  <si>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</si>
  <si>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</si>
  <si>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</si>
  <si>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</si>
  <si>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</si>
  <si>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</si>
  <si>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</si>
  <si>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</si>
  <si>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</si>
  <si>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</si>
  <si>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</si>
  <si>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</si>
  <si>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</si>
  <si>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</si>
  <si>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</si>
  <si>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</si>
  <si>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</si>
  <si>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</si>
  <si>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</si>
  <si>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</si>
  <si>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</si>
  <si>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</si>
  <si>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</si>
  <si>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</si>
  <si>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</si>
  <si>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</si>
  <si>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</si>
  <si>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</si>
  <si>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</si>
  <si>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</si>
  <si>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</si>
  <si>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</si>
  <si>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</si>
  <si>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</si>
  <si>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</si>
  <si>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</si>
  <si>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</si>
  <si>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</si>
  <si>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</si>
  <si>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</si>
  <si>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</si>
  <si>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</si>
  <si>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</si>
  <si>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</si>
  <si>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</si>
  <si>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</si>
  <si>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</si>
  <si>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</si>
  <si>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</si>
  <si>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</si>
  <si>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</si>
  <si>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</si>
  <si>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</si>
  <si>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</si>
  <si>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</si>
  <si>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</si>
  <si>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</si>
  <si>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</si>
  <si>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</si>
  <si>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</si>
  <si>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</si>
  <si>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</si>
  <si>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</si>
  <si>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</si>
  <si>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</si>
  <si>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</si>
  <si>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</si>
  <si>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</si>
  <si>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</si>
  <si>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</si>
  <si>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</si>
  <si>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</si>
  <si>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</si>
  <si>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</si>
  <si>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</si>
  <si>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</si>
  <si>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</si>
  <si>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</si>
  <si>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</si>
  <si>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</si>
  <si>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</si>
  <si>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</si>
  <si>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</si>
  <si>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</si>
  <si>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</si>
  <si>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</si>
  <si>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</si>
  <si>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</si>
  <si>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</si>
  <si>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</si>
  <si>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</si>
  <si>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</si>
  <si>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</si>
  <si>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</si>
  <si>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</si>
  <si>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</si>
  <si>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</si>
  <si>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</si>
  <si>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</si>
  <si>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</si>
  <si>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</si>
  <si>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</si>
  <si>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</si>
  <si>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</si>
  <si>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</si>
  <si>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</si>
  <si>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</si>
  <si>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</si>
  <si>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</si>
  <si>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</si>
  <si>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</si>
  <si>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</si>
  <si>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</si>
  <si>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</si>
  <si>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</si>
  <si>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</si>
  <si>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</si>
  <si>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</si>
  <si>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</si>
  <si>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</si>
  <si>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</si>
  <si>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</si>
  <si>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</si>
  <si>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</si>
  <si>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</si>
  <si>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</si>
  <si>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</si>
  <si>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</si>
  <si>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</si>
  <si>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</si>
  <si>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</si>
  <si>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</si>
  <si>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</si>
  <si>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</si>
  <si>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</si>
  <si>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</si>
  <si>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</si>
  <si>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</si>
  <si>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</si>
  <si>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</si>
  <si>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</si>
  <si>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</si>
  <si>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</si>
  <si>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</si>
  <si>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</si>
  <si>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</si>
  <si>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</si>
  <si>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</si>
  <si>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</si>
  <si>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</si>
  <si>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</si>
  <si>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</si>
  <si>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</si>
  <si>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</si>
  <si>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</si>
  <si>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</si>
  <si>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</si>
  <si>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</si>
  <si>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</si>
  <si>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</si>
  <si>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</si>
  <si>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</si>
  <si>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</si>
  <si>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</si>
  <si>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</si>
  <si>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</si>
  <si>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</si>
  <si>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</si>
  <si>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</si>
  <si>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</si>
  <si>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</si>
  <si>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</si>
  <si>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</si>
  <si>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</si>
  <si>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</si>
  <si>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</si>
  <si>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</si>
  <si>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</si>
  <si>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</si>
  <si>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</si>
  <si>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</si>
  <si>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</si>
  <si>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</si>
  <si>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</si>
  <si>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</si>
  <si>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</si>
  <si>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</si>
  <si>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</si>
  <si>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</si>
  <si>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</si>
  <si>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</si>
  <si>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</si>
  <si>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</si>
  <si>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</si>
  <si>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</si>
  <si>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</si>
  <si>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</si>
  <si>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</si>
  <si>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</si>
  <si>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</si>
  <si>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</si>
  <si>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</si>
  <si>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</si>
  <si>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</si>
  <si>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</si>
  <si>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</si>
  <si>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</si>
  <si>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</si>
  <si>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</si>
  <si>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</si>
  <si>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</si>
  <si>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</si>
  <si>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</si>
  <si>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</si>
  <si>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</si>
  <si>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</si>
  <si>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</si>
  <si>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</si>
  <si>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</si>
  <si>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</si>
  <si>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</si>
  <si>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</si>
  <si>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</si>
  <si>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</si>
  <si>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</si>
  <si>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</si>
  <si>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</si>
  <si>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</si>
  <si>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</si>
  <si>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</si>
  <si>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</si>
  <si>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</si>
  <si>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</si>
  <si>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</si>
  <si>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</si>
  <si>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</si>
  <si>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</si>
  <si>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</si>
  <si>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</si>
  <si>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</si>
  <si>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</si>
  <si>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</si>
  <si>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</si>
  <si>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</si>
  <si>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</si>
  <si>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</si>
  <si>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</si>
  <si>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</si>
  <si>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</si>
  <si>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</si>
  <si>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</si>
  <si>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</si>
  <si>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</si>
  <si>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</si>
  <si>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</si>
  <si>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</si>
  <si>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</si>
  <si>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</si>
  <si>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</si>
  <si>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</si>
  <si>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</si>
  <si>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</si>
  <si>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</si>
  <si>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</si>
  <si>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</si>
  <si>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</si>
  <si>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</si>
  <si>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</si>
  <si>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</si>
  <si>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</si>
  <si>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</si>
  <si>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</si>
  <si>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</si>
  <si>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</si>
  <si>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</si>
  <si>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</si>
  <si>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</si>
  <si>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</si>
  <si>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</si>
  <si>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</si>
  <si>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</si>
  <si>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</si>
  <si>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</si>
  <si>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</si>
  <si>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</si>
  <si>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</si>
  <si>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</si>
  <si>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</si>
  <si>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</si>
  <si>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</si>
  <si>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</si>
  <si>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</si>
  <si>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</si>
  <si>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</si>
  <si>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</si>
  <si>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</si>
  <si>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</si>
  <si>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</si>
  <si>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</si>
  <si>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</si>
  <si>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</si>
  <si>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</si>
  <si>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</si>
  <si>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</si>
  <si>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</si>
  <si>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</si>
  <si>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</si>
  <si>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</si>
  <si>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</si>
  <si>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</si>
  <si>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</si>
  <si>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</si>
  <si>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</si>
  <si>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</si>
  <si>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</si>
  <si>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</si>
  <si>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</si>
  <si>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</si>
  <si>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</si>
  <si>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</si>
  <si>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</si>
  <si>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</si>
  <si>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</si>
  <si>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</si>
  <si>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</si>
  <si>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</si>
  <si>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</si>
  <si>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</si>
  <si>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</si>
  <si>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</si>
  <si>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</si>
  <si>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</si>
  <si>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</si>
  <si>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</si>
  <si>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</si>
  <si>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</si>
  <si>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</si>
  <si>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</si>
  <si>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</si>
  <si>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</si>
  <si>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</si>
  <si>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</si>
  <si>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</si>
  <si>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</si>
  <si>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</si>
  <si>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</si>
  <si>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</si>
  <si>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</si>
  <si>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</si>
  <si>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</si>
  <si>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</si>
  <si>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</si>
  <si>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</si>
  <si>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</si>
  <si>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</si>
  <si>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</si>
  <si>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</si>
  <si>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</si>
  <si>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</si>
  <si>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</si>
  <si>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</si>
  <si>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</si>
  <si>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</si>
  <si>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</si>
  <si>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</si>
  <si>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</si>
  <si>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</si>
  <si>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</si>
  <si>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</si>
  <si>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</si>
  <si>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</si>
  <si>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</si>
  <si>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</si>
  <si>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</si>
  <si>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</si>
  <si>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</si>
  <si>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</si>
  <si>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</si>
  <si>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</si>
  <si>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</si>
  <si>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</si>
  <si>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</si>
  <si>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</si>
  <si>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</si>
  <si>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</si>
  <si>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</si>
  <si>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</si>
  <si>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</si>
  <si>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</si>
  <si>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</si>
  <si>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</si>
  <si>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</si>
  <si>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</si>
  <si>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</si>
  <si>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</si>
  <si>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</si>
  <si>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</si>
  <si>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</si>
  <si>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</si>
  <si>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</si>
  <si>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</si>
  <si>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</si>
  <si>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</si>
  <si>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</si>
  <si>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</si>
  <si>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</si>
  <si>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</si>
  <si>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</si>
  <si>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</si>
  <si>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</si>
  <si>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</si>
  <si>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</si>
  <si>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</si>
  <si>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</si>
  <si>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</si>
  <si>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</si>
  <si>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</si>
  <si>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</si>
  <si>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</si>
  <si>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</si>
  <si>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</si>
  <si>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</si>
  <si>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</si>
  <si>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</si>
  <si>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</si>
  <si>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</si>
  <si>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</si>
  <si>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</si>
  <si>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</si>
  <si>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</si>
  <si>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</si>
  <si>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</si>
  <si>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</si>
  <si>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</si>
  <si>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</si>
  <si>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</si>
  <si>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</si>
  <si>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</si>
  <si>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</si>
  <si>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</si>
  <si>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</si>
  <si>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</si>
  <si>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</si>
  <si>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</si>
  <si>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</si>
  <si>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</si>
  <si>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</si>
  <si>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</si>
  <si>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</si>
  <si>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</si>
  <si>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</si>
  <si>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</si>
  <si>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</si>
  <si>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</si>
  <si>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</si>
  <si>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</si>
  <si>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</si>
  <si>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</si>
  <si>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</si>
  <si>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</si>
  <si>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</si>
  <si>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</si>
  <si>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</si>
  <si>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</si>
  <si>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</si>
  <si>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</si>
  <si>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</si>
  <si>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</si>
  <si>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</si>
  <si>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</si>
  <si>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</si>
  <si>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</si>
  <si>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</si>
  <si>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</si>
  <si>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</si>
  <si>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</si>
  <si>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</si>
  <si>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</si>
  <si>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</si>
  <si>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</si>
  <si>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</si>
  <si>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</si>
  <si>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</si>
  <si>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</si>
  <si>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</si>
  <si>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</si>
  <si>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</si>
  <si>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</si>
  <si>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</si>
  <si>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</si>
  <si>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</si>
  <si>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</si>
  <si>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</si>
  <si>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</si>
  <si>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</si>
  <si>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</si>
  <si>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</si>
  <si>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</si>
  <si>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</si>
  <si>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</si>
  <si>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</si>
  <si>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</si>
  <si>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</si>
  <si>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</si>
  <si>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</si>
  <si>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</si>
  <si>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</si>
  <si>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</si>
  <si>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</si>
  <si>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</si>
  <si>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</si>
  <si>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</si>
  <si>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</si>
  <si>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</si>
  <si>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</si>
  <si>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</si>
  <si>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</si>
  <si>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</si>
  <si>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</si>
  <si>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</si>
  <si>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</si>
  <si>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</si>
  <si>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</si>
  <si>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</si>
  <si>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</si>
  <si>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</si>
  <si>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</si>
  <si>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</si>
  <si>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</si>
  <si>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</si>
  <si>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</si>
  <si>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</si>
  <si>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</si>
  <si>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</si>
  <si>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</si>
  <si>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</si>
  <si>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</si>
  <si>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</si>
  <si>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</si>
  <si>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</si>
  <si>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</si>
  <si>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</si>
  <si>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</si>
  <si>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</si>
  <si>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</si>
  <si>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</si>
  <si>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</si>
  <si>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</si>
  <si>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</si>
  <si>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</si>
  <si>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</si>
  <si>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</si>
  <si>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</si>
  <si>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</si>
  <si>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</si>
  <si>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</si>
  <si>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</si>
  <si>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</si>
  <si>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</si>
  <si>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</si>
  <si>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</si>
  <si>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</si>
  <si>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</si>
  <si>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</si>
  <si>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</si>
  <si>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</si>
  <si>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</si>
  <si>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</si>
  <si>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</si>
  <si>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</si>
  <si>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</si>
  <si>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</si>
  <si>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</si>
  <si>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</si>
  <si>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</si>
  <si>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</si>
  <si>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</si>
  <si>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</si>
  <si>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</si>
  <si>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</si>
  <si>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</si>
  <si>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</si>
  <si>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</si>
  <si>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</si>
  <si>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</si>
  <si>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</si>
  <si>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</si>
  <si>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</si>
  <si>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</si>
  <si>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</si>
  <si>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</si>
  <si>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</si>
  <si>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</si>
  <si>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</si>
  <si>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</si>
  <si>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</si>
  <si>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</si>
  <si>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</si>
  <si>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</si>
  <si>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</si>
  <si>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</si>
  <si>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</si>
  <si>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</si>
  <si>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</si>
  <si>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</si>
  <si>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</si>
  <si>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</si>
  <si>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</si>
  <si>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</si>
  <si>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</si>
  <si>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</si>
  <si>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</si>
  <si>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</si>
  <si>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</si>
  <si>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</si>
  <si>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</si>
  <si>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</si>
  <si>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</si>
  <si>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</si>
  <si>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</si>
  <si>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</si>
  <si>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</si>
  <si>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</si>
  <si>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</si>
  <si>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</si>
  <si>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</si>
  <si>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</si>
  <si>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</si>
  <si>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</si>
  <si>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</si>
  <si>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</si>
  <si>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</si>
  <si>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</si>
  <si>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</si>
  <si>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</si>
  <si>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</si>
  <si>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</si>
  <si>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</si>
  <si>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</si>
  <si>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</si>
  <si>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</si>
  <si>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</si>
  <si>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</si>
  <si>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</si>
  <si>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</si>
  <si>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</si>
  <si>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</si>
  <si>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</si>
  <si>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</si>
  <si>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</si>
  <si>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</si>
  <si>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</si>
  <si>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</si>
  <si>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</si>
  <si>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</si>
  <si>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</si>
  <si>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</si>
  <si>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</si>
  <si>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</si>
  <si>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</si>
  <si>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</si>
  <si>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</si>
  <si>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</si>
  <si>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</si>
  <si>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</si>
  <si>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</si>
  <si>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</si>
  <si>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</si>
  <si>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</si>
  <si>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</si>
  <si>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</si>
  <si>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</si>
  <si>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</si>
  <si>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</si>
  <si>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</si>
  <si>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</si>
  <si>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</si>
  <si>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</si>
  <si>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</si>
  <si>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</si>
  <si>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</si>
  <si>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</si>
  <si>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</si>
  <si>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</si>
  <si>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</si>
  <si>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</si>
  <si>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</si>
  <si>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</si>
  <si>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</si>
  <si>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</si>
  <si>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</si>
  <si>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</si>
  <si>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</si>
  <si>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</si>
  <si>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</si>
  <si>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</si>
  <si>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</si>
  <si>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</si>
  <si>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</si>
  <si>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</si>
  <si>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</si>
  <si>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</si>
  <si>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</si>
  <si>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</si>
  <si>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</si>
  <si>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</si>
  <si>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</si>
  <si>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</si>
  <si>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</si>
  <si>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</si>
  <si>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</si>
  <si>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</si>
  <si>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</si>
  <si>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</si>
  <si>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</si>
  <si>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</si>
  <si>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</si>
  <si>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</si>
  <si>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</si>
  <si>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</si>
  <si>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</si>
  <si>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</si>
  <si>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</si>
  <si>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</si>
  <si>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</si>
  <si>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</si>
  <si>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</si>
  <si>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</si>
  <si>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</si>
  <si>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</si>
  <si>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</si>
  <si>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</si>
  <si>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</si>
  <si>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</si>
  <si>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</si>
  <si>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</si>
  <si>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</si>
  <si>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</si>
  <si>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</si>
  <si>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</si>
  <si>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</si>
  <si>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</si>
  <si>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</si>
  <si>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</si>
  <si>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</si>
  <si>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</si>
  <si>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</si>
  <si>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</si>
  <si>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</si>
  <si>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</si>
  <si>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</si>
  <si>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</si>
  <si>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</si>
  <si>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</si>
  <si>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</si>
  <si>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</si>
  <si>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</si>
  <si>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</si>
  <si>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</si>
  <si>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</si>
  <si>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</si>
  <si>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</si>
  <si>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</si>
  <si>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</si>
  <si>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</si>
  <si>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</si>
  <si>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</si>
  <si>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</si>
  <si>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</si>
  <si>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</si>
  <si>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</si>
  <si>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</si>
  <si>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</si>
  <si>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</si>
  <si>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</si>
  <si>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</si>
  <si>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</si>
  <si>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</si>
  <si>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</si>
  <si>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</si>
  <si>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</si>
  <si>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</si>
  <si>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</si>
  <si>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</si>
  <si>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</si>
  <si>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</si>
  <si>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</si>
  <si>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</si>
  <si>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</si>
  <si>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</si>
  <si>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</si>
  <si>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</si>
  <si>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</si>
  <si>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</si>
  <si>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</si>
  <si>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</si>
  <si>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</si>
  <si>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</si>
  <si>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</si>
  <si>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</si>
  <si>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</si>
  <si>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</si>
  <si>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</si>
  <si>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</si>
  <si>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</si>
  <si>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</si>
  <si>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</si>
  <si>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</si>
  <si>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</si>
  <si>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</si>
  <si>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</si>
  <si>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</si>
  <si>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</si>
  <si>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</si>
  <si>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</si>
  <si>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</si>
  <si>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</si>
  <si>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</si>
  <si>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</si>
  <si>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</si>
  <si>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</si>
  <si>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</si>
  <si>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</si>
  <si>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</si>
  <si>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</si>
  <si>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</si>
  <si>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</si>
  <si>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</si>
  <si>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</si>
  <si>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</si>
  <si>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</si>
  <si>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</si>
  <si>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</si>
  <si>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</si>
  <si>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</si>
  <si>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</si>
  <si>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</si>
  <si>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</si>
  <si>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</si>
  <si>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</si>
  <si>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</si>
  <si>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</si>
  <si>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</si>
  <si>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</si>
  <si>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</si>
  <si>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</si>
  <si>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</si>
  <si>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</si>
  <si>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</si>
  <si>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</si>
  <si>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</si>
  <si>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</si>
  <si>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</si>
  <si>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</si>
  <si>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</si>
  <si>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</si>
  <si>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</si>
  <si>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</si>
  <si>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</si>
  <si>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</si>
  <si>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</si>
  <si>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</si>
  <si>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</si>
  <si>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</si>
  <si>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</si>
  <si>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</si>
  <si>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</si>
  <si>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</si>
  <si>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</si>
  <si>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</si>
  <si>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</si>
  <si>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</si>
  <si>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</si>
  <si>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</si>
  <si>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</si>
  <si>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</si>
  <si>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</si>
  <si>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</si>
  <si>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</si>
  <si>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</si>
  <si>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</si>
  <si>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</si>
  <si>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</si>
  <si>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</si>
  <si>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</si>
  <si>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</si>
  <si>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</si>
  <si>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</si>
  <si>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</si>
  <si>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</si>
  <si>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</si>
  <si>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</si>
  <si>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</si>
  <si>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</si>
  <si>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</si>
  <si>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</si>
  <si>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</si>
  <si>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</si>
  <si>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</si>
  <si>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</si>
  <si>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</si>
  <si>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</si>
  <si>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</si>
  <si>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</si>
  <si>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</si>
  <si>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</si>
  <si>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</si>
  <si>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</si>
  <si>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</si>
  <si>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</si>
  <si>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</si>
  <si>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</si>
  <si>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</si>
  <si>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</si>
  <si>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</si>
  <si>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</si>
  <si>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</si>
  <si>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</si>
  <si>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</si>
  <si>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</si>
  <si>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</si>
  <si>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</si>
  <si>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</si>
  <si>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</si>
  <si>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</si>
  <si>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</si>
  <si>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</si>
  <si>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</si>
  <si>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</si>
  <si>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</si>
  <si>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</si>
  <si>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</si>
  <si>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</si>
  <si>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</si>
  <si>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</si>
  <si>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</si>
  <si>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</si>
  <si>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</si>
  <si>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</si>
  <si>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</si>
  <si>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</si>
  <si>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</si>
  <si>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</si>
  <si>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</si>
  <si>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</si>
  <si>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</si>
  <si>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</si>
  <si>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</si>
  <si>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</si>
  <si>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</si>
  <si>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</si>
  <si>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</si>
  <si>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</si>
  <si>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</si>
  <si>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</si>
  <si>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</si>
  <si>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</si>
  <si>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</si>
  <si>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</si>
  <si>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</si>
  <si>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</si>
  <si>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</si>
  <si>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</si>
  <si>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</si>
  <si>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</si>
  <si>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</si>
  <si>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</si>
  <si>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</si>
  <si>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</si>
  <si>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</si>
  <si>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</si>
  <si>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</si>
  <si>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</si>
  <si>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</si>
  <si>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</si>
  <si>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</si>
  <si>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</si>
  <si>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</si>
  <si>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</si>
  <si>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</si>
  <si>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</si>
  <si>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</si>
  <si>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</si>
  <si>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</si>
  <si>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</si>
  <si>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</si>
  <si>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</si>
  <si>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</si>
  <si>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</si>
  <si>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</si>
  <si>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</si>
  <si>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</si>
  <si>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</si>
  <si>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</si>
  <si>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</si>
  <si>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</si>
  <si>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</si>
  <si>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</si>
  <si>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</si>
  <si>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</si>
  <si>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</si>
  <si>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</si>
  <si>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</si>
  <si>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</si>
  <si>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</si>
  <si>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</si>
  <si>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</si>
  <si>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</si>
  <si>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</si>
  <si>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</si>
  <si>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</si>
  <si>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</si>
  <si>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</si>
  <si>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</si>
  <si>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</si>
  <si>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</si>
  <si>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</si>
  <si>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</si>
  <si>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</si>
  <si>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</si>
  <si>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</si>
  <si>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</si>
  <si>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</si>
  <si>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</si>
  <si>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</si>
  <si>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</si>
  <si>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</si>
  <si>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</si>
  <si>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</si>
  <si>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</si>
  <si>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</si>
  <si>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</si>
  <si>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</si>
  <si>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</si>
  <si>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</si>
  <si>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</si>
  <si>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</si>
  <si>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</si>
  <si>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</si>
  <si>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</si>
  <si>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</si>
  <si>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</si>
  <si>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</si>
  <si>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</si>
  <si>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</si>
  <si>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</si>
  <si>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</si>
  <si>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</si>
  <si>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</si>
  <si>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</si>
  <si>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</si>
  <si>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</si>
  <si>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</si>
  <si>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</si>
  <si>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</si>
  <si>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</si>
  <si>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</si>
  <si>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</si>
  <si>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</si>
  <si>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</si>
  <si>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</si>
  <si>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</si>
  <si>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</si>
  <si>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</si>
  <si>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</si>
  <si>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</si>
  <si>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</si>
  <si>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</si>
  <si>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</si>
  <si>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</si>
  <si>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</si>
  <si>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</si>
  <si>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</si>
  <si>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</si>
  <si>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</si>
  <si>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</si>
  <si>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</si>
  <si>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</si>
  <si>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</si>
  <si>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</si>
  <si>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</si>
  <si>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</si>
  <si>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</si>
  <si>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</si>
  <si>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</si>
  <si>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</si>
  <si>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</si>
  <si>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</si>
  <si>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</si>
  <si>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</si>
  <si>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</si>
  <si>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</si>
  <si>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</si>
  <si>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</si>
  <si>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</si>
  <si>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</si>
  <si>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</si>
  <si>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</si>
  <si>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</si>
  <si>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</si>
  <si>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</si>
  <si>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</si>
  <si>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</si>
  <si>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</si>
  <si>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</si>
  <si>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</si>
  <si>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</si>
  <si>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</si>
  <si>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</si>
  <si>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</si>
  <si>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</si>
  <si>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</si>
  <si>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</si>
  <si>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</si>
  <si>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</si>
  <si>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</si>
  <si>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</si>
  <si>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</si>
  <si>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</si>
  <si>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</si>
  <si>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</si>
  <si>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</si>
  <si>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</si>
  <si>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</si>
  <si>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</si>
  <si>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</si>
  <si>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</si>
  <si>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</si>
  <si>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</si>
  <si>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</si>
  <si>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</si>
  <si>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</si>
  <si>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</si>
  <si>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</si>
  <si>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</si>
  <si>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</si>
  <si>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</si>
  <si>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</si>
  <si>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</si>
  <si>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</si>
  <si>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</si>
  <si>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</si>
  <si>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</si>
  <si>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</si>
  <si>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</si>
  <si>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</si>
  <si>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</si>
  <si>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</si>
  <si>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</si>
  <si>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</si>
  <si>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</si>
  <si>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</si>
  <si>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</si>
  <si>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</si>
  <si>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</si>
  <si>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</si>
  <si>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</si>
  <si>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</si>
  <si>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</si>
  <si>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</si>
  <si>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</si>
  <si>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</si>
  <si>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</si>
  <si>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</si>
  <si>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</si>
  <si>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</si>
  <si>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</si>
  <si>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</si>
  <si>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</si>
  <si>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</si>
  <si>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</si>
  <si>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</si>
  <si>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</si>
  <si>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</si>
  <si>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</si>
  <si>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</si>
  <si>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</si>
  <si>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</si>
  <si>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</si>
  <si>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</si>
  <si>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</si>
  <si>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</si>
  <si>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</si>
  <si>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</si>
  <si>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</si>
  <si>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</si>
  <si>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</si>
  <si>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</si>
  <si>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</si>
  <si>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</si>
  <si>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</si>
  <si>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</si>
  <si>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</si>
  <si>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</si>
  <si>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</si>
  <si>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</si>
  <si>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</si>
  <si>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</si>
  <si>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</si>
  <si>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</si>
  <si>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</si>
  <si>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</si>
  <si>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</si>
  <si>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</si>
  <si>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</si>
  <si>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</si>
  <si>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</si>
  <si>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</si>
  <si>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</si>
  <si>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</si>
  <si>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</si>
  <si>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</si>
  <si>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</si>
  <si>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</si>
  <si>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</si>
  <si>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</si>
  <si>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</si>
  <si>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</si>
  <si>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</si>
  <si>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</si>
  <si>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</si>
  <si>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</si>
  <si>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</si>
  <si>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</si>
  <si>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</si>
  <si>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</si>
  <si>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</si>
  <si>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</si>
  <si>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</si>
  <si>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</si>
  <si>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</si>
  <si>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</si>
  <si>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</si>
  <si>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</si>
  <si>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</si>
  <si>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</si>
  <si>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</si>
  <si>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</si>
  <si>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</si>
  <si>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</si>
  <si>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</si>
  <si>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</si>
  <si>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</si>
  <si>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</si>
  <si>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</si>
  <si>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</si>
  <si>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</si>
  <si>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</si>
  <si>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</si>
  <si>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</si>
  <si>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</si>
  <si>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</si>
  <si>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</si>
  <si>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</si>
  <si>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</si>
  <si>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</si>
  <si>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</si>
  <si>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</si>
  <si>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</si>
  <si>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</si>
  <si>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</si>
  <si>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</si>
  <si>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</si>
  <si>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</si>
  <si>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</si>
  <si>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</si>
  <si>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</si>
  <si>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</si>
  <si>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</si>
  <si>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</si>
  <si>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</si>
  <si>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</si>
  <si>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</si>
  <si>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</si>
  <si>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</si>
  <si>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</si>
  <si>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</si>
  <si>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</si>
  <si>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</si>
  <si>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</si>
  <si>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</si>
  <si>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</si>
  <si>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</si>
  <si>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</si>
  <si>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</si>
  <si>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</si>
  <si>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</si>
  <si>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</si>
  <si>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</si>
  <si>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</si>
  <si>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</si>
  <si>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</si>
  <si>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</si>
  <si>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</si>
  <si>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</si>
  <si>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</si>
  <si>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</si>
  <si>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</si>
  <si>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</si>
  <si>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</si>
  <si>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</si>
  <si>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</si>
  <si>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</si>
  <si>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</si>
  <si>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</si>
  <si>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</si>
  <si>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</si>
  <si>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</si>
  <si>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</si>
  <si>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</si>
  <si>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</si>
  <si>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</si>
  <si>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</si>
  <si>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</si>
  <si>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</si>
  <si>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</si>
  <si>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</si>
  <si>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</si>
  <si>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</si>
  <si>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</si>
  <si>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</si>
  <si>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</si>
  <si>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</si>
  <si>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</si>
  <si>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</si>
  <si>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</si>
  <si>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</si>
  <si>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</si>
  <si>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</si>
  <si>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</si>
  <si>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</si>
  <si>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</si>
  <si>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</si>
  <si>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</si>
  <si>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</si>
  <si>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</si>
  <si>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</si>
  <si>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</si>
  <si>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</si>
  <si>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</si>
  <si>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</si>
  <si>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</si>
  <si>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</si>
  <si>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</si>
  <si>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</si>
  <si>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</si>
  <si>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</si>
  <si>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</si>
  <si>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</si>
  <si>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</si>
  <si>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</si>
  <si>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</si>
  <si>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</si>
  <si>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</si>
  <si>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</si>
  <si>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</si>
  <si>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</si>
  <si>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</si>
  <si>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</si>
  <si>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</si>
  <si>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</si>
  <si>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</si>
  <si>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</si>
  <si>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</si>
  <si>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</si>
  <si>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</si>
  <si>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</si>
  <si>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</si>
  <si>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</si>
  <si>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</si>
  <si>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</si>
  <si>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</si>
  <si>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</si>
  <si>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</si>
  <si>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</si>
  <si>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</si>
  <si>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</si>
  <si>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</si>
  <si>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</si>
  <si>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</si>
  <si>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</si>
  <si>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</si>
  <si>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</si>
  <si>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</si>
  <si>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</si>
  <si>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</si>
  <si>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</si>
  <si>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</si>
  <si>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</si>
  <si>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</si>
  <si>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</si>
  <si>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</si>
  <si>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</si>
  <si>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</si>
  <si>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</si>
  <si>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</si>
  <si>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</si>
  <si>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</si>
  <si>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</si>
  <si>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</si>
  <si>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</si>
  <si>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</si>
  <si>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</si>
  <si>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</si>
  <si>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</si>
  <si>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</si>
  <si>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</si>
  <si>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</si>
  <si>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</si>
  <si>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</si>
  <si>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</si>
  <si>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</si>
  <si>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</si>
  <si>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</si>
  <si>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</si>
  <si>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</si>
  <si>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</si>
  <si>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</si>
  <si>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</si>
  <si>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</si>
  <si>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</si>
  <si>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</si>
  <si>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</si>
  <si>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</si>
  <si>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</si>
  <si>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</si>
  <si>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</si>
  <si>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</si>
  <si>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</si>
  <si>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</si>
  <si>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</si>
  <si>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</si>
  <si>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</si>
  <si>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</si>
  <si>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</si>
  <si>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</si>
  <si>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</si>
  <si>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</si>
  <si>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</si>
  <si>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</si>
  <si>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</si>
  <si>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</si>
  <si>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</si>
  <si>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</si>
  <si>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</si>
  <si>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</si>
  <si>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</si>
  <si>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</si>
  <si>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</si>
  <si>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</si>
  <si>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</si>
  <si>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</si>
  <si>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</si>
  <si>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</si>
  <si>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</si>
  <si>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</si>
  <si>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</si>
  <si>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</si>
  <si>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</si>
  <si>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</si>
  <si>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</si>
  <si>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</si>
  <si>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</si>
  <si>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</si>
  <si>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</si>
  <si>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</si>
  <si>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</si>
  <si>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</si>
  <si>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</si>
  <si>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</si>
  <si>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</si>
  <si>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</si>
  <si>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</si>
  <si>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</si>
  <si>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</si>
  <si>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</si>
  <si>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</si>
  <si>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</si>
  <si>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</si>
  <si>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</si>
  <si>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</si>
  <si>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</si>
  <si>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</si>
  <si>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</si>
  <si>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</si>
  <si>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</si>
  <si>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</si>
  <si>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</si>
  <si>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</si>
  <si>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</si>
  <si>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</si>
  <si>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</si>
  <si>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</si>
  <si>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</si>
  <si>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</si>
  <si>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</si>
  <si>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</si>
  <si>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</si>
  <si>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</si>
  <si>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</si>
  <si>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</si>
  <si>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</si>
  <si>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</si>
  <si>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</si>
  <si>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</si>
  <si>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</si>
  <si>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</si>
  <si>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</si>
  <si>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</si>
  <si>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</si>
  <si>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</si>
  <si>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</si>
  <si>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</si>
  <si>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</si>
  <si>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</si>
  <si>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</si>
  <si>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</si>
  <si>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</si>
  <si>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</si>
  <si>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</si>
  <si>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</si>
  <si>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</si>
  <si>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</si>
  <si>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</si>
  <si>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</si>
  <si>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</si>
  <si>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</si>
  <si>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</si>
  <si>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</si>
  <si>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</si>
  <si>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</si>
  <si>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</si>
  <si>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</si>
  <si>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</si>
  <si>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</si>
  <si>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</si>
  <si>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</si>
  <si>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</si>
  <si>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</si>
  <si>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</si>
  <si>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</si>
  <si>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</si>
  <si>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</si>
  <si>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</si>
  <si>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</si>
  <si>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</si>
  <si>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</si>
  <si>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</si>
  <si>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</si>
  <si>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</si>
  <si>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</si>
  <si>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</si>
  <si>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</si>
  <si>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</si>
  <si>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</si>
  <si>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</si>
  <si>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</si>
  <si>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</si>
  <si>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</si>
  <si>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</si>
  <si>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</si>
  <si>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</si>
  <si>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</si>
  <si>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</si>
  <si>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</si>
  <si>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</si>
  <si>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</si>
  <si>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</si>
  <si>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</si>
  <si>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</si>
  <si>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</si>
  <si>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</si>
  <si>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</si>
  <si>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</si>
  <si>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</si>
  <si>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</si>
  <si>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</si>
  <si>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</si>
  <si>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</si>
  <si>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</si>
  <si>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</si>
  <si>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</si>
  <si>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</si>
  <si>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</si>
  <si>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</si>
  <si>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</si>
  <si>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</si>
  <si>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</si>
  <si>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</si>
  <si>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</si>
  <si>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</si>
  <si>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</si>
  <si>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</si>
  <si>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</si>
  <si>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</si>
  <si>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</si>
  <si>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</si>
  <si>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</si>
  <si>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</si>
  <si>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</si>
  <si>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</si>
  <si>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</si>
  <si>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</si>
  <si>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</si>
  <si>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</si>
  <si>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</si>
  <si>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</si>
  <si>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</si>
  <si>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</si>
  <si>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</si>
  <si>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</si>
  <si>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</si>
  <si>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</si>
  <si>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</si>
  <si>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</si>
  <si>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</si>
  <si>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</si>
  <si>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</si>
  <si>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</si>
  <si>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</si>
  <si>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</si>
  <si>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</si>
  <si>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</si>
  <si>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</si>
  <si>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</si>
  <si>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</si>
  <si>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</si>
  <si>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</si>
  <si>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</si>
  <si>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</si>
  <si>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</si>
  <si>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</si>
  <si>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</si>
  <si>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</si>
  <si>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</si>
  <si>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</si>
  <si>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</si>
  <si>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</si>
  <si>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</si>
  <si>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</si>
  <si>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</si>
  <si>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</si>
  <si>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</si>
  <si>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</si>
  <si>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</si>
  <si>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</si>
  <si>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</si>
  <si>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</si>
  <si>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</si>
  <si>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</si>
  <si>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</si>
  <si>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</si>
  <si>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</si>
  <si>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</si>
  <si>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</si>
  <si>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</si>
  <si>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</si>
  <si>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</si>
  <si>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</si>
  <si>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</si>
  <si>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</si>
  <si>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</si>
  <si>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</si>
  <si>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</si>
  <si>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</si>
  <si>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</si>
  <si>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</si>
  <si>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</si>
  <si>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</si>
  <si>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</si>
  <si>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</si>
  <si>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</si>
  <si>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</si>
  <si>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</si>
  <si>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</si>
  <si>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</si>
  <si>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</si>
  <si>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</si>
  <si>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</si>
  <si>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</si>
  <si>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</si>
  <si>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</si>
  <si>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</si>
  <si>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</si>
  <si>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</si>
  <si>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</si>
  <si>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</si>
  <si>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</si>
  <si>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</si>
  <si>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</si>
  <si>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</si>
  <si>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</si>
  <si>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</si>
  <si>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</si>
  <si>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</si>
  <si>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</si>
  <si>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</si>
  <si>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</si>
  <si>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</si>
  <si>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</si>
  <si>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</si>
  <si>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</si>
  <si>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</si>
  <si>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</si>
  <si>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</si>
  <si>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</si>
  <si>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</si>
  <si>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</si>
  <si>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</si>
  <si>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</si>
  <si>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</si>
  <si>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</si>
  <si>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</si>
  <si>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</si>
  <si>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</si>
  <si>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</si>
  <si>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</si>
  <si>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</si>
  <si>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</si>
  <si>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</si>
  <si>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</si>
  <si>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</si>
  <si>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</si>
  <si>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</si>
  <si>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</si>
  <si>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</si>
  <si>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</si>
  <si>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</si>
  <si>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</si>
  <si>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</si>
  <si>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</si>
  <si>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</si>
  <si>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</si>
  <si>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</si>
  <si>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</si>
  <si>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</si>
  <si>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</si>
  <si>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</si>
  <si>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</si>
  <si>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</si>
  <si>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</si>
  <si>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</si>
  <si>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</si>
  <si>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</si>
  <si>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</si>
  <si>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</si>
  <si>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</si>
  <si>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</si>
  <si>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</si>
  <si>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</si>
  <si>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</si>
  <si>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</si>
  <si>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</si>
  <si>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</si>
  <si>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</si>
  <si>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</si>
  <si>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</si>
  <si>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</si>
  <si>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</si>
  <si>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</si>
  <si>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</si>
  <si>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</si>
  <si>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</si>
  <si>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</si>
  <si>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</si>
  <si>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</si>
  <si>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</si>
  <si>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</si>
  <si>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</si>
  <si>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</si>
  <si>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</si>
  <si>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</si>
  <si>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</si>
  <si>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</si>
  <si>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</si>
  <si>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</si>
  <si>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</si>
  <si>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</si>
  <si>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</si>
  <si>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</si>
  <si>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</si>
  <si>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</si>
  <si>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</si>
  <si>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</si>
  <si>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</si>
  <si>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</si>
  <si>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</si>
  <si>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</si>
  <si>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</si>
  <si>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</si>
  <si>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</si>
  <si>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</si>
  <si>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</si>
  <si>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</si>
  <si>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</si>
  <si>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</si>
  <si>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</si>
  <si>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</si>
  <si>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</si>
  <si>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</si>
  <si>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</si>
  <si>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</si>
  <si>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</si>
  <si>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</si>
  <si>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</si>
  <si>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</si>
  <si>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</si>
  <si>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</si>
  <si>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</si>
  <si>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</si>
  <si>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</si>
  <si>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</si>
  <si>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</si>
  <si>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</si>
  <si>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</si>
  <si>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</si>
  <si>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</si>
  <si>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</si>
  <si>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</si>
  <si>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</si>
  <si>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</si>
  <si>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</si>
  <si>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</si>
  <si>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</si>
  <si>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</si>
  <si>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</si>
  <si>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</si>
  <si>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</si>
  <si>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</si>
  <si>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</si>
  <si>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</si>
  <si>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</si>
  <si>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</si>
  <si>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</si>
  <si>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</si>
  <si>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</si>
  <si>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</si>
  <si>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</si>
  <si>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</si>
  <si>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</si>
  <si>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</si>
  <si>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</si>
  <si>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</si>
  <si>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</si>
  <si>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</si>
  <si>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</si>
  <si>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</si>
  <si>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</si>
  <si>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</si>
  <si>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</si>
  <si>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</si>
  <si>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</si>
  <si>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</si>
  <si>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</si>
  <si>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</si>
  <si>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</si>
  <si>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</si>
  <si>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</si>
  <si>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</si>
  <si>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</si>
  <si>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</si>
  <si>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</si>
  <si>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</si>
  <si>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</si>
  <si>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</si>
  <si>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</si>
  <si>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</si>
  <si>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</si>
  <si>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</si>
  <si>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</si>
  <si>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</si>
  <si>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</si>
  <si>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</si>
  <si>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</si>
  <si>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</si>
  <si>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</si>
  <si>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</si>
  <si>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</si>
  <si>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</si>
  <si>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</si>
  <si>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</si>
  <si>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</si>
  <si>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</si>
  <si>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</si>
  <si>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</si>
  <si>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</si>
  <si>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</si>
  <si>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</si>
  <si>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</si>
  <si>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</si>
  <si>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</si>
  <si>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</si>
  <si>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</si>
  <si>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</si>
  <si>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</si>
  <si>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</si>
  <si>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</si>
  <si>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</si>
  <si>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</si>
  <si>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</si>
  <si>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</si>
  <si>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</si>
  <si>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</si>
  <si>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</si>
  <si>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</si>
  <si>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</si>
  <si>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</si>
  <si>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</si>
  <si>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</si>
  <si>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</si>
  <si>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</si>
  <si>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</si>
  <si>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</si>
  <si>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</si>
  <si>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</si>
  <si>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</si>
  <si>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</si>
  <si>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</si>
  <si>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</si>
  <si>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</si>
  <si>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</si>
  <si>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</si>
  <si>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</si>
  <si>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</si>
  <si>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</si>
  <si>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</si>
  <si>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</si>
  <si>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</si>
  <si>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</si>
  <si>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</si>
  <si>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</si>
  <si>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</si>
  <si>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</si>
  <si>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</si>
  <si>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</si>
  <si>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</si>
  <si>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</si>
  <si>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</si>
  <si>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</si>
  <si>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</si>
  <si>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</si>
  <si>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</si>
  <si>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</si>
  <si>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</si>
  <si>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</si>
  <si>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</si>
  <si>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</si>
  <si>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</si>
  <si>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</si>
  <si>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</si>
  <si>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</si>
  <si>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</si>
  <si>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</si>
  <si>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</si>
  <si>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</si>
  <si>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</si>
  <si>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</si>
  <si>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</si>
  <si>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</si>
  <si>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</si>
  <si>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</si>
  <si>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</si>
  <si>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</si>
  <si>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</si>
  <si>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</si>
  <si>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</si>
  <si>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</si>
  <si>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</si>
  <si>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</si>
  <si>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</si>
  <si>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</si>
  <si>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</si>
  <si>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</si>
  <si>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</si>
  <si>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</si>
  <si>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</si>
  <si>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</si>
  <si>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</si>
  <si>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</si>
  <si>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</si>
  <si>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</si>
  <si>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</si>
  <si>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</si>
  <si>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</si>
  <si>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</si>
  <si>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</si>
  <si>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</si>
  <si>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</si>
  <si>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</si>
  <si>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</si>
  <si>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</si>
  <si>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</si>
  <si>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</si>
  <si>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</si>
  <si>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</si>
  <si>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</si>
  <si>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</si>
  <si>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</si>
  <si>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</si>
  <si>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</si>
  <si>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</si>
  <si>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</si>
  <si>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</si>
  <si>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</si>
  <si>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</si>
  <si>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</si>
  <si>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</si>
  <si>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</si>
  <si>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</si>
  <si>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</si>
  <si>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</si>
  <si>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</si>
  <si>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</si>
  <si>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</si>
  <si>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</si>
  <si>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</si>
  <si>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</si>
  <si>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</si>
  <si>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</si>
  <si>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</si>
  <si>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</si>
  <si>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</si>
  <si>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</si>
  <si>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</si>
  <si>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</si>
  <si>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</si>
  <si>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</si>
  <si>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</si>
  <si>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</si>
  <si>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</si>
  <si>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</si>
  <si>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</si>
  <si>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</si>
  <si>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</si>
  <si>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</si>
  <si>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</si>
  <si>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</si>
  <si>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</si>
  <si>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</si>
  <si>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</si>
  <si>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</si>
  <si>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</si>
  <si>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</si>
  <si>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</si>
  <si>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</si>
  <si>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</si>
  <si>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</si>
  <si>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</si>
  <si>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</si>
  <si>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</si>
  <si>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</si>
  <si>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</si>
  <si>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</si>
  <si>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</si>
  <si>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</si>
  <si>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</si>
  <si>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</si>
  <si>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</si>
  <si>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</si>
  <si>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</si>
  <si>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</si>
  <si>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</si>
  <si>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</si>
  <si>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</si>
  <si>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</si>
  <si>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</si>
  <si>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</si>
  <si>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</si>
  <si>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</si>
  <si>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</si>
  <si>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</si>
  <si>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</si>
  <si>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</si>
  <si>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</si>
  <si>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</si>
  <si>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</si>
  <si>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</si>
  <si>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</si>
  <si>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</si>
  <si>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</si>
  <si>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</si>
  <si>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</si>
  <si>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</si>
  <si>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</si>
  <si>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</si>
  <si>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</si>
  <si>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</si>
  <si>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</si>
  <si>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</si>
  <si>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</si>
  <si>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</si>
  <si>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</si>
  <si>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</si>
  <si>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</si>
  <si>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</si>
  <si>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</si>
  <si>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</si>
  <si>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</si>
  <si>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</si>
  <si>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</si>
  <si>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</si>
  <si>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</si>
  <si>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</si>
  <si>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</si>
  <si>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</si>
  <si>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</si>
  <si>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</si>
  <si>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</si>
  <si>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</si>
  <si>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</si>
  <si>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</si>
  <si>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</si>
  <si>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</si>
  <si>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</si>
  <si>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</si>
  <si>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</si>
  <si>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</si>
  <si>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</si>
  <si>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</si>
  <si>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</si>
  <si>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</si>
  <si>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</si>
  <si>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</si>
  <si>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</si>
  <si>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</si>
  <si>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</si>
  <si>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</si>
  <si>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</si>
  <si>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</si>
  <si>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</si>
  <si>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</si>
  <si>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</si>
  <si>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</si>
  <si>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</si>
  <si>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</si>
  <si>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</si>
  <si>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</si>
  <si>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</si>
  <si>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</si>
  <si>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</si>
  <si>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</si>
  <si>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</si>
  <si>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</si>
  <si>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</si>
  <si>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</si>
  <si>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</si>
  <si>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</si>
  <si>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</si>
  <si>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</si>
  <si>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</si>
  <si>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</si>
  <si>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</si>
  <si>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</si>
  <si>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</si>
  <si>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</si>
  <si>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</si>
  <si>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</si>
  <si>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</si>
  <si>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</si>
  <si>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</si>
  <si>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</si>
  <si>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</si>
  <si>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</si>
  <si>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</si>
  <si>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</si>
  <si>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</si>
  <si>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</si>
  <si>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</si>
  <si>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</si>
  <si>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</si>
  <si>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</si>
  <si>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</si>
  <si>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</si>
  <si>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</si>
  <si>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</si>
  <si>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</si>
  <si>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</si>
  <si>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</si>
  <si>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</si>
  <si>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</si>
  <si>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</si>
  <si>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</si>
  <si>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</si>
  <si>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</si>
  <si>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</si>
  <si>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</si>
  <si>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</si>
  <si>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</si>
  <si>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</si>
  <si>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</si>
  <si>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</si>
  <si>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</si>
  <si>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</si>
  <si>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</si>
  <si>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</si>
  <si>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</si>
  <si>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</si>
  <si>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</si>
  <si>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</si>
  <si>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</si>
  <si>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</si>
  <si>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</si>
  <si>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</si>
  <si>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</si>
  <si>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</si>
  <si>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</si>
  <si>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</si>
  <si>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</si>
  <si>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</si>
  <si>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</si>
  <si>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</si>
  <si>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</si>
  <si>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</si>
  <si>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</si>
  <si>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</si>
  <si>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</si>
  <si>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</si>
  <si>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</si>
  <si>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</si>
  <si>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</si>
  <si>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</si>
  <si>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</si>
  <si>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</si>
  <si>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</si>
  <si>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</si>
  <si>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</si>
  <si>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</si>
  <si>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</si>
  <si>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</si>
  <si>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</si>
  <si>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</si>
  <si>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</si>
  <si>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</si>
  <si>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</si>
  <si>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</si>
  <si>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</si>
  <si>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</si>
  <si>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</si>
  <si>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</si>
  <si>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</si>
  <si>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</si>
  <si>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</si>
  <si>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</si>
  <si>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</si>
  <si>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</si>
  <si>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</si>
  <si>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</si>
  <si>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</si>
  <si>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</si>
  <si>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</si>
  <si>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</si>
  <si>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</si>
  <si>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</si>
  <si>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</si>
  <si>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</si>
  <si>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</si>
  <si>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</si>
  <si>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</si>
  <si>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</si>
  <si>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</si>
  <si>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</si>
  <si>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</si>
  <si>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</si>
  <si>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</si>
  <si>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</si>
  <si>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</si>
  <si>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</si>
  <si>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</si>
  <si>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</si>
  <si>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</si>
  <si>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</si>
  <si>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</si>
  <si>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</si>
  <si>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</si>
  <si>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</si>
  <si>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</si>
  <si>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</si>
  <si>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</si>
  <si>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</si>
  <si>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</si>
  <si>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</si>
  <si>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</si>
  <si>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</si>
  <si>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</si>
  <si>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</si>
  <si>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</si>
  <si>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</si>
  <si>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</si>
  <si>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</si>
  <si>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</si>
  <si>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</si>
  <si>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</si>
  <si>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</si>
  <si>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</si>
  <si>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</si>
  <si>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</si>
  <si>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</si>
  <si>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</si>
  <si>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</si>
  <si>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</si>
  <si>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</si>
  <si>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</si>
  <si>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</si>
  <si>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</si>
  <si>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</si>
  <si>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</si>
  <si>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</si>
  <si>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</si>
  <si>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</si>
  <si>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</si>
  <si>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</si>
  <si>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</si>
  <si>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</si>
  <si>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</si>
  <si>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</si>
  <si>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</si>
  <si>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</si>
  <si>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</si>
  <si>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</si>
  <si>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</si>
  <si>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</si>
  <si>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</si>
  <si>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</si>
  <si>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</si>
  <si>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</si>
  <si>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</si>
  <si>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</si>
  <si>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</si>
  <si>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</si>
  <si>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</si>
  <si>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</si>
  <si>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</si>
  <si>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</si>
  <si>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</si>
  <si>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</si>
  <si>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</si>
  <si>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</si>
  <si>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</si>
  <si>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</si>
  <si>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</si>
  <si>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</si>
  <si>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</si>
  <si>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</si>
  <si>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</si>
  <si>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</si>
  <si>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</si>
  <si>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</si>
  <si>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</si>
  <si>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</si>
  <si>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</si>
  <si>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</si>
  <si>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</si>
  <si>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</si>
  <si>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</si>
  <si>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</si>
  <si>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</si>
  <si>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</si>
  <si>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</si>
  <si>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</si>
  <si>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</si>
  <si>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</si>
  <si>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</si>
  <si>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</si>
  <si>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</si>
  <si>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</si>
  <si>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</si>
  <si>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</si>
  <si>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</si>
  <si>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</si>
  <si>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</si>
  <si>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</si>
  <si>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</si>
  <si>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</si>
  <si>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</si>
  <si>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</si>
  <si>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</si>
  <si>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</si>
  <si>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</si>
  <si>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</si>
  <si>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</si>
  <si>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</si>
  <si>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</si>
  <si>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</si>
  <si>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</si>
  <si>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</si>
  <si>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</si>
  <si>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</si>
  <si>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</si>
  <si>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</si>
  <si>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</si>
  <si>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</si>
  <si>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</si>
  <si>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</si>
  <si>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</si>
  <si>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</si>
  <si>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</si>
  <si>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</si>
  <si>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</si>
  <si>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</si>
  <si>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</si>
  <si>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</si>
  <si>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</si>
  <si>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</si>
  <si>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</si>
  <si>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</si>
  <si>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</si>
  <si>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</si>
  <si>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</si>
  <si>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</si>
  <si>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</si>
  <si>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</si>
  <si>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</si>
  <si>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</si>
  <si>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</si>
  <si>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</si>
  <si>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</si>
  <si>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</si>
  <si>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</si>
  <si>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</si>
  <si>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</si>
  <si>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</si>
  <si>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</si>
  <si>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</si>
  <si>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</si>
  <si>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</si>
  <si>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</si>
  <si>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</si>
  <si>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</si>
  <si>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</si>
  <si>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</si>
  <si>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</si>
  <si>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</si>
  <si>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</si>
  <si>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</si>
  <si>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</si>
  <si>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</si>
  <si>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</si>
  <si>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</si>
  <si>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</si>
  <si>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</si>
  <si>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</si>
  <si>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</si>
  <si>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</si>
  <si>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</si>
  <si>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</si>
  <si>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</si>
  <si>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</si>
  <si>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</si>
  <si>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</si>
  <si>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</si>
  <si>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</si>
  <si>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</si>
  <si>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</si>
  <si>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</si>
  <si>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</si>
  <si>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</si>
  <si>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</si>
  <si>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</si>
  <si>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</si>
  <si>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</si>
  <si>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</si>
  <si>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</si>
  <si>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</si>
  <si>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</si>
  <si>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</si>
  <si>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</si>
  <si>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</si>
  <si>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</si>
  <si>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</si>
  <si>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</si>
  <si>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</si>
  <si>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</si>
  <si>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</si>
  <si>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</si>
  <si>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</si>
  <si>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</si>
  <si>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</si>
  <si>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</si>
  <si>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</si>
  <si>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</si>
  <si>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</si>
  <si>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</si>
  <si>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</si>
  <si>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</si>
  <si>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</si>
  <si>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</si>
  <si>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</si>
  <si>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</si>
  <si>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</si>
  <si>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</si>
  <si>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</si>
  <si>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</si>
  <si>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</si>
  <si>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</si>
  <si>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</si>
  <si>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</si>
  <si>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</si>
  <si>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</si>
  <si>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</si>
  <si>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</si>
  <si>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</si>
  <si>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</si>
  <si>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</si>
  <si>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</si>
  <si>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</si>
  <si>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</si>
  <si>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</si>
  <si>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</si>
  <si>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</si>
  <si>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</si>
  <si>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</si>
  <si>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</si>
  <si>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</si>
  <si>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</si>
  <si>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</si>
  <si>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</si>
  <si>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</si>
  <si>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</si>
  <si>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</si>
  <si>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</si>
  <si>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</si>
  <si>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</si>
  <si>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</si>
  <si>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</si>
  <si>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</si>
  <si>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</si>
  <si>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</si>
  <si>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</si>
  <si>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</si>
  <si>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</si>
  <si>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</si>
  <si>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</si>
  <si>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</si>
  <si>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</si>
  <si>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</si>
  <si>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</si>
  <si>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</si>
  <si>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</si>
  <si>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</si>
  <si>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</si>
  <si>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</si>
  <si>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</si>
  <si>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</si>
  <si>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</si>
  <si>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</si>
  <si>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</si>
  <si>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</si>
  <si>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</si>
  <si>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</si>
  <si>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</si>
  <si>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</si>
  <si>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</si>
  <si>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</si>
  <si>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</si>
  <si>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</si>
  <si>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</si>
  <si>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</si>
  <si>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</si>
  <si>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</si>
  <si>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</si>
  <si>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</si>
  <si>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</si>
  <si>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</si>
  <si>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</si>
  <si>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</si>
  <si>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</si>
  <si>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</si>
  <si>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</si>
  <si>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</si>
  <si>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</si>
  <si>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</si>
  <si>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</si>
  <si>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</si>
  <si>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</si>
  <si>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</si>
  <si>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</si>
  <si>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</si>
  <si>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</si>
  <si>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</si>
  <si>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</si>
  <si>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</si>
  <si>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</si>
  <si>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</si>
  <si>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</si>
  <si>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</si>
  <si>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</si>
  <si>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</si>
  <si>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</si>
  <si>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</si>
  <si>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</si>
  <si>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</si>
  <si>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</si>
  <si>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</si>
  <si>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</si>
  <si>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</si>
  <si>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</si>
  <si>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</si>
  <si>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</si>
  <si>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</si>
  <si>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</si>
  <si>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</si>
  <si>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</si>
  <si>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</si>
  <si>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</si>
  <si>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</si>
  <si>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</si>
  <si>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</si>
  <si>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</si>
  <si>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</si>
  <si>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</si>
  <si>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</si>
  <si>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</si>
  <si>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</si>
  <si>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</si>
  <si>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</si>
  <si>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</si>
  <si>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</si>
  <si>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</si>
  <si>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</si>
  <si>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</si>
  <si>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</si>
  <si>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</si>
  <si>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</si>
  <si>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</si>
  <si>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</si>
  <si>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</si>
  <si>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</si>
  <si>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</si>
  <si>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</si>
  <si>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</si>
  <si>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</si>
  <si>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</si>
  <si>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</si>
  <si>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</si>
  <si>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</si>
  <si>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</si>
  <si>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</si>
  <si>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</si>
  <si>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</si>
  <si>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</si>
  <si>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</si>
  <si>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</si>
  <si>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</si>
  <si>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</si>
  <si>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</si>
  <si>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</si>
  <si>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</si>
  <si>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</si>
  <si>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</si>
  <si>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</si>
  <si>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</si>
  <si>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</si>
  <si>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</si>
  <si>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</si>
  <si>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</si>
  <si>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</si>
  <si>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</si>
  <si>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</si>
  <si>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</si>
  <si>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</si>
  <si>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</si>
  <si>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</si>
  <si>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</si>
  <si>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</si>
  <si>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</si>
  <si>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</si>
  <si>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</si>
  <si>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</si>
  <si>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</si>
  <si>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</si>
  <si>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</si>
  <si>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</si>
  <si>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</si>
  <si>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</si>
  <si>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</si>
  <si>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</si>
  <si>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</si>
  <si>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</si>
  <si>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</si>
  <si>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</si>
  <si>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</si>
  <si>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</si>
  <si>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</si>
  <si>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</si>
  <si>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</si>
  <si>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</si>
  <si>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</si>
  <si>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</si>
  <si>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</si>
  <si>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</si>
  <si>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</si>
  <si>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</si>
  <si>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</si>
  <si>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</si>
  <si>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</si>
  <si>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</si>
  <si>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</si>
  <si>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</si>
  <si>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</si>
  <si>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</si>
  <si>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</si>
  <si>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</si>
  <si>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</si>
  <si>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</si>
  <si>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</si>
  <si>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</si>
  <si>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</si>
  <si>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</si>
  <si>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</si>
  <si>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</si>
  <si>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</si>
  <si>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</si>
  <si>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</si>
  <si>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</si>
  <si>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</si>
  <si>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</si>
  <si>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</si>
  <si>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</si>
  <si>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</si>
  <si>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</si>
  <si>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</si>
  <si>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</si>
  <si>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</si>
  <si>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</si>
  <si>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</si>
  <si>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</si>
  <si>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</si>
  <si>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</si>
  <si>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</si>
  <si>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</si>
  <si>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</si>
  <si>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</si>
  <si>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</si>
  <si>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</si>
  <si>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</si>
  <si>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</si>
  <si>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</si>
  <si>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</si>
  <si>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</si>
  <si>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</si>
  <si>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</si>
  <si>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</si>
  <si>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</si>
  <si>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</si>
  <si>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</si>
  <si>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</si>
  <si>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</si>
  <si>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</si>
  <si>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</si>
  <si>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</si>
  <si>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</si>
  <si>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</si>
  <si>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</si>
  <si>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</si>
  <si>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</si>
  <si>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</si>
  <si>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</si>
  <si>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</si>
  <si>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</si>
  <si>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</si>
  <si>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</si>
  <si>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</si>
  <si>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</si>
  <si>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</si>
  <si>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</si>
  <si>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</si>
  <si>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</si>
  <si>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</si>
  <si>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</si>
  <si>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</si>
  <si>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</si>
  <si>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</si>
  <si>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</si>
  <si>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</si>
  <si>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</si>
  <si>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</si>
  <si>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</si>
  <si>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</si>
  <si>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</si>
  <si>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</si>
  <si>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</si>
  <si>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</si>
  <si>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</si>
  <si>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</si>
  <si>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</si>
  <si>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</si>
  <si>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</si>
  <si>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</si>
  <si>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</si>
  <si>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</si>
  <si>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</si>
  <si>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</si>
  <si>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</si>
  <si>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</si>
  <si>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</si>
  <si>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</si>
  <si>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</si>
  <si>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</si>
  <si>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</si>
  <si>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</si>
  <si>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</si>
  <si>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</si>
  <si>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</si>
  <si>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</si>
  <si>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</si>
  <si>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</si>
  <si>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</si>
  <si>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</si>
  <si>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</si>
  <si>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</si>
  <si>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</si>
  <si>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</si>
  <si>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</si>
  <si>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</si>
  <si>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</si>
  <si>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</si>
  <si>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</si>
  <si>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</si>
  <si>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</si>
  <si>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</si>
  <si>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</si>
  <si>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</si>
  <si>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</si>
  <si>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</si>
  <si>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</si>
  <si>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</si>
  <si>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</si>
  <si>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</si>
  <si>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</si>
  <si>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</si>
  <si>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</si>
  <si>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</si>
  <si>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</si>
  <si>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</si>
  <si>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</si>
  <si>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</si>
  <si>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</si>
  <si>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</si>
  <si>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</si>
  <si>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</si>
  <si>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</si>
  <si>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</si>
  <si>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</si>
  <si>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</si>
  <si>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</si>
  <si>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</si>
  <si>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</si>
  <si>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</si>
  <si>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</si>
  <si>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</si>
  <si>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</si>
  <si>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</si>
  <si>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</si>
  <si>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</si>
  <si>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</si>
  <si>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</si>
  <si>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</si>
  <si>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</si>
  <si>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</si>
  <si>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</si>
  <si>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</si>
  <si>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</si>
  <si>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</si>
  <si>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</si>
  <si>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</si>
  <si>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</si>
  <si>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</si>
  <si>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</si>
  <si>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</si>
  <si>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</si>
  <si>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</si>
  <si>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</si>
  <si>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</si>
  <si>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</si>
  <si>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</si>
  <si>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</si>
  <si>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</si>
  <si>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</si>
  <si>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</si>
  <si>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</si>
  <si>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</si>
  <si>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</si>
  <si>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</si>
  <si>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</si>
  <si>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</si>
  <si>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</si>
  <si>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</si>
  <si>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</si>
  <si>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</si>
  <si>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</si>
  <si>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</si>
  <si>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</si>
  <si>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</si>
  <si>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</si>
  <si>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</si>
  <si>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</si>
  <si>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</si>
  <si>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</si>
  <si>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</si>
  <si>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</si>
  <si>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</si>
  <si>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</si>
  <si>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</si>
  <si>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</si>
  <si>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</si>
  <si>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</si>
  <si>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</si>
  <si>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</si>
  <si>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</si>
  <si>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</si>
  <si>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</si>
  <si>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</si>
  <si>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</si>
  <si>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</si>
  <si>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</si>
  <si>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</si>
  <si>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</si>
  <si>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</si>
  <si>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</si>
  <si>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</si>
  <si>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</si>
  <si>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</si>
  <si>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</si>
  <si>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</si>
  <si>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</si>
  <si>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</si>
  <si>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</si>
  <si>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</si>
  <si>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</si>
  <si>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</si>
  <si>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</si>
  <si>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</si>
  <si>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</si>
  <si>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</si>
  <si>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</si>
  <si>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</si>
  <si>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</si>
  <si>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</si>
  <si>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</si>
  <si>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</si>
  <si>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</si>
  <si>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</si>
  <si>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</si>
  <si>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</si>
  <si>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</si>
  <si>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</si>
  <si>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</si>
  <si>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</si>
  <si>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</si>
  <si>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</si>
  <si>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</si>
  <si>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</si>
  <si>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</si>
  <si>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</si>
  <si>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</si>
  <si>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</si>
  <si>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</si>
  <si>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</si>
  <si>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</si>
  <si>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</si>
  <si>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</si>
  <si>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</si>
  <si>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</si>
  <si>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</si>
  <si>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</si>
  <si>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</si>
  <si>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</si>
  <si>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</si>
  <si>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</si>
  <si>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</si>
  <si>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</si>
  <si>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</si>
  <si>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</si>
  <si>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</si>
  <si>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</si>
  <si>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</si>
  <si>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</si>
  <si>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</si>
  <si>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</si>
  <si>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</si>
  <si>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</si>
  <si>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</si>
  <si>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</si>
  <si>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</si>
  <si>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</si>
  <si>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</si>
  <si>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</si>
  <si>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</si>
  <si>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</si>
  <si>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</si>
  <si>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</si>
  <si>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</si>
  <si>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</si>
  <si>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</si>
  <si>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</si>
  <si>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</si>
  <si>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</si>
  <si>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</si>
  <si>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</si>
  <si>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</si>
  <si>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</si>
  <si>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</si>
  <si>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</si>
  <si>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</si>
  <si>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</si>
  <si>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</si>
  <si>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</si>
  <si>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</si>
  <si>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</si>
  <si>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</si>
  <si>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</si>
  <si>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</si>
  <si>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</si>
  <si>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</si>
  <si>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</si>
  <si>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</si>
  <si>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</si>
  <si>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</si>
  <si>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</si>
  <si>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</si>
  <si>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</si>
  <si>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</si>
  <si>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</si>
  <si>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</si>
  <si>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</si>
  <si>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</si>
  <si>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</si>
  <si>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</si>
  <si>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</si>
  <si>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</si>
  <si>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</si>
  <si>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</si>
  <si>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</si>
  <si>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</si>
  <si>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</si>
  <si>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</si>
  <si>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</si>
  <si>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</si>
  <si>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</si>
  <si>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</si>
  <si>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</si>
  <si>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</si>
  <si>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</si>
  <si>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</si>
  <si>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</si>
  <si>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</si>
  <si>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</si>
  <si>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</si>
  <si>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</si>
  <si>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</si>
  <si>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</si>
  <si>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</si>
  <si>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</si>
  <si>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</si>
  <si>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</si>
  <si>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</si>
  <si>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</si>
  <si>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</si>
  <si>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</si>
  <si>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</si>
  <si>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</si>
  <si>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</si>
  <si>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</si>
  <si>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</si>
  <si>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</si>
  <si>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</si>
  <si>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</si>
  <si>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</si>
  <si>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</si>
  <si>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</si>
  <si>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</si>
  <si>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</si>
  <si>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</si>
  <si>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</si>
  <si>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</si>
  <si>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</si>
  <si>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</si>
  <si>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</si>
  <si>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</si>
  <si>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</si>
  <si>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</si>
  <si>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</si>
  <si>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</si>
  <si>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</si>
  <si>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</si>
  <si>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</si>
  <si>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</si>
  <si>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</si>
  <si>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</si>
  <si>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</si>
  <si>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</si>
  <si>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</si>
  <si>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</si>
  <si>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</si>
  <si>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</si>
  <si>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</si>
  <si>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</si>
  <si>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</si>
  <si>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</si>
  <si>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</si>
  <si>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</si>
  <si>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</si>
  <si>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</si>
  <si>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</si>
  <si>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</si>
  <si>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</si>
  <si>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</si>
  <si>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</si>
  <si>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</si>
  <si>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</si>
  <si>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</si>
  <si>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</si>
  <si>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</si>
  <si>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</si>
  <si>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</si>
  <si>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</si>
  <si>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</si>
  <si>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</si>
  <si>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</si>
  <si>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</si>
  <si>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</si>
  <si>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</si>
  <si>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</si>
  <si>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</si>
  <si>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</si>
  <si>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</si>
  <si>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</si>
  <si>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</si>
  <si>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</si>
  <si>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</si>
  <si>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</si>
  <si>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</si>
  <si>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</si>
  <si>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</si>
  <si>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</si>
  <si>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</si>
  <si>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</si>
  <si>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</si>
  <si>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</si>
  <si>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</si>
  <si>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</si>
  <si>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</si>
  <si>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</si>
  <si>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</si>
  <si>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</si>
  <si>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</si>
  <si>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</si>
  <si>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</si>
  <si>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</si>
  <si>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</si>
  <si>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</si>
  <si>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</si>
  <si>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</si>
  <si>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</si>
  <si>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</si>
  <si>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</si>
  <si>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</si>
  <si>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</si>
  <si>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</si>
  <si>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</si>
  <si>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</si>
  <si>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</si>
  <si>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</si>
  <si>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</si>
  <si>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</si>
  <si>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</si>
  <si>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</si>
  <si>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</si>
  <si>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</si>
  <si>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</si>
  <si>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</si>
  <si>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</si>
  <si>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</si>
  <si>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</si>
  <si>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</si>
  <si>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</si>
  <si>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</si>
  <si>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</si>
  <si>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</si>
  <si>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</si>
  <si>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</si>
  <si>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</si>
  <si>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</si>
  <si>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</si>
  <si>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</si>
  <si>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</si>
  <si>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</si>
  <si>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</si>
  <si>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</si>
  <si>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</si>
  <si>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</si>
  <si>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</si>
  <si>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</si>
  <si>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</si>
  <si>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</si>
  <si>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</si>
  <si>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</si>
  <si>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</si>
  <si>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</si>
  <si>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</si>
  <si>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</si>
  <si>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</si>
  <si>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</si>
  <si>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</si>
  <si>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</si>
  <si>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</si>
  <si>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</si>
  <si>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</si>
  <si>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</si>
  <si>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</si>
  <si>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</si>
  <si>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</si>
  <si>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</si>
  <si>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</si>
  <si>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</si>
  <si>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</si>
  <si>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</si>
  <si>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</si>
  <si>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</si>
  <si>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</si>
  <si>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</si>
  <si>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</si>
  <si>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</si>
  <si>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</si>
  <si>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</si>
  <si>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</si>
  <si>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</si>
  <si>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</si>
  <si>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</si>
  <si>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</si>
  <si>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</si>
  <si>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</si>
  <si>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</si>
  <si>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</si>
  <si>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</si>
  <si>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</si>
  <si>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</si>
  <si>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</si>
  <si>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</si>
  <si>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</si>
  <si>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</si>
  <si>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</si>
  <si>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</si>
  <si>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</si>
  <si>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</si>
  <si>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</si>
  <si>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</si>
  <si>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</si>
  <si>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</si>
  <si>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</si>
  <si>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</si>
  <si>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</si>
  <si>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</si>
  <si>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</si>
  <si>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</si>
  <si>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</si>
  <si>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</si>
  <si>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</si>
  <si>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</si>
  <si>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</si>
  <si>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</si>
  <si>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</si>
  <si>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</si>
  <si>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</si>
  <si>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</si>
  <si>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</si>
  <si>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</si>
  <si>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</si>
  <si>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</si>
  <si>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</si>
  <si>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</si>
  <si>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</si>
  <si>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</si>
  <si>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</si>
  <si>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</si>
  <si>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</si>
  <si>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</si>
  <si>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</si>
  <si>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</si>
  <si>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</si>
  <si>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</si>
  <si>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</si>
  <si>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</si>
  <si>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</si>
  <si>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</si>
  <si>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</si>
  <si>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</si>
  <si>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</si>
  <si>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</si>
  <si>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</si>
  <si>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</si>
  <si>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</si>
  <si>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</si>
  <si>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</si>
  <si>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</si>
  <si>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</si>
  <si>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</si>
  <si>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</si>
  <si>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</si>
  <si>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</si>
  <si>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</si>
  <si>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</si>
  <si>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</si>
  <si>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</si>
  <si>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</si>
  <si>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</si>
  <si>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</si>
  <si>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</si>
  <si>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</si>
  <si>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</si>
  <si>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</si>
  <si>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</si>
  <si>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</si>
  <si>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</si>
  <si>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</si>
  <si>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</si>
  <si>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</si>
  <si>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</si>
  <si>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</si>
  <si>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</si>
  <si>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</si>
  <si>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</si>
  <si>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</si>
  <si>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</si>
  <si>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</si>
  <si>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</si>
  <si>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</si>
  <si>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</si>
  <si>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</si>
  <si>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</si>
  <si>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</si>
  <si>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</si>
  <si>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</si>
  <si>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</si>
  <si>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</si>
  <si>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</si>
  <si>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</si>
  <si>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</si>
  <si>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</si>
  <si>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</si>
  <si>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</si>
  <si>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</si>
  <si>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</si>
  <si>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</si>
  <si>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</si>
  <si>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</si>
  <si>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</si>
  <si>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</si>
  <si>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</si>
  <si>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</si>
  <si>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</si>
  <si>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</si>
  <si>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</si>
  <si>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</si>
  <si>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</si>
  <si>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</si>
  <si>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</si>
  <si>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</si>
  <si>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</si>
  <si>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</si>
  <si>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</si>
  <si>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</si>
  <si>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</si>
  <si>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</si>
  <si>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</si>
  <si>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</si>
  <si>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</si>
  <si>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</si>
  <si>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</si>
  <si>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</si>
  <si>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</si>
  <si>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</si>
  <si>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</si>
  <si>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</si>
  <si>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</si>
  <si>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</si>
  <si>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</si>
  <si>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</si>
  <si>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</si>
  <si>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</si>
  <si>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</si>
  <si>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</si>
  <si>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</si>
  <si>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</si>
  <si>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</si>
  <si>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</si>
  <si>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</si>
  <si>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</si>
  <si>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</si>
  <si>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</si>
  <si>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</si>
  <si>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</si>
  <si>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</si>
  <si>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</si>
  <si>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</si>
  <si>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</si>
  <si>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</si>
  <si>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</si>
  <si>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</si>
  <si>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</si>
  <si>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</si>
  <si>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</si>
  <si>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</si>
  <si>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</si>
  <si>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</si>
  <si>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</si>
  <si>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</si>
  <si>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</si>
  <si>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</si>
  <si>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</si>
  <si>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</si>
  <si>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</si>
  <si>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</si>
  <si>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</si>
  <si>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</si>
  <si>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</si>
  <si>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</si>
  <si>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</si>
  <si>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</si>
  <si>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</si>
  <si>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</si>
  <si>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</si>
  <si>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</si>
  <si>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</si>
  <si>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</si>
  <si>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</si>
  <si>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</si>
  <si>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</si>
  <si>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</si>
  <si>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</si>
  <si>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</si>
  <si>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</si>
  <si>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</si>
  <si>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</si>
  <si>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</si>
  <si>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</si>
  <si>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</si>
  <si>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</si>
  <si>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</si>
  <si>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</si>
  <si>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</si>
  <si>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</si>
  <si>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</si>
  <si>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</si>
  <si>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</si>
  <si>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</si>
  <si>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</si>
  <si>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</si>
  <si>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</si>
  <si>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</si>
  <si>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</si>
  <si>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</si>
  <si>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</si>
  <si>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</si>
  <si>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</si>
  <si>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</si>
  <si>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</si>
  <si>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</si>
  <si>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</si>
  <si>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</si>
  <si>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</si>
  <si>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</si>
  <si>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</si>
  <si>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</si>
  <si>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</si>
  <si>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</si>
  <si>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</si>
  <si>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</si>
  <si>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</si>
  <si>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</si>
  <si>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</si>
  <si>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</si>
  <si>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</si>
  <si>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</si>
  <si>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</si>
  <si>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</si>
  <si>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</si>
  <si>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</si>
  <si>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</si>
  <si>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</si>
  <si>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</si>
  <si>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</si>
  <si>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</si>
  <si>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</si>
  <si>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</si>
  <si>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</si>
  <si>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</si>
  <si>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</si>
  <si>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</si>
  <si>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</si>
  <si>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</si>
  <si>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</si>
  <si>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</si>
  <si>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</si>
  <si>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</si>
  <si>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</si>
  <si>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</si>
  <si>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</si>
  <si>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</si>
  <si>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</si>
  <si>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</si>
  <si>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</si>
  <si>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</si>
  <si>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</si>
  <si>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</si>
  <si>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</si>
  <si>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</si>
  <si>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</si>
  <si>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</si>
  <si>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</si>
  <si>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</si>
  <si>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</si>
  <si>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</si>
  <si>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</si>
  <si>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</si>
  <si>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</si>
  <si>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</si>
  <si>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</si>
  <si>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</si>
  <si>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</si>
  <si>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</si>
  <si>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</si>
  <si>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</si>
  <si>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</si>
  <si>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</si>
  <si>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</si>
  <si>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</si>
  <si>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</si>
  <si>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</si>
  <si>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</si>
  <si>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</si>
  <si>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</si>
  <si>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</si>
  <si>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</si>
  <si>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</si>
  <si>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</si>
  <si>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</si>
  <si>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</si>
  <si>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</si>
  <si>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</si>
  <si>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</si>
  <si>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</si>
  <si>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</si>
  <si>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</si>
  <si>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</si>
  <si>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</si>
  <si>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</si>
  <si>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</si>
  <si>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</si>
  <si>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</si>
  <si>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</si>
  <si>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</si>
  <si>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</si>
  <si>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</si>
  <si>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</si>
  <si>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</si>
  <si>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</si>
  <si>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</si>
  <si>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</si>
  <si>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</si>
  <si>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</si>
  <si>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</si>
  <si>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</si>
  <si>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</si>
  <si>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</si>
  <si>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</si>
  <si>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</si>
  <si>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</si>
  <si>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</si>
  <si>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</si>
  <si>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</si>
  <si>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</si>
  <si>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</si>
  <si>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</si>
  <si>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</si>
  <si>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</si>
  <si>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</si>
  <si>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</si>
  <si>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</si>
  <si>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</si>
  <si>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</si>
  <si>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</si>
  <si>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</si>
  <si>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</si>
  <si>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</si>
  <si>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</si>
  <si>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</si>
  <si>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</si>
  <si>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</si>
  <si>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</si>
  <si>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</si>
  <si>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</si>
  <si>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</si>
  <si>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</si>
  <si>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</si>
  <si>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</si>
  <si>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</si>
  <si>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</si>
  <si>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</si>
  <si>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</si>
  <si>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</si>
  <si>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</si>
  <si>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</si>
  <si>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</si>
  <si>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</si>
  <si>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</si>
  <si>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</si>
  <si>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</si>
  <si>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</si>
  <si>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</si>
  <si>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</si>
  <si>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</si>
  <si>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</si>
  <si>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</si>
  <si>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</si>
  <si>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</si>
  <si>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</si>
  <si>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</si>
  <si>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</si>
  <si>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</si>
  <si>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</si>
  <si>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</si>
  <si>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</si>
  <si>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</si>
  <si>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</si>
  <si>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</si>
  <si>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</si>
  <si>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</si>
  <si>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</si>
  <si>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</si>
  <si>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</si>
  <si>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</si>
  <si>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</si>
  <si>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</si>
  <si>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</si>
  <si>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</si>
  <si>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</si>
  <si>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</si>
  <si>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</si>
  <si>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</si>
  <si>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</si>
  <si>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</si>
  <si>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</si>
  <si>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</si>
  <si>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</si>
  <si>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</si>
  <si>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</si>
  <si>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</si>
  <si>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</si>
  <si>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</si>
  <si>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</si>
  <si>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</si>
  <si>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</si>
  <si>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</si>
  <si>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</si>
  <si>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</si>
  <si>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</si>
  <si>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</si>
  <si>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</si>
  <si>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</si>
  <si>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</si>
  <si>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</si>
  <si>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</si>
  <si>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</si>
  <si>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</si>
  <si>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</si>
  <si>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</si>
  <si>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</si>
  <si>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</si>
  <si>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</si>
  <si>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</si>
  <si>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</si>
  <si>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</si>
  <si>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</si>
  <si>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</si>
  <si>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</si>
  <si>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</si>
  <si>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</si>
  <si>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</si>
  <si>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</si>
  <si>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</si>
  <si>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</si>
  <si>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</si>
  <si>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</si>
  <si>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</si>
  <si>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</si>
  <si>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</si>
  <si>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</si>
  <si>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</si>
  <si>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</si>
  <si>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</si>
  <si>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</si>
  <si>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</si>
  <si>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</si>
  <si>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</si>
  <si>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</si>
  <si>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</si>
  <si>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</si>
  <si>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</si>
  <si>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</si>
  <si>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</si>
  <si>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</si>
  <si>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</si>
  <si>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</si>
  <si>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</si>
  <si>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</si>
  <si>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</si>
  <si>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</si>
  <si>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</si>
  <si>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</si>
  <si>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</si>
  <si>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</si>
  <si>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</si>
  <si>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</si>
  <si>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</si>
  <si>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</si>
  <si>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</si>
  <si>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</si>
  <si>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</si>
  <si>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</si>
  <si>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</si>
  <si>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</si>
  <si>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</si>
  <si>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</si>
  <si>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</si>
  <si>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</si>
  <si>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</si>
  <si>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</si>
  <si>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</si>
  <si>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</si>
  <si>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</si>
  <si>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</si>
  <si>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</si>
  <si>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</si>
  <si>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</si>
  <si>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</si>
  <si>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</si>
  <si>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</si>
  <si>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</si>
  <si>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</si>
  <si>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</si>
  <si>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</si>
  <si>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</si>
  <si>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</si>
  <si>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</si>
  <si>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</si>
  <si>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</si>
  <si>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</si>
  <si>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</si>
  <si>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</si>
  <si>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</si>
  <si>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</si>
  <si>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</si>
  <si>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</si>
  <si>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</si>
  <si>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</si>
  <si>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</si>
  <si>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</si>
  <si>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</si>
  <si>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</si>
  <si>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</si>
  <si>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</si>
  <si>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</si>
  <si>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</si>
  <si>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</si>
  <si>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</si>
  <si>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</si>
  <si>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</si>
  <si>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</si>
  <si>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</si>
  <si>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</si>
  <si>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</si>
  <si>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</si>
  <si>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</si>
  <si>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</si>
  <si>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</si>
  <si>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</si>
  <si>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</si>
  <si>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</si>
  <si>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</si>
  <si>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</si>
  <si>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</si>
  <si>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</si>
  <si>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</si>
  <si>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</si>
  <si>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</si>
  <si>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</si>
  <si>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</si>
  <si>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</si>
  <si>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</si>
  <si>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</si>
  <si>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</si>
  <si>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</si>
  <si>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</si>
  <si>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</si>
  <si>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</si>
  <si>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</si>
  <si>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</si>
  <si>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</si>
  <si>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</si>
  <si>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</si>
  <si>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</si>
  <si>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</si>
  <si>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</si>
  <si>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</si>
  <si>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</si>
  <si>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</si>
  <si>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</si>
  <si>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</si>
  <si>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</si>
  <si>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</si>
  <si>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</si>
  <si>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</si>
  <si>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</si>
  <si>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</si>
  <si>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</si>
  <si>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</si>
  <si>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</si>
  <si>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</si>
  <si>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</si>
  <si>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</si>
  <si>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</si>
  <si>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</si>
  <si>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</si>
  <si>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</si>
  <si>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</si>
  <si>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</si>
  <si>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</si>
  <si>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</si>
  <si>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</si>
  <si>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</si>
  <si>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</si>
  <si>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</si>
  <si>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</si>
  <si>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</si>
  <si>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</si>
  <si>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</si>
  <si>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</si>
  <si>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</si>
  <si>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</si>
  <si>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</si>
  <si>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</si>
  <si>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</si>
  <si>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</si>
  <si>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</si>
  <si>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</si>
  <si>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</si>
  <si>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</si>
  <si>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</si>
  <si>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</si>
  <si>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</si>
  <si>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</si>
  <si>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</si>
  <si>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</si>
  <si>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</si>
  <si>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</si>
  <si>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</si>
  <si>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</si>
  <si>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</si>
  <si>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</si>
  <si>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</si>
  <si>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</si>
  <si>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</si>
  <si>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</si>
  <si>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</si>
  <si>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</si>
  <si>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</si>
  <si>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</si>
  <si>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</si>
  <si>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</si>
  <si>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</si>
  <si>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</si>
  <si>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</si>
  <si>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</si>
  <si>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</si>
  <si>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</si>
  <si>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</si>
  <si>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</si>
  <si>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</si>
  <si>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</si>
  <si>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</si>
  <si>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</si>
  <si>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</si>
  <si>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</si>
  <si>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</si>
  <si>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</si>
  <si>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</si>
  <si>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</si>
  <si>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</si>
  <si>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</si>
  <si>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</si>
  <si>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</si>
  <si>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</si>
  <si>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</si>
  <si>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</si>
  <si>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</si>
  <si>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</si>
  <si>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</si>
  <si>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</si>
  <si>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</si>
  <si>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</si>
  <si>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</si>
  <si>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</si>
  <si>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</si>
  <si>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</si>
  <si>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</si>
  <si>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</si>
  <si>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</si>
  <si>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</si>
  <si>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</si>
  <si>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</si>
  <si>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</si>
  <si>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</si>
  <si>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</si>
  <si>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</si>
  <si>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</si>
  <si>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</si>
  <si>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</si>
  <si>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</si>
  <si>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</si>
  <si>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</si>
  <si>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</si>
  <si>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</si>
  <si>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</si>
  <si>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</si>
  <si>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</si>
  <si>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</si>
  <si>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</si>
  <si>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</si>
  <si>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</si>
  <si>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</si>
  <si>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</si>
  <si>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</si>
  <si>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</si>
  <si>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</si>
  <si>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</si>
  <si>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</si>
  <si>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</si>
  <si>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</si>
  <si>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</si>
  <si>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</si>
  <si>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</si>
  <si>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</si>
  <si>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</si>
  <si>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</si>
  <si>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</si>
  <si>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</si>
  <si>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</si>
  <si>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</si>
  <si>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</si>
  <si>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</si>
  <si>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</si>
  <si>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</si>
  <si>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</si>
  <si>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</si>
  <si>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</si>
  <si>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</si>
  <si>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</si>
  <si>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</si>
  <si>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</si>
  <si>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</si>
  <si>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</si>
  <si>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</si>
  <si>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</si>
  <si>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</si>
  <si>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</si>
  <si>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</si>
  <si>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</si>
  <si>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</si>
  <si>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</si>
  <si>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</si>
  <si>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</si>
  <si>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</si>
  <si>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</si>
  <si>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</si>
  <si>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</si>
  <si>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</si>
  <si>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</si>
  <si>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</si>
  <si>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television</t>
  </si>
  <si>
    <t>shorts</t>
  </si>
  <si>
    <t>science fiction</t>
  </si>
  <si>
    <t>drama</t>
  </si>
  <si>
    <t>documentary</t>
  </si>
  <si>
    <t>animation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</si>
  <si>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</si>
  <si>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</si>
  <si>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</si>
  <si>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</si>
  <si>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</si>
  <si>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</si>
  <si>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</si>
  <si>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</si>
  <si>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</si>
  <si>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</si>
  <si>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</si>
  <si>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</si>
  <si>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</si>
  <si>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</si>
  <si>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</si>
  <si>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</si>
  <si>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</si>
  <si>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</si>
  <si>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</si>
  <si>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</si>
  <si>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</si>
  <si>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</si>
  <si>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</si>
  <si>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</si>
  <si>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</si>
  <si>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</si>
  <si>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</si>
  <si>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</si>
  <si>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</si>
  <si>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</si>
  <si>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</si>
  <si>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</si>
  <si>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</si>
  <si>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</si>
  <si>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</si>
  <si>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(blank)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</si>
  <si>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</si>
  <si>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</si>
  <si>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</si>
  <si>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</si>
  <si>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</si>
  <si>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</si>
  <si>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</si>
  <si>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</si>
  <si>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</si>
  <si>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</si>
  <si>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</si>
  <si>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</si>
  <si>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</si>
  <si>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</si>
  <si>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</si>
  <si>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</si>
  <si>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</si>
  <si>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</si>
  <si>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</si>
  <si>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</si>
  <si>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</si>
  <si>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</si>
  <si>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</si>
  <si>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</si>
  <si>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</si>
  <si>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</si>
  <si>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</si>
  <si>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</si>
  <si>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</si>
  <si>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</si>
  <si>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</si>
  <si>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</si>
  <si>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</si>
  <si>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</si>
  <si>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Greater than or equal to 50000</t>
  </si>
  <si>
    <t>45000 to 49999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</si>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</sst>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[Alfreds StarterBook.xlsx]Pivot2!PivotTable10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484994931189175E-2"/>
          <c:y val="0.12919392201566215"/>
          <c:w val="0.81588037606410313"/>
          <c:h val="0.563725480956552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E-4048-A80F-D9ED35849AF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E-4048-A80F-D9ED35849AF0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E-4048-A80F-D9ED35849AF0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E-4048-A80F-D9ED35849AF0}"/>
            </c:ext>
          </c:extLst>
        </c:ser>
        <c:ser>
          <c:idx val="4"/>
          <c:order val="4"/>
          <c:tx>
            <c:strRef>
              <c:f>Pivot2!$F$4:$F$5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Pivot2!$A$6:$A$48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Pivot2!$F$6:$F$48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D7BE-4048-A80F-D9ED35849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393631"/>
        <c:axId val="536674111"/>
      </c:barChart>
      <c:catAx>
        <c:axId val="2213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674111"/>
        <c:crosses val="autoZero"/>
        <c:auto val="1"/>
        <c:lblAlgn val="ctr"/>
        <c:lblOffset val="100"/>
        <c:noMultiLvlLbl val="0"/>
      </c:catAx>
      <c:valAx>
        <c:axId val="53667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3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[Alfreds StarterBook.xlsx]Pivot4!PivotTable12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Pivot4!$B$6:$B$19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0-4C96-90F5-2540EA98396C}"/>
            </c:ext>
          </c:extLst>
        </c:ser>
        <c:ser>
          <c:idx val="1"/>
          <c:order val="1"/>
          <c:tx>
            <c:strRef>
              <c:f>Pivot4!$C$4:$C$5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Pivot4!$C$6:$C$19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0-4C96-90F5-2540EA98396C}"/>
            </c:ext>
          </c:extLst>
        </c:ser>
        <c:ser>
          <c:idx val="2"/>
          <c:order val="2"/>
          <c:tx>
            <c:strRef>
              <c:f>Pivot4!$D$4:$D$5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Pivot4!$D$6:$D$19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80-4C96-90F5-2540EA98396C}"/>
            </c:ext>
          </c:extLst>
        </c:ser>
        <c:ser>
          <c:idx val="3"/>
          <c:order val="3"/>
          <c:tx>
            <c:strRef>
              <c:f>Pivot4!$E$4:$E$5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Pivot4!$A$6:$A$19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Pivot4!$E$6:$E$19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80-4C96-90F5-2540EA983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229455"/>
        <c:axId val="2128228415"/>
      </c:lineChart>
      <c:catAx>
        <c:axId val="44222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28415"/>
        <c:crosses val="autoZero"/>
        <c:auto val="1"/>
        <c:lblAlgn val="ctr"/>
        <c:lblOffset val="100"/>
        <c:noMultiLvlLbl val="0"/>
      </c:catAx>
      <c:valAx>
        <c:axId val="21282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2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20603674540682"/>
          <c:y val="0.18739756488772236"/>
          <c:w val="0.85334951881014875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A-4F16-A281-B0450399B700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A-4F16-A281-B0450399B700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6A-4F16-A281-B0450399B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163375"/>
        <c:axId val="2128201375"/>
      </c:lineChart>
      <c:catAx>
        <c:axId val="6041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01375"/>
        <c:crosses val="autoZero"/>
        <c:auto val="1"/>
        <c:lblAlgn val="ctr"/>
        <c:lblOffset val="100"/>
        <c:noMultiLvlLbl val="0"/>
      </c:catAx>
      <c:valAx>
        <c:axId val="21282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6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6</xdr:row>
      <xdr:rowOff>104775</xdr:rowOff>
    </xdr:from>
    <xdr:to>
      <xdr:col>19</xdr:col>
      <xdr:colOff>38100</xdr:colOff>
      <xdr:row>27</xdr:row>
      <xdr:rowOff>20002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E468A-A3A8-4EE1-9D53-445948810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3</xdr:row>
      <xdr:rowOff>163830</xdr:rowOff>
    </xdr:from>
    <xdr:to>
      <xdr:col>16</xdr:col>
      <xdr:colOff>192405</xdr:colOff>
      <xdr:row>21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D7BBC-BEFD-49E3-B0C1-335EA9A71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365760</xdr:colOff>
      <xdr:row>13</xdr:row>
      <xdr:rowOff>99060</xdr:rowOff>
    </xdr:from>
    <xdr:to>
      <xdr:col>4</xdr:col>
      <xdr:colOff>1264920</xdr:colOff>
      <xdr:row>29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14D1F-92D9-4528-9668-C862143A6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ch" refreshedDate="43847.812687268517" createdVersion="6" refreshedVersion="6" minRefreshableVersion="3" recordCount="4114" xr:uid="{2CB23C92-FF9C-4B15-AA4C-4ADA3A9A47FD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Suceessfu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ch" refreshedDate="43848.909965856481" createdVersion="6" refreshedVersion="6" minRefreshableVersion="3" recordCount="4115" xr:uid="{7B8A453F-0B08-419F-A14B-8A5009BF63B4}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uceessfu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ach" refreshedDate="43848.934446064814" createdVersion="6" refreshedVersion="6" minRefreshableVersion="3" recordCount="4115" xr:uid="{DB0D7F21-08FD-4870-A38B-477915E82DE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0"/>
    <b v="1"/>
    <s v="film &amp; video/television"/>
    <n v="137"/>
    <n v="63.917582417582416"/>
    <x v="0"/>
    <s v="television"/>
    <b v="1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x v="1"/>
    <b v="1"/>
    <s v="film &amp; video/television"/>
    <n v="143"/>
    <n v="185.48101265822785"/>
    <x v="0"/>
    <s v="television"/>
    <b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x v="2"/>
    <b v="1"/>
    <s v="film &amp; video/television"/>
    <n v="105"/>
    <n v="15"/>
    <x v="0"/>
    <s v="television"/>
    <b v="1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x v="3"/>
    <b v="1"/>
    <s v="film &amp; video/television"/>
    <n v="104"/>
    <n v="69.266666666666666"/>
    <x v="0"/>
    <s v="television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x v="4"/>
    <b v="1"/>
    <s v="film &amp; video/television"/>
    <n v="123"/>
    <n v="190.55028169014085"/>
    <x v="0"/>
    <s v="television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x v="5"/>
    <b v="1"/>
    <s v="film &amp; video/television"/>
    <n v="110"/>
    <n v="93.40425531914893"/>
    <x v="0"/>
    <s v="television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x v="6"/>
    <b v="1"/>
    <s v="film &amp; video/television"/>
    <n v="106"/>
    <n v="146.87931034482759"/>
    <x v="0"/>
    <s v="television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x v="7"/>
    <b v="1"/>
    <s v="film &amp; video/television"/>
    <n v="101"/>
    <n v="159.82456140350877"/>
    <x v="0"/>
    <s v="television"/>
    <b v="1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x v="8"/>
    <b v="1"/>
    <s v="film &amp; video/television"/>
    <n v="100"/>
    <n v="291.79333333333335"/>
    <x v="0"/>
    <s v="television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x v="9"/>
    <b v="1"/>
    <s v="film &amp; video/television"/>
    <n v="126"/>
    <n v="31.499500000000001"/>
    <x v="0"/>
    <s v="television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x v="10"/>
    <b v="1"/>
    <s v="film &amp; video/television"/>
    <n v="101"/>
    <n v="158.68421052631578"/>
    <x v="0"/>
    <s v="television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x v="11"/>
    <b v="1"/>
    <s v="film &amp; video/television"/>
    <n v="121"/>
    <n v="80.333333333333329"/>
    <x v="0"/>
    <s v="television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x v="12"/>
    <b v="1"/>
    <s v="film &amp; video/television"/>
    <n v="165"/>
    <n v="59.961305925030231"/>
    <x v="0"/>
    <s v="television"/>
    <b v="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x v="13"/>
    <b v="1"/>
    <s v="film &amp; video/television"/>
    <n v="160"/>
    <n v="109.78431372549019"/>
    <x v="0"/>
    <s v="television"/>
    <b v="1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x v="14"/>
    <b v="1"/>
    <s v="film &amp; video/television"/>
    <n v="101"/>
    <n v="147.70731707317074"/>
    <x v="0"/>
    <s v="television"/>
    <b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x v="15"/>
    <b v="1"/>
    <s v="film &amp; video/television"/>
    <n v="107"/>
    <n v="21.755102040816325"/>
    <x v="0"/>
    <s v="television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x v="16"/>
    <b v="1"/>
    <s v="film &amp; video/television"/>
    <n v="100"/>
    <n v="171.84285714285716"/>
    <x v="0"/>
    <s v="television"/>
    <b v="1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x v="17"/>
    <b v="1"/>
    <s v="film &amp; video/television"/>
    <n v="101"/>
    <n v="41.944444444444443"/>
    <x v="0"/>
    <s v="television"/>
    <b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x v="18"/>
    <b v="1"/>
    <s v="film &amp; video/television"/>
    <n v="106"/>
    <n v="93.264122807017543"/>
    <x v="0"/>
    <s v="television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x v="19"/>
    <b v="1"/>
    <s v="film &amp; video/television"/>
    <n v="145"/>
    <n v="56.136363636363633"/>
    <x v="0"/>
    <s v="television"/>
    <b v="1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x v="20"/>
    <b v="1"/>
    <s v="film &amp; video/television"/>
    <n v="100"/>
    <n v="80.16"/>
    <x v="0"/>
    <s v="television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x v="21"/>
    <b v="1"/>
    <s v="film &amp; video/television"/>
    <n v="109"/>
    <n v="199.9009900990099"/>
    <x v="0"/>
    <s v="television"/>
    <b v="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x v="22"/>
    <b v="1"/>
    <s v="film &amp; video/television"/>
    <n v="117"/>
    <n v="51.25"/>
    <x v="0"/>
    <s v="television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x v="23"/>
    <b v="1"/>
    <s v="film &amp; video/television"/>
    <n v="119"/>
    <n v="103.04347826086956"/>
    <x v="0"/>
    <s v="television"/>
    <b v="1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x v="24"/>
    <b v="1"/>
    <s v="film &amp; video/television"/>
    <n v="109"/>
    <n v="66.346149825783982"/>
    <x v="0"/>
    <s v="television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x v="25"/>
    <b v="1"/>
    <s v="film &amp; video/television"/>
    <n v="133"/>
    <n v="57.142857142857146"/>
    <x v="0"/>
    <s v="television"/>
    <b v="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x v="10"/>
    <b v="1"/>
    <s v="film &amp; video/television"/>
    <n v="155"/>
    <n v="102.10526315789474"/>
    <x v="0"/>
    <s v="television"/>
    <b v="1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x v="3"/>
    <b v="1"/>
    <s v="film &amp; video/television"/>
    <n v="112"/>
    <n v="148.96666666666667"/>
    <x v="0"/>
    <s v="television"/>
    <b v="1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x v="26"/>
    <b v="1"/>
    <s v="film &amp; video/television"/>
    <n v="100"/>
    <n v="169.6056338028169"/>
    <x v="0"/>
    <s v="television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x v="27"/>
    <b v="1"/>
    <s v="film &amp; video/television"/>
    <n v="123"/>
    <n v="31.623931623931625"/>
    <x v="0"/>
    <s v="television"/>
    <b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x v="28"/>
    <b v="1"/>
    <s v="film &amp; video/television"/>
    <n v="101"/>
    <n v="76.45264150943396"/>
    <x v="0"/>
    <s v="television"/>
    <b v="1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x v="29"/>
    <b v="1"/>
    <s v="film &amp; video/television"/>
    <n v="100"/>
    <n v="13"/>
    <x v="0"/>
    <s v="television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x v="30"/>
    <b v="1"/>
    <s v="film &amp; video/television"/>
    <n v="100"/>
    <n v="320.44943820224717"/>
    <x v="0"/>
    <s v="television"/>
    <b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x v="31"/>
    <b v="1"/>
    <s v="film &amp; video/television"/>
    <n v="102"/>
    <n v="83.75"/>
    <x v="0"/>
    <s v="television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x v="32"/>
    <b v="1"/>
    <s v="film &amp; video/television"/>
    <n v="130"/>
    <n v="49.882352941176471"/>
    <x v="0"/>
    <s v="television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x v="33"/>
    <b v="1"/>
    <s v="film &amp; video/television"/>
    <n v="167"/>
    <n v="59.464285714285715"/>
    <x v="0"/>
    <s v="television"/>
    <b v="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x v="34"/>
    <b v="1"/>
    <s v="film &amp; video/television"/>
    <n v="142"/>
    <n v="193.84090909090909"/>
    <x v="0"/>
    <s v="television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x v="35"/>
    <b v="1"/>
    <s v="film &amp; video/television"/>
    <n v="183"/>
    <n v="159.51383399209487"/>
    <x v="0"/>
    <s v="television"/>
    <b v="1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x v="36"/>
    <b v="1"/>
    <s v="film &amp; video/television"/>
    <n v="110"/>
    <n v="41.68181818181818"/>
    <x v="0"/>
    <s v="television"/>
    <b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x v="37"/>
    <b v="1"/>
    <s v="film &amp; video/television"/>
    <n v="131"/>
    <n v="150.89861751152074"/>
    <x v="0"/>
    <s v="television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x v="38"/>
    <b v="1"/>
    <s v="film &amp; video/television"/>
    <n v="101"/>
    <n v="126.6875"/>
    <x v="0"/>
    <s v="television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x v="10"/>
    <b v="1"/>
    <s v="film &amp; video/television"/>
    <n v="100"/>
    <n v="105.26315789473684"/>
    <x v="0"/>
    <s v="television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x v="39"/>
    <b v="1"/>
    <s v="film &amp; video/television"/>
    <n v="142"/>
    <n v="117.51479289940828"/>
    <x v="0"/>
    <s v="television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x v="40"/>
    <b v="1"/>
    <s v="film &amp; video/television"/>
    <n v="309"/>
    <n v="117.36121673003802"/>
    <x v="0"/>
    <s v="television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x v="41"/>
    <b v="1"/>
    <s v="film &amp; video/television"/>
    <n v="100"/>
    <n v="133.33333333333334"/>
    <x v="0"/>
    <s v="television"/>
    <b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x v="42"/>
    <b v="1"/>
    <s v="film &amp; video/television"/>
    <n v="120"/>
    <n v="98.360655737704917"/>
    <x v="0"/>
    <s v="television"/>
    <b v="1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x v="43"/>
    <b v="1"/>
    <s v="film &amp; video/television"/>
    <n v="104"/>
    <n v="194.44444444444446"/>
    <x v="0"/>
    <s v="television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x v="16"/>
    <b v="1"/>
    <s v="film &amp; video/television"/>
    <n v="108"/>
    <n v="76.865000000000009"/>
    <x v="0"/>
    <s v="television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x v="44"/>
    <b v="1"/>
    <s v="film &amp; video/television"/>
    <n v="108"/>
    <n v="56.815789473684212"/>
    <x v="0"/>
    <s v="television"/>
    <b v="1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x v="45"/>
    <b v="1"/>
    <s v="film &amp; video/television"/>
    <n v="100"/>
    <n v="137.93103448275863"/>
    <x v="0"/>
    <s v="television"/>
    <b v="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x v="19"/>
    <b v="1"/>
    <s v="film &amp; video/television"/>
    <n v="100"/>
    <n v="27.272727272727273"/>
    <x v="0"/>
    <s v="television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x v="46"/>
    <b v="1"/>
    <s v="film &amp; video/television"/>
    <n v="128"/>
    <n v="118.33613445378151"/>
    <x v="0"/>
    <s v="television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x v="47"/>
    <b v="1"/>
    <s v="film &amp; video/television"/>
    <n v="116"/>
    <n v="223.48076923076923"/>
    <x v="0"/>
    <s v="television"/>
    <b v="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x v="27"/>
    <b v="1"/>
    <s v="film &amp; video/television"/>
    <n v="110"/>
    <n v="28.111111111111111"/>
    <x v="0"/>
    <s v="television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x v="47"/>
    <b v="1"/>
    <s v="film &amp; video/television"/>
    <n v="101"/>
    <n v="194.23076923076923"/>
    <x v="0"/>
    <s v="television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x v="48"/>
    <b v="1"/>
    <s v="film &amp; video/television"/>
    <n v="129"/>
    <n v="128.95348837209303"/>
    <x v="0"/>
    <s v="television"/>
    <b v="1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x v="49"/>
    <b v="1"/>
    <s v="film &amp; video/television"/>
    <n v="107"/>
    <n v="49.316091954022987"/>
    <x v="0"/>
    <s v="television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x v="50"/>
    <b v="1"/>
    <s v="film &amp; video/television"/>
    <n v="102"/>
    <n v="221.52173913043478"/>
    <x v="0"/>
    <s v="television"/>
    <b v="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x v="11"/>
    <b v="1"/>
    <s v="film &amp; video/television"/>
    <n v="103"/>
    <n v="137.21333333333334"/>
    <x v="0"/>
    <s v="television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x v="51"/>
    <b v="1"/>
    <s v="film &amp; video/television"/>
    <n v="100"/>
    <n v="606.82242424242418"/>
    <x v="0"/>
    <s v="television"/>
    <b v="1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x v="52"/>
    <b v="1"/>
    <s v="film &amp; video/shorts"/>
    <n v="103"/>
    <n v="43.040092592592593"/>
    <x v="0"/>
    <s v="shorts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x v="23"/>
    <b v="1"/>
    <s v="film &amp; video/shorts"/>
    <n v="148"/>
    <n v="322.39130434782606"/>
    <x v="0"/>
    <s v="shorts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x v="53"/>
    <b v="1"/>
    <s v="film &amp; video/shorts"/>
    <n v="155"/>
    <n v="96.708333333333329"/>
    <x v="0"/>
    <s v="shorts"/>
    <b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x v="31"/>
    <b v="1"/>
    <s v="film &amp; video/shorts"/>
    <n v="114"/>
    <n v="35.474531249999998"/>
    <x v="0"/>
    <s v="shorts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x v="54"/>
    <b v="1"/>
    <s v="film &amp; video/shorts"/>
    <n v="173"/>
    <n v="86.666666666666671"/>
    <x v="0"/>
    <s v="shorts"/>
    <b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x v="7"/>
    <b v="1"/>
    <s v="film &amp; video/shorts"/>
    <n v="108"/>
    <n v="132.05263157894737"/>
    <x v="0"/>
    <s v="shorts"/>
    <b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x v="55"/>
    <b v="1"/>
    <s v="film &amp; video/shorts"/>
    <n v="119"/>
    <n v="91.230769230769226"/>
    <x v="0"/>
    <s v="shorts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x v="9"/>
    <b v="1"/>
    <s v="film &amp; video/shorts"/>
    <n v="116"/>
    <n v="116.25"/>
    <x v="0"/>
    <s v="shorts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x v="17"/>
    <b v="1"/>
    <s v="film &amp; video/shorts"/>
    <n v="127"/>
    <n v="21.194444444444443"/>
    <x v="0"/>
    <s v="shorts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x v="56"/>
    <b v="1"/>
    <s v="film &amp; video/shorts"/>
    <n v="111"/>
    <n v="62.327134831460668"/>
    <x v="0"/>
    <s v="shorts"/>
    <b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x v="57"/>
    <b v="1"/>
    <s v="film &amp; video/shorts"/>
    <n v="127"/>
    <n v="37.411764705882355"/>
    <x v="0"/>
    <s v="shorts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x v="58"/>
    <b v="1"/>
    <s v="film &amp; video/shorts"/>
    <n v="124"/>
    <n v="69.71875"/>
    <x v="0"/>
    <s v="shorts"/>
    <b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x v="14"/>
    <b v="1"/>
    <s v="film &amp; video/shorts"/>
    <n v="108"/>
    <n v="58.170731707317074"/>
    <x v="0"/>
    <s v="shorts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x v="59"/>
    <b v="1"/>
    <s v="film &amp; video/shorts"/>
    <n v="100"/>
    <n v="50"/>
    <x v="0"/>
    <s v="shorts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x v="60"/>
    <b v="1"/>
    <s v="film &amp; video/shorts"/>
    <n v="113"/>
    <n v="19.471034482758618"/>
    <x v="0"/>
    <s v="shorts"/>
    <b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x v="5"/>
    <b v="1"/>
    <s v="film &amp; video/shorts"/>
    <n v="115"/>
    <n v="85.957446808510639"/>
    <x v="0"/>
    <s v="shorts"/>
    <b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x v="41"/>
    <b v="1"/>
    <s v="film &amp; video/shorts"/>
    <n v="153"/>
    <n v="30.666666666666668"/>
    <x v="0"/>
    <s v="shorts"/>
    <b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x v="55"/>
    <b v="1"/>
    <s v="film &amp; video/shorts"/>
    <n v="393"/>
    <n v="60.384615384615387"/>
    <x v="0"/>
    <s v="shorts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x v="2"/>
    <b v="1"/>
    <s v="film &amp; video/shorts"/>
    <n v="2702"/>
    <n v="38.6"/>
    <x v="0"/>
    <s v="shorts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x v="14"/>
    <b v="1"/>
    <s v="film &amp; video/shorts"/>
    <n v="127"/>
    <n v="40.268292682926827"/>
    <x v="0"/>
    <s v="shorts"/>
    <b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x v="5"/>
    <b v="1"/>
    <s v="film &amp; video/shorts"/>
    <n v="107"/>
    <n v="273.82978723404256"/>
    <x v="0"/>
    <s v="shorts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x v="33"/>
    <b v="1"/>
    <s v="film &amp; video/shorts"/>
    <n v="198"/>
    <n v="53.035714285714285"/>
    <x v="0"/>
    <s v="shorts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x v="61"/>
    <b v="1"/>
    <s v="film &amp; video/shorts"/>
    <n v="100"/>
    <n v="40.005000000000003"/>
    <x v="0"/>
    <s v="shorts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x v="62"/>
    <b v="1"/>
    <s v="film &amp; video/shorts"/>
    <n v="103"/>
    <n v="15.76923076923077"/>
    <x v="0"/>
    <s v="shorts"/>
    <b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x v="63"/>
    <b v="1"/>
    <s v="film &amp; video/shorts"/>
    <n v="100"/>
    <n v="71.428571428571431"/>
    <x v="0"/>
    <s v="shorts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x v="64"/>
    <b v="1"/>
    <s v="film &amp; video/shorts"/>
    <n v="126"/>
    <n v="71.714285714285708"/>
    <x v="0"/>
    <s v="shorts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x v="57"/>
    <b v="1"/>
    <s v="film &amp; video/shorts"/>
    <n v="106"/>
    <n v="375.76470588235293"/>
    <x v="0"/>
    <s v="shorts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x v="20"/>
    <b v="1"/>
    <s v="film &amp; video/shorts"/>
    <n v="105"/>
    <n v="104.6"/>
    <x v="0"/>
    <s v="shorts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x v="65"/>
    <b v="1"/>
    <s v="film &amp; video/shorts"/>
    <n v="103"/>
    <n v="60"/>
    <x v="0"/>
    <s v="shorts"/>
    <b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x v="66"/>
    <b v="1"/>
    <s v="film &amp; video/shorts"/>
    <n v="115"/>
    <n v="123.28571428571429"/>
    <x v="0"/>
    <s v="shorts"/>
    <b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x v="38"/>
    <b v="1"/>
    <s v="film &amp; video/shorts"/>
    <n v="100"/>
    <n v="31.375"/>
    <x v="0"/>
    <s v="shorts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x v="67"/>
    <b v="1"/>
    <s v="film &amp; video/shorts"/>
    <n v="120"/>
    <n v="78.260869565217391"/>
    <x v="0"/>
    <s v="shorts"/>
    <b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x v="68"/>
    <b v="1"/>
    <s v="film &amp; video/shorts"/>
    <n v="105"/>
    <n v="122.32558139534883"/>
    <x v="0"/>
    <s v="shorts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x v="41"/>
    <b v="1"/>
    <s v="film &amp; video/shorts"/>
    <n v="111"/>
    <n v="73.733333333333334"/>
    <x v="0"/>
    <s v="shorts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x v="8"/>
    <b v="1"/>
    <s v="film &amp; video/shorts"/>
    <n v="104"/>
    <n v="21.666666666666668"/>
    <x v="0"/>
    <s v="shorts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x v="64"/>
    <b v="1"/>
    <s v="film &amp; video/shorts"/>
    <n v="131"/>
    <n v="21.904761904761905"/>
    <x v="0"/>
    <s v="shorts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x v="69"/>
    <b v="1"/>
    <s v="film &amp; video/shorts"/>
    <n v="115"/>
    <n v="50.588235294117645"/>
    <x v="0"/>
    <s v="shorts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x v="22"/>
    <b v="1"/>
    <s v="film &amp; video/shorts"/>
    <n v="106"/>
    <n v="53.125"/>
    <x v="0"/>
    <s v="shorts"/>
    <b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x v="65"/>
    <b v="1"/>
    <s v="film &amp; video/shorts"/>
    <n v="106"/>
    <n v="56.666666666666664"/>
    <x v="0"/>
    <s v="shorts"/>
    <b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x v="70"/>
    <b v="1"/>
    <s v="film &amp; video/shorts"/>
    <n v="106"/>
    <n v="40.776666666666664"/>
    <x v="0"/>
    <s v="shorts"/>
    <b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x v="55"/>
    <b v="1"/>
    <s v="film &amp; video/shorts"/>
    <n v="100"/>
    <n v="192.30769230769232"/>
    <x v="0"/>
    <s v="shorts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x v="2"/>
    <b v="1"/>
    <s v="film &amp; video/shorts"/>
    <n v="100"/>
    <n v="100"/>
    <x v="0"/>
    <s v="shorts"/>
    <b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x v="71"/>
    <b v="1"/>
    <s v="film &amp; video/shorts"/>
    <n v="128"/>
    <n v="117.92307692307692"/>
    <x v="0"/>
    <s v="shorts"/>
    <b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x v="72"/>
    <b v="1"/>
    <s v="film &amp; video/shorts"/>
    <n v="105"/>
    <n v="27.897959183673468"/>
    <x v="0"/>
    <s v="shorts"/>
    <b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x v="73"/>
    <b v="1"/>
    <s v="film &amp; video/shorts"/>
    <n v="120"/>
    <n v="60"/>
    <x v="0"/>
    <s v="shorts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x v="65"/>
    <b v="1"/>
    <s v="film &amp; video/shorts"/>
    <n v="107"/>
    <n v="39.383333333333333"/>
    <x v="0"/>
    <s v="shorts"/>
    <b v="1"/>
  </r>
  <r>
    <n v="106"/>
    <s v="LOST WEEKEND"/>
    <s v="A Boy. A Girl. A Car. A Serial Killer."/>
    <n v="5000"/>
    <n v="5025"/>
    <x v="0"/>
    <x v="0"/>
    <x v="0"/>
    <n v="1333391901"/>
    <n v="1332182301"/>
    <b v="0"/>
    <x v="74"/>
    <b v="1"/>
    <s v="film &amp; video/shorts"/>
    <n v="101"/>
    <n v="186.11111111111111"/>
    <x v="0"/>
    <s v="shorts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x v="50"/>
    <b v="1"/>
    <s v="film &amp; video/shorts"/>
    <n v="102"/>
    <n v="111.37681159420291"/>
    <x v="0"/>
    <s v="shorts"/>
    <b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x v="5"/>
    <b v="1"/>
    <s v="film &amp; video/shorts"/>
    <n v="247"/>
    <n v="78.723404255319153"/>
    <x v="0"/>
    <s v="shorts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x v="5"/>
    <b v="1"/>
    <s v="film &amp; video/shorts"/>
    <n v="220"/>
    <n v="46.702127659574465"/>
    <x v="0"/>
    <s v="shorts"/>
    <b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x v="55"/>
    <b v="1"/>
    <s v="film &amp; video/shorts"/>
    <n v="131"/>
    <n v="65.384615384615387"/>
    <x v="0"/>
    <s v="shorts"/>
    <b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x v="28"/>
    <b v="1"/>
    <s v="film &amp; video/shorts"/>
    <n v="155"/>
    <n v="102.0754716981132"/>
    <x v="0"/>
    <s v="shorts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x v="75"/>
    <b v="1"/>
    <s v="film &amp; video/shorts"/>
    <n v="104"/>
    <n v="64.197530864197532"/>
    <x v="0"/>
    <s v="shorts"/>
    <b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x v="76"/>
    <b v="1"/>
    <s v="film &amp; video/shorts"/>
    <n v="141"/>
    <n v="90.384615384615387"/>
    <x v="0"/>
    <s v="shorts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x v="2"/>
    <b v="1"/>
    <s v="film &amp; video/shorts"/>
    <n v="103"/>
    <n v="88.571428571428569"/>
    <x v="0"/>
    <s v="shorts"/>
    <b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x v="19"/>
    <b v="1"/>
    <s v="film &amp; video/shorts"/>
    <n v="140"/>
    <n v="28.727272727272727"/>
    <x v="0"/>
    <s v="shorts"/>
    <b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x v="7"/>
    <b v="1"/>
    <s v="film &amp; video/shorts"/>
    <n v="114"/>
    <n v="69.78947368421052"/>
    <x v="0"/>
    <s v="shorts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x v="74"/>
    <b v="1"/>
    <s v="film &amp; video/shorts"/>
    <n v="100"/>
    <n v="167.48962962962963"/>
    <x v="0"/>
    <s v="shorts"/>
    <b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x v="70"/>
    <b v="1"/>
    <s v="film &amp; video/shorts"/>
    <n v="113"/>
    <n v="144.91230769230768"/>
    <x v="0"/>
    <s v="shorts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x v="77"/>
    <b v="1"/>
    <s v="film &amp; video/shorts"/>
    <n v="105"/>
    <n v="91.840540540540545"/>
    <x v="0"/>
    <s v="shorts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x v="29"/>
    <b v="0"/>
    <s v="film &amp; video/science fiction"/>
    <n v="0"/>
    <n v="10"/>
    <x v="0"/>
    <s v="science fiction"/>
    <b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x v="29"/>
    <b v="0"/>
    <s v="film &amp; video/science fiction"/>
    <n v="0"/>
    <n v="1"/>
    <x v="0"/>
    <s v="science fiction"/>
    <b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x v="78"/>
    <b v="0"/>
    <s v="film &amp; video/science fiction"/>
    <n v="0"/>
    <e v="#DIV/0!"/>
    <x v="0"/>
    <s v="science fiction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x v="79"/>
    <b v="0"/>
    <s v="film &amp; video/science fiction"/>
    <n v="0"/>
    <n v="25.166666666666668"/>
    <x v="0"/>
    <s v="science fiction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x v="78"/>
    <b v="0"/>
    <s v="film &amp; video/science fiction"/>
    <n v="0"/>
    <e v="#DIV/0!"/>
    <x v="0"/>
    <s v="science fiction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x v="79"/>
    <b v="0"/>
    <s v="film &amp; video/science fiction"/>
    <n v="14"/>
    <n v="11.666666666666666"/>
    <x v="0"/>
    <s v="science fiction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x v="62"/>
    <b v="0"/>
    <s v="film &amp; video/science fiction"/>
    <n v="6"/>
    <n v="106.69230769230769"/>
    <x v="0"/>
    <s v="science fiction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x v="80"/>
    <b v="0"/>
    <s v="film &amp; video/science fiction"/>
    <n v="2"/>
    <n v="47.5"/>
    <x v="0"/>
    <s v="science fiction"/>
    <b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x v="79"/>
    <b v="0"/>
    <s v="film &amp; video/science fiction"/>
    <n v="2"/>
    <n v="311.16666666666669"/>
    <x v="0"/>
    <s v="science fiction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x v="78"/>
    <b v="0"/>
    <s v="film &amp; video/science fiction"/>
    <n v="0"/>
    <e v="#DIV/0!"/>
    <x v="0"/>
    <s v="science fiction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x v="78"/>
    <b v="0"/>
    <s v="film &amp; video/science fiction"/>
    <n v="0"/>
    <e v="#DIV/0!"/>
    <x v="0"/>
    <s v="science fiction"/>
    <b v="0"/>
  </r>
  <r>
    <n v="131"/>
    <s v="I (Canceled)"/>
    <s v="I"/>
    <n v="1200"/>
    <n v="0"/>
    <x v="1"/>
    <x v="0"/>
    <x v="0"/>
    <n v="1467763200"/>
    <n v="1466453161"/>
    <b v="0"/>
    <x v="78"/>
    <b v="0"/>
    <s v="film &amp; video/science fiction"/>
    <n v="0"/>
    <e v="#DIV/0!"/>
    <x v="0"/>
    <s v="science fiction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x v="75"/>
    <b v="0"/>
    <s v="film &amp; video/science fiction"/>
    <n v="10"/>
    <n v="94.506172839506178"/>
    <x v="0"/>
    <s v="science fiction"/>
    <b v="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x v="78"/>
    <b v="0"/>
    <s v="film &amp; video/science fiction"/>
    <n v="0"/>
    <e v="#DIV/0!"/>
    <x v="0"/>
    <s v="science fiction"/>
    <b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x v="78"/>
    <b v="0"/>
    <s v="film &amp; video/science fiction"/>
    <n v="0"/>
    <e v="#DIV/0!"/>
    <x v="0"/>
    <s v="science fiction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x v="81"/>
    <b v="0"/>
    <s v="film &amp; video/science fiction"/>
    <n v="13"/>
    <n v="80.599999999999994"/>
    <x v="0"/>
    <s v="science fiction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x v="78"/>
    <b v="0"/>
    <s v="film &amp; video/science fiction"/>
    <n v="0"/>
    <e v="#DIV/0!"/>
    <x v="0"/>
    <s v="science fiction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x v="78"/>
    <b v="0"/>
    <s v="film &amp; video/science fiction"/>
    <n v="0"/>
    <e v="#DIV/0!"/>
    <x v="0"/>
    <s v="science fiction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x v="6"/>
    <b v="0"/>
    <s v="film &amp; video/science fiction"/>
    <n v="3"/>
    <n v="81.241379310344826"/>
    <x v="0"/>
    <s v="science fiction"/>
    <b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x v="29"/>
    <b v="0"/>
    <s v="film &amp; video/science fiction"/>
    <n v="100"/>
    <n v="500"/>
    <x v="0"/>
    <s v="science fiction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x v="78"/>
    <b v="0"/>
    <s v="film &amp; video/science fiction"/>
    <n v="0"/>
    <e v="#DIV/0!"/>
    <x v="0"/>
    <s v="science fiction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x v="33"/>
    <b v="0"/>
    <s v="film &amp; video/science fiction"/>
    <n v="11"/>
    <n v="46.178571428571431"/>
    <x v="0"/>
    <s v="science fiction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x v="29"/>
    <b v="0"/>
    <s v="film &amp; video/science fiction"/>
    <n v="0"/>
    <n v="10"/>
    <x v="0"/>
    <s v="science fiction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x v="78"/>
    <b v="0"/>
    <s v="film &amp; video/science fiction"/>
    <n v="0"/>
    <e v="#DIV/0!"/>
    <x v="0"/>
    <s v="science fiction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x v="77"/>
    <b v="0"/>
    <s v="film &amp; video/science fiction"/>
    <n v="28"/>
    <n v="55.945945945945944"/>
    <x v="0"/>
    <s v="science fiction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x v="82"/>
    <b v="0"/>
    <s v="film &amp; video/science fiction"/>
    <n v="8"/>
    <n v="37.555555555555557"/>
    <x v="0"/>
    <s v="science fiction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x v="83"/>
    <b v="0"/>
    <s v="film &amp; video/science fiction"/>
    <n v="1"/>
    <n v="38.333333333333336"/>
    <x v="0"/>
    <s v="science fiction"/>
    <b v="0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x v="78"/>
    <b v="0"/>
    <s v="film &amp; video/science fiction"/>
    <n v="0"/>
    <e v="#DIV/0!"/>
    <x v="0"/>
    <s v="science fiction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x v="84"/>
    <b v="0"/>
    <s v="film &amp; video/science fiction"/>
    <n v="0"/>
    <n v="20"/>
    <x v="0"/>
    <s v="science fiction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x v="79"/>
    <b v="0"/>
    <s v="film &amp; video/science fiction"/>
    <n v="1"/>
    <n v="15.333333333333334"/>
    <x v="0"/>
    <s v="science fiction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x v="85"/>
    <b v="0"/>
    <s v="film &amp; video/science fiction"/>
    <n v="23"/>
    <n v="449.43283582089555"/>
    <x v="0"/>
    <s v="science fiction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x v="81"/>
    <b v="0"/>
    <s v="film &amp; video/science fiction"/>
    <n v="0"/>
    <n v="28"/>
    <x v="0"/>
    <s v="science fiction"/>
    <b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x v="84"/>
    <b v="0"/>
    <s v="film &amp; video/science fiction"/>
    <n v="0"/>
    <n v="15"/>
    <x v="0"/>
    <s v="science fiction"/>
    <b v="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x v="73"/>
    <b v="0"/>
    <s v="film &amp; video/science fiction"/>
    <n v="1"/>
    <n v="35.9"/>
    <x v="0"/>
    <s v="science fiction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x v="83"/>
    <b v="0"/>
    <s v="film &amp; video/science fiction"/>
    <n v="3"/>
    <n v="13.333333333333334"/>
    <x v="0"/>
    <s v="science fiction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x v="80"/>
    <b v="0"/>
    <s v="film &amp; video/science fiction"/>
    <n v="0"/>
    <n v="20.25"/>
    <x v="0"/>
    <s v="science fiction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x v="41"/>
    <b v="0"/>
    <s v="film &amp; video/science fiction"/>
    <n v="5"/>
    <n v="119"/>
    <x v="0"/>
    <s v="science fiction"/>
    <b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x v="84"/>
    <b v="0"/>
    <s v="film &amp; video/science fiction"/>
    <n v="0"/>
    <n v="4"/>
    <x v="0"/>
    <s v="science fiction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x v="78"/>
    <b v="0"/>
    <s v="film &amp; video/science fiction"/>
    <n v="0"/>
    <e v="#DIV/0!"/>
    <x v="0"/>
    <s v="science fiction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x v="29"/>
    <b v="0"/>
    <s v="film &amp; video/science fiction"/>
    <n v="0"/>
    <n v="10"/>
    <x v="0"/>
    <s v="science fiction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x v="78"/>
    <b v="0"/>
    <s v="film &amp; video/drama"/>
    <n v="0"/>
    <e v="#DIV/0!"/>
    <x v="0"/>
    <s v="drama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x v="29"/>
    <b v="0"/>
    <s v="film &amp; video/drama"/>
    <n v="0"/>
    <n v="5"/>
    <x v="0"/>
    <s v="drama"/>
    <b v="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x v="73"/>
    <b v="0"/>
    <s v="film &amp; video/drama"/>
    <n v="16"/>
    <n v="43.5"/>
    <x v="0"/>
    <s v="drama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x v="78"/>
    <b v="0"/>
    <s v="film &amp; video/drama"/>
    <n v="0"/>
    <e v="#DIV/0!"/>
    <x v="0"/>
    <s v="drama"/>
    <b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x v="63"/>
    <b v="0"/>
    <s v="film &amp; video/drama"/>
    <n v="1"/>
    <n v="91.428571428571431"/>
    <x v="0"/>
    <s v="drama"/>
    <b v="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x v="78"/>
    <b v="0"/>
    <s v="film &amp; video/drama"/>
    <n v="0"/>
    <e v="#DIV/0!"/>
    <x v="0"/>
    <s v="drama"/>
    <b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x v="29"/>
    <b v="0"/>
    <s v="film &amp; video/drama"/>
    <n v="60"/>
    <n v="3000"/>
    <x v="0"/>
    <s v="drama"/>
    <b v="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x v="84"/>
    <b v="0"/>
    <s v="film &amp; video/drama"/>
    <n v="0"/>
    <n v="5.5"/>
    <x v="0"/>
    <s v="drama"/>
    <b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x v="83"/>
    <b v="0"/>
    <s v="film &amp; video/drama"/>
    <n v="4"/>
    <n v="108.33333333333333"/>
    <x v="0"/>
    <s v="drama"/>
    <b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x v="73"/>
    <b v="0"/>
    <s v="film &amp; video/drama"/>
    <n v="22"/>
    <n v="56"/>
    <x v="0"/>
    <s v="drama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x v="73"/>
    <b v="0"/>
    <s v="film &amp; video/drama"/>
    <n v="3"/>
    <n v="32.5"/>
    <x v="0"/>
    <s v="drama"/>
    <b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x v="29"/>
    <b v="0"/>
    <s v="film &amp; video/drama"/>
    <n v="0"/>
    <n v="1"/>
    <x v="0"/>
    <s v="drama"/>
    <b v="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x v="78"/>
    <b v="0"/>
    <s v="film &amp; video/drama"/>
    <n v="0"/>
    <e v="#DIV/0!"/>
    <x v="0"/>
    <s v="drama"/>
    <b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x v="78"/>
    <b v="0"/>
    <s v="film &amp; video/drama"/>
    <n v="0"/>
    <e v="#DIV/0!"/>
    <x v="0"/>
    <s v="drama"/>
    <b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x v="78"/>
    <b v="0"/>
    <s v="film &amp; video/drama"/>
    <n v="0"/>
    <e v="#DIV/0!"/>
    <x v="0"/>
    <s v="drama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x v="55"/>
    <b v="0"/>
    <s v="film &amp; video/drama"/>
    <n v="6"/>
    <n v="49.884615384615387"/>
    <x v="0"/>
    <s v="drama"/>
    <b v="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x v="78"/>
    <b v="0"/>
    <s v="film &amp; video/drama"/>
    <n v="0"/>
    <e v="#DIV/0!"/>
    <x v="0"/>
    <s v="drama"/>
    <b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x v="63"/>
    <b v="0"/>
    <s v="film &amp; video/drama"/>
    <n v="40"/>
    <n v="25.714285714285715"/>
    <x v="0"/>
    <s v="drama"/>
    <b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x v="78"/>
    <b v="0"/>
    <s v="film &amp; video/drama"/>
    <n v="0"/>
    <e v="#DIV/0!"/>
    <x v="0"/>
    <s v="drama"/>
    <b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x v="84"/>
    <b v="0"/>
    <s v="film &amp; video/drama"/>
    <n v="20"/>
    <n v="100"/>
    <x v="0"/>
    <s v="drama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x v="62"/>
    <b v="0"/>
    <s v="film &amp; video/drama"/>
    <n v="33"/>
    <n v="30.846153846153847"/>
    <x v="0"/>
    <s v="drama"/>
    <b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x v="80"/>
    <b v="0"/>
    <s v="film &amp; video/drama"/>
    <n v="21"/>
    <n v="180.5"/>
    <x v="0"/>
    <s v="drama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x v="78"/>
    <b v="0"/>
    <s v="film &amp; video/drama"/>
    <n v="0"/>
    <e v="#DIV/0!"/>
    <x v="0"/>
    <s v="drama"/>
    <b v="0"/>
  </r>
  <r>
    <n v="183"/>
    <s v="Three Little Words"/>
    <s v="Don't kill me until I meet my Dad"/>
    <n v="12500"/>
    <n v="4482"/>
    <x v="2"/>
    <x v="1"/>
    <x v="1"/>
    <n v="1417033610"/>
    <n v="1414438010"/>
    <b v="0"/>
    <x v="8"/>
    <b v="0"/>
    <s v="film &amp; video/drama"/>
    <n v="36"/>
    <n v="373.5"/>
    <x v="0"/>
    <s v="drama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x v="84"/>
    <b v="0"/>
    <s v="film &amp; video/drama"/>
    <n v="3"/>
    <n v="25.5"/>
    <x v="0"/>
    <s v="drama"/>
    <b v="0"/>
  </r>
  <r>
    <n v="185"/>
    <s v="BLANK Short Movie"/>
    <s v="Love has no boundaries!"/>
    <n v="40000"/>
    <n v="2200"/>
    <x v="2"/>
    <x v="10"/>
    <x v="8"/>
    <n v="1471557139"/>
    <n v="1468965139"/>
    <b v="0"/>
    <x v="73"/>
    <b v="0"/>
    <s v="film &amp; video/drama"/>
    <n v="6"/>
    <n v="220"/>
    <x v="0"/>
    <s v="drama"/>
    <b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x v="78"/>
    <b v="0"/>
    <s v="film &amp; video/drama"/>
    <n v="0"/>
    <e v="#DIV/0!"/>
    <x v="0"/>
    <s v="drama"/>
    <b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x v="81"/>
    <b v="0"/>
    <s v="film &amp; video/drama"/>
    <n v="16"/>
    <n v="160"/>
    <x v="0"/>
    <s v="drama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x v="78"/>
    <b v="0"/>
    <s v="film &amp; video/drama"/>
    <n v="0"/>
    <e v="#DIV/0!"/>
    <x v="0"/>
    <s v="drama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x v="81"/>
    <b v="0"/>
    <s v="film &amp; video/drama"/>
    <n v="0"/>
    <n v="69"/>
    <x v="0"/>
    <s v="drama"/>
    <b v="0"/>
  </r>
  <r>
    <n v="190"/>
    <s v="REGIONRAT, the movie"/>
    <s v="Because hope can be a 4 letter word"/>
    <n v="12000"/>
    <n v="50"/>
    <x v="2"/>
    <x v="0"/>
    <x v="0"/>
    <n v="1466091446"/>
    <n v="1465227446"/>
    <b v="0"/>
    <x v="29"/>
    <b v="0"/>
    <s v="film &amp; video/drama"/>
    <n v="0"/>
    <n v="50"/>
    <x v="0"/>
    <s v="drama"/>
    <b v="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x v="83"/>
    <b v="0"/>
    <s v="film &amp; video/drama"/>
    <n v="5"/>
    <n v="83.333333333333329"/>
    <x v="0"/>
    <s v="drama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x v="83"/>
    <b v="0"/>
    <s v="film &amp; video/drama"/>
    <n v="0"/>
    <n v="5.666666666666667"/>
    <x v="0"/>
    <s v="drama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x v="78"/>
    <b v="0"/>
    <s v="film &amp; video/drama"/>
    <n v="0"/>
    <e v="#DIV/0!"/>
    <x v="0"/>
    <s v="drama"/>
    <b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x v="83"/>
    <b v="0"/>
    <s v="film &amp; video/drama"/>
    <n v="0"/>
    <n v="1"/>
    <x v="0"/>
    <s v="drama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x v="78"/>
    <b v="0"/>
    <s v="film &amp; video/drama"/>
    <n v="0"/>
    <e v="#DIV/0!"/>
    <x v="0"/>
    <s v="drama"/>
    <b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x v="10"/>
    <b v="0"/>
    <s v="film &amp; video/drama"/>
    <n v="42"/>
    <n v="77.10526315789474"/>
    <x v="0"/>
    <s v="drama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x v="22"/>
    <b v="0"/>
    <s v="film &amp; video/drama"/>
    <n v="10"/>
    <n v="32.75"/>
    <x v="0"/>
    <s v="drama"/>
    <b v="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x v="79"/>
    <b v="0"/>
    <s v="film &amp; video/drama"/>
    <n v="1"/>
    <n v="46.5"/>
    <x v="0"/>
    <s v="drama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x v="78"/>
    <b v="0"/>
    <s v="film &amp; video/drama"/>
    <n v="0"/>
    <e v="#DIV/0!"/>
    <x v="0"/>
    <s v="drama"/>
    <b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x v="59"/>
    <b v="0"/>
    <s v="film &amp; video/drama"/>
    <n v="26"/>
    <n v="87.308333333333337"/>
    <x v="0"/>
    <s v="drama"/>
    <b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x v="63"/>
    <b v="0"/>
    <s v="film &amp; video/drama"/>
    <n v="58"/>
    <n v="54.285714285714285"/>
    <x v="0"/>
    <s v="drama"/>
    <b v="0"/>
  </r>
  <r>
    <n v="202"/>
    <s v="Modern Gangsters"/>
    <s v="new web series created by jonney terry"/>
    <n v="6000"/>
    <n v="0"/>
    <x v="2"/>
    <x v="0"/>
    <x v="0"/>
    <n v="1444337940"/>
    <n v="1441750564"/>
    <b v="0"/>
    <x v="78"/>
    <b v="0"/>
    <s v="film &amp; video/drama"/>
    <n v="0"/>
    <e v="#DIV/0!"/>
    <x v="0"/>
    <s v="drama"/>
    <b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x v="22"/>
    <b v="0"/>
    <s v="film &amp; video/drama"/>
    <n v="30"/>
    <n v="93.25"/>
    <x v="0"/>
    <s v="drama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x v="86"/>
    <b v="0"/>
    <s v="film &amp; video/drama"/>
    <n v="51"/>
    <n v="117.68368136117556"/>
    <x v="0"/>
    <s v="drama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x v="57"/>
    <b v="0"/>
    <s v="film &amp; video/drama"/>
    <n v="16"/>
    <n v="76.470588235294116"/>
    <x v="0"/>
    <s v="drama"/>
    <b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x v="78"/>
    <b v="0"/>
    <s v="film &amp; video/drama"/>
    <n v="0"/>
    <e v="#DIV/0!"/>
    <x v="0"/>
    <s v="drama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x v="62"/>
    <b v="0"/>
    <s v="film &amp; video/drama"/>
    <n v="15"/>
    <n v="163.84615384615384"/>
    <x v="0"/>
    <s v="drama"/>
    <b v="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x v="78"/>
    <b v="0"/>
    <s v="film &amp; video/drama"/>
    <n v="0"/>
    <e v="#DIV/0!"/>
    <x v="0"/>
    <s v="drama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x v="78"/>
    <b v="0"/>
    <s v="film &amp; video/drama"/>
    <n v="0"/>
    <e v="#DIV/0!"/>
    <x v="0"/>
    <s v="drama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x v="51"/>
    <b v="0"/>
    <s v="film &amp; video/drama"/>
    <n v="25"/>
    <n v="91.818181818181813"/>
    <x v="0"/>
    <s v="drama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x v="8"/>
    <b v="0"/>
    <s v="film &amp; video/drama"/>
    <n v="45"/>
    <n v="185.83333333333334"/>
    <x v="0"/>
    <s v="drama"/>
    <b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x v="29"/>
    <b v="0"/>
    <s v="film &amp; video/drama"/>
    <n v="0"/>
    <n v="1"/>
    <x v="0"/>
    <s v="drama"/>
    <b v="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x v="29"/>
    <b v="0"/>
    <s v="film &amp; video/drama"/>
    <n v="0"/>
    <n v="20"/>
    <x v="0"/>
    <s v="drama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x v="29"/>
    <b v="0"/>
    <s v="film &amp; video/drama"/>
    <n v="0"/>
    <n v="1"/>
    <x v="0"/>
    <s v="drama"/>
    <b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x v="29"/>
    <b v="0"/>
    <s v="film &amp; video/drama"/>
    <n v="0"/>
    <n v="10"/>
    <x v="0"/>
    <s v="drama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x v="87"/>
    <b v="0"/>
    <s v="film &amp; video/drama"/>
    <n v="56"/>
    <n v="331.53833333333336"/>
    <x v="0"/>
    <s v="drama"/>
    <b v="0"/>
  </r>
  <r>
    <n v="217"/>
    <s v="Bitch"/>
    <s v="A roadmovie by paw"/>
    <n v="100000"/>
    <n v="11943"/>
    <x v="2"/>
    <x v="11"/>
    <x v="9"/>
    <n v="1419780149"/>
    <n v="1417101749"/>
    <b v="0"/>
    <x v="44"/>
    <b v="0"/>
    <s v="film &amp; video/drama"/>
    <n v="12"/>
    <n v="314.28947368421052"/>
    <x v="0"/>
    <s v="drama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x v="29"/>
    <b v="0"/>
    <s v="film &amp; video/drama"/>
    <n v="2"/>
    <n v="100"/>
    <x v="0"/>
    <s v="drama"/>
    <b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x v="88"/>
    <b v="0"/>
    <s v="film &amp; video/drama"/>
    <n v="18"/>
    <n v="115.98684210526316"/>
    <x v="0"/>
    <s v="drama"/>
    <b v="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x v="83"/>
    <b v="0"/>
    <s v="film &amp; video/drama"/>
    <n v="1"/>
    <n v="120"/>
    <x v="0"/>
    <s v="drama"/>
    <b v="0"/>
  </r>
  <r>
    <n v="221"/>
    <s v="Archetypes"/>
    <s v="Film about Schizophrenia with Surreal Twists!"/>
    <n v="50000"/>
    <n v="0"/>
    <x v="2"/>
    <x v="0"/>
    <x v="0"/>
    <n v="1427569564"/>
    <n v="1422389164"/>
    <b v="0"/>
    <x v="78"/>
    <b v="0"/>
    <s v="film &amp; video/drama"/>
    <n v="0"/>
    <e v="#DIV/0!"/>
    <x v="0"/>
    <s v="drama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x v="84"/>
    <b v="0"/>
    <s v="film &amp; video/drama"/>
    <n v="13"/>
    <n v="65"/>
    <x v="0"/>
    <s v="drama"/>
    <b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x v="78"/>
    <b v="0"/>
    <s v="film &amp; video/drama"/>
    <n v="0"/>
    <e v="#DIV/0!"/>
    <x v="0"/>
    <s v="drama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x v="78"/>
    <b v="0"/>
    <s v="film &amp; video/drama"/>
    <n v="0"/>
    <e v="#DIV/0!"/>
    <x v="0"/>
    <s v="drama"/>
    <b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x v="78"/>
    <b v="0"/>
    <s v="film &amp; video/drama"/>
    <n v="0"/>
    <e v="#DIV/0!"/>
    <x v="0"/>
    <s v="drama"/>
    <b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x v="84"/>
    <b v="0"/>
    <s v="film &amp; video/drama"/>
    <n v="1"/>
    <n v="125"/>
    <x v="0"/>
    <s v="drama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x v="78"/>
    <b v="0"/>
    <s v="film &amp; video/drama"/>
    <n v="0"/>
    <e v="#DIV/0!"/>
    <x v="0"/>
    <s v="drama"/>
    <b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x v="78"/>
    <b v="0"/>
    <s v="film &amp; video/drama"/>
    <n v="0"/>
    <e v="#DIV/0!"/>
    <x v="0"/>
    <s v="drama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x v="78"/>
    <b v="0"/>
    <s v="film &amp; video/drama"/>
    <n v="0"/>
    <e v="#DIV/0!"/>
    <x v="0"/>
    <s v="drama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x v="84"/>
    <b v="0"/>
    <s v="film &amp; video/drama"/>
    <n v="0"/>
    <n v="30"/>
    <x v="0"/>
    <s v="drama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x v="78"/>
    <b v="0"/>
    <s v="film &amp; video/drama"/>
    <n v="0"/>
    <e v="#DIV/0!"/>
    <x v="0"/>
    <s v="drama"/>
    <b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x v="63"/>
    <b v="0"/>
    <s v="film &amp; video/drama"/>
    <n v="3"/>
    <n v="15.714285714285714"/>
    <x v="0"/>
    <s v="drama"/>
    <b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x v="78"/>
    <b v="0"/>
    <s v="film &amp; video/drama"/>
    <n v="0"/>
    <e v="#DIV/0!"/>
    <x v="0"/>
    <s v="drama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x v="81"/>
    <b v="0"/>
    <s v="film &amp; video/drama"/>
    <n v="40"/>
    <n v="80.2"/>
    <x v="0"/>
    <s v="drama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x v="78"/>
    <b v="0"/>
    <s v="film &amp; video/drama"/>
    <n v="0"/>
    <e v="#DIV/0!"/>
    <x v="0"/>
    <s v="drama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x v="78"/>
    <b v="0"/>
    <s v="film &amp; video/drama"/>
    <n v="0"/>
    <e v="#DIV/0!"/>
    <x v="0"/>
    <s v="drama"/>
    <b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x v="29"/>
    <b v="0"/>
    <s v="film &amp; video/drama"/>
    <n v="0"/>
    <n v="50"/>
    <x v="0"/>
    <s v="drama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x v="78"/>
    <b v="0"/>
    <s v="film &amp; video/drama"/>
    <n v="0"/>
    <e v="#DIV/0!"/>
    <x v="0"/>
    <s v="drama"/>
    <b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x v="81"/>
    <b v="0"/>
    <s v="film &amp; video/drama"/>
    <n v="25"/>
    <n v="50"/>
    <x v="0"/>
    <s v="drama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x v="89"/>
    <b v="1"/>
    <s v="film &amp; video/documentary"/>
    <n v="108"/>
    <n v="117.84759124087591"/>
    <x v="0"/>
    <s v="documentary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x v="90"/>
    <b v="1"/>
    <s v="film &amp; video/documentary"/>
    <n v="113"/>
    <n v="109.04255319148936"/>
    <x v="0"/>
    <s v="documentary"/>
    <b v="1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x v="91"/>
    <b v="1"/>
    <s v="film &amp; video/documentary"/>
    <n v="113"/>
    <n v="73.019801980198025"/>
    <x v="0"/>
    <s v="documentary"/>
    <b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x v="92"/>
    <b v="1"/>
    <s v="film &amp; video/documentary"/>
    <n v="103"/>
    <n v="78.195121951219505"/>
    <x v="0"/>
    <s v="documentary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x v="87"/>
    <b v="1"/>
    <s v="film &amp; video/documentary"/>
    <n v="114"/>
    <n v="47.398809523809526"/>
    <x v="0"/>
    <s v="documentary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x v="93"/>
    <b v="1"/>
    <s v="film &amp; video/documentary"/>
    <n v="104"/>
    <n v="54.020833333333336"/>
    <x v="0"/>
    <s v="documentary"/>
    <b v="1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x v="94"/>
    <b v="1"/>
    <s v="film &amp; video/documentary"/>
    <n v="305"/>
    <n v="68.488789237668158"/>
    <x v="0"/>
    <s v="documentary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x v="95"/>
    <b v="1"/>
    <s v="film &amp; video/documentary"/>
    <n v="134"/>
    <n v="108.14516129032258"/>
    <x v="0"/>
    <s v="documentary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x v="96"/>
    <b v="1"/>
    <s v="film &amp; video/documentary"/>
    <n v="101"/>
    <n v="589.95205479452056"/>
    <x v="0"/>
    <s v="documentary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x v="97"/>
    <b v="1"/>
    <s v="film &amp; video/documentary"/>
    <n v="113"/>
    <n v="48.051063829787232"/>
    <x v="0"/>
    <s v="documentary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x v="98"/>
    <b v="1"/>
    <s v="film &amp; video/documentary"/>
    <n v="106"/>
    <n v="72.482837528604122"/>
    <x v="0"/>
    <s v="documentary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x v="99"/>
    <b v="1"/>
    <s v="film &amp; video/documentary"/>
    <n v="126"/>
    <n v="57.077922077922075"/>
    <x v="0"/>
    <s v="documentary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x v="52"/>
    <b v="1"/>
    <s v="film &amp; video/documentary"/>
    <n v="185"/>
    <n v="85.444444444444443"/>
    <x v="0"/>
    <s v="documentary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x v="63"/>
    <b v="1"/>
    <s v="film &amp; video/documentary"/>
    <n v="101"/>
    <n v="215.85714285714286"/>
    <x v="0"/>
    <s v="documentary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x v="100"/>
    <b v="1"/>
    <s v="film &amp; video/documentary"/>
    <n v="117"/>
    <n v="89.38643312101911"/>
    <x v="0"/>
    <s v="documentary"/>
    <b v="1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x v="101"/>
    <b v="1"/>
    <s v="film &amp; video/documentary"/>
    <n v="107"/>
    <n v="45.418404255319146"/>
    <x v="0"/>
    <s v="documentary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x v="102"/>
    <b v="1"/>
    <s v="film &amp; video/documentary"/>
    <n v="139"/>
    <n v="65.756363636363631"/>
    <x v="0"/>
    <s v="documentary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x v="103"/>
    <b v="1"/>
    <s v="film &amp; video/documentary"/>
    <n v="107"/>
    <n v="66.70405357142856"/>
    <x v="0"/>
    <s v="documentary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x v="104"/>
    <b v="1"/>
    <s v="film &amp; video/documentary"/>
    <n v="191"/>
    <n v="83.345930232558146"/>
    <x v="0"/>
    <s v="documentary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x v="105"/>
    <b v="1"/>
    <s v="film &amp; video/documentary"/>
    <n v="132"/>
    <n v="105.04609341825902"/>
    <x v="0"/>
    <s v="documentary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x v="106"/>
    <b v="1"/>
    <s v="film &amp; video/documentary"/>
    <n v="106"/>
    <n v="120.90909090909091"/>
    <x v="0"/>
    <s v="documentary"/>
    <b v="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x v="107"/>
    <b v="1"/>
    <s v="film &amp; video/documentary"/>
    <n v="107"/>
    <n v="97.63636363636364"/>
    <x v="0"/>
    <s v="documentary"/>
    <b v="1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x v="108"/>
    <b v="1"/>
    <s v="film &amp; video/documentary"/>
    <n v="240"/>
    <n v="41.379310344827587"/>
    <x v="0"/>
    <s v="documentary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x v="109"/>
    <b v="1"/>
    <s v="film &amp; video/documentary"/>
    <n v="118"/>
    <n v="30.654485981308412"/>
    <x v="0"/>
    <s v="documentary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x v="110"/>
    <b v="1"/>
    <s v="film &amp; video/documentary"/>
    <n v="118"/>
    <n v="64.945054945054949"/>
    <x v="0"/>
    <s v="documentary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x v="6"/>
    <b v="1"/>
    <s v="film &amp; video/documentary"/>
    <n v="111"/>
    <n v="95.775862068965523"/>
    <x v="0"/>
    <s v="documentary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x v="17"/>
    <b v="1"/>
    <s v="film &amp; video/documentary"/>
    <n v="146"/>
    <n v="40.416666666666664"/>
    <x v="0"/>
    <s v="documentary"/>
    <b v="1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x v="111"/>
    <b v="1"/>
    <s v="film &amp; video/documentary"/>
    <n v="132"/>
    <n v="78.578424242424248"/>
    <x v="0"/>
    <s v="documentary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x v="112"/>
    <b v="1"/>
    <s v="film &amp; video/documentary"/>
    <n v="111"/>
    <n v="50.18018018018018"/>
    <x v="0"/>
    <s v="documentary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x v="113"/>
    <b v="1"/>
    <s v="film &amp; video/documentary"/>
    <n v="147"/>
    <n v="92.251735588972423"/>
    <x v="0"/>
    <s v="documentary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x v="42"/>
    <b v="1"/>
    <s v="film &amp; video/documentary"/>
    <n v="153"/>
    <n v="57.540983606557376"/>
    <x v="0"/>
    <s v="documentary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x v="114"/>
    <b v="1"/>
    <s v="film &amp; video/documentary"/>
    <n v="105"/>
    <n v="109.42160278745645"/>
    <x v="0"/>
    <s v="documentary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x v="71"/>
    <b v="1"/>
    <s v="film &amp; video/documentary"/>
    <n v="177"/>
    <n v="81.892461538461546"/>
    <x v="0"/>
    <s v="documentary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x v="115"/>
    <b v="1"/>
    <s v="film &amp; video/documentary"/>
    <n v="108"/>
    <n v="45.667711864406776"/>
    <x v="0"/>
    <s v="documentary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x v="116"/>
    <b v="1"/>
    <s v="film &amp; video/documentary"/>
    <n v="156"/>
    <n v="55.221238938053098"/>
    <x v="0"/>
    <s v="documentary"/>
    <b v="1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x v="117"/>
    <b v="1"/>
    <s v="film &amp; video/documentary"/>
    <n v="108"/>
    <n v="65.298192771084331"/>
    <x v="0"/>
    <s v="documentary"/>
    <b v="1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x v="95"/>
    <b v="1"/>
    <s v="film &amp; video/documentary"/>
    <n v="148"/>
    <n v="95.225806451612897"/>
    <x v="0"/>
    <s v="documentary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x v="118"/>
    <b v="1"/>
    <s v="film &amp; video/documentary"/>
    <n v="110"/>
    <n v="75.444794952681391"/>
    <x v="0"/>
    <s v="documentary"/>
    <b v="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x v="119"/>
    <b v="1"/>
    <s v="film &amp; video/documentary"/>
    <n v="150"/>
    <n v="97.816867469879512"/>
    <x v="0"/>
    <s v="documentary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x v="120"/>
    <b v="1"/>
    <s v="film &amp; video/documentary"/>
    <n v="157"/>
    <n v="87.685606557377056"/>
    <x v="0"/>
    <s v="documentary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x v="121"/>
    <b v="1"/>
    <s v="film &amp; video/documentary"/>
    <n v="156"/>
    <n v="54.748948106591868"/>
    <x v="0"/>
    <s v="documentary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x v="1"/>
    <b v="1"/>
    <s v="film &amp; video/documentary"/>
    <n v="121"/>
    <n v="83.953417721518989"/>
    <x v="0"/>
    <s v="documentary"/>
    <b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x v="122"/>
    <b v="1"/>
    <s v="film &amp; video/documentary"/>
    <n v="101"/>
    <n v="254.38547486033519"/>
    <x v="0"/>
    <s v="documentary"/>
    <b v="1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x v="91"/>
    <b v="1"/>
    <s v="film &amp; video/documentary"/>
    <n v="114"/>
    <n v="101.8269801980198"/>
    <x v="0"/>
    <s v="documentary"/>
    <b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x v="123"/>
    <b v="1"/>
    <s v="film &amp; video/documentary"/>
    <n v="105"/>
    <n v="55.066394736842106"/>
    <x v="0"/>
    <s v="documentary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x v="124"/>
    <b v="1"/>
    <s v="film &amp; video/documentary"/>
    <n v="229"/>
    <n v="56.901438721136763"/>
    <x v="0"/>
    <s v="documentary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x v="125"/>
    <b v="1"/>
    <s v="film &amp; video/documentary"/>
    <n v="109"/>
    <n v="121.28148148148148"/>
    <x v="0"/>
    <s v="documentary"/>
    <b v="1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x v="126"/>
    <b v="1"/>
    <s v="film &amp; video/documentary"/>
    <n v="176"/>
    <n v="91.189655172413794"/>
    <x v="0"/>
    <s v="documentary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x v="127"/>
    <b v="1"/>
    <s v="film &amp; video/documentary"/>
    <n v="103"/>
    <n v="115.44812080536913"/>
    <x v="0"/>
    <s v="documentary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x v="128"/>
    <b v="1"/>
    <s v="film &amp; video/documentary"/>
    <n v="105"/>
    <n v="67.771551724137936"/>
    <x v="0"/>
    <s v="documentary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x v="129"/>
    <b v="1"/>
    <s v="film &amp; video/documentary"/>
    <n v="107"/>
    <n v="28.576190476190476"/>
    <x v="0"/>
    <s v="documentary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x v="130"/>
    <b v="1"/>
    <s v="film &amp; video/documentary"/>
    <n v="120"/>
    <n v="46.8828125"/>
    <x v="0"/>
    <s v="documentary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x v="131"/>
    <b v="1"/>
    <s v="film &amp; video/documentary"/>
    <n v="102"/>
    <n v="154.42231237322514"/>
    <x v="0"/>
    <s v="documentary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x v="132"/>
    <b v="1"/>
    <s v="film &amp; video/documentary"/>
    <n v="101"/>
    <n v="201.22137404580153"/>
    <x v="0"/>
    <s v="documentary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x v="133"/>
    <b v="1"/>
    <s v="film &amp; video/documentary"/>
    <n v="100"/>
    <n v="100"/>
    <x v="0"/>
    <s v="documentary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x v="134"/>
    <b v="1"/>
    <s v="film &amp; video/documentary"/>
    <n v="133"/>
    <n v="100.08204511278196"/>
    <x v="0"/>
    <s v="documentary"/>
    <b v="1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x v="135"/>
    <b v="1"/>
    <s v="film &amp; video/documentary"/>
    <n v="119"/>
    <n v="230.08953488372092"/>
    <x v="0"/>
    <s v="documentary"/>
    <b v="1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x v="136"/>
    <b v="1"/>
    <s v="film &amp; video/documentary"/>
    <n v="101"/>
    <n v="141.74647887323943"/>
    <x v="0"/>
    <s v="documentary"/>
    <b v="1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x v="137"/>
    <b v="1"/>
    <s v="film &amp; video/documentary"/>
    <n v="109"/>
    <n v="56.344351395730705"/>
    <x v="0"/>
    <s v="documentary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x v="138"/>
    <b v="1"/>
    <s v="film &amp; video/documentary"/>
    <n v="179"/>
    <n v="73.341188524590166"/>
    <x v="0"/>
    <s v="documentary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x v="139"/>
    <b v="1"/>
    <s v="film &amp; video/documentary"/>
    <n v="102"/>
    <n v="85.337785234899329"/>
    <x v="0"/>
    <s v="documentary"/>
    <b v="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x v="140"/>
    <b v="1"/>
    <s v="film &amp; video/documentary"/>
    <n v="119"/>
    <n v="61.496215139442228"/>
    <x v="0"/>
    <s v="documentary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x v="52"/>
    <b v="1"/>
    <s v="film &amp; video/documentary"/>
    <n v="100"/>
    <n v="93.018518518518519"/>
    <x v="0"/>
    <s v="documentary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x v="141"/>
    <b v="1"/>
    <s v="film &amp; video/documentary"/>
    <n v="137"/>
    <n v="50.292682926829265"/>
    <x v="0"/>
    <s v="documentary"/>
    <b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x v="142"/>
    <b v="1"/>
    <s v="film &amp; video/documentary"/>
    <n v="232"/>
    <n v="106.43243243243244"/>
    <x v="0"/>
    <s v="documentary"/>
    <b v="1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x v="143"/>
    <b v="1"/>
    <s v="film &amp; video/documentary"/>
    <n v="130"/>
    <n v="51.719576719576722"/>
    <x v="0"/>
    <s v="documentary"/>
    <b v="1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x v="144"/>
    <b v="1"/>
    <s v="film &amp; video/documentary"/>
    <n v="293"/>
    <n v="36.612499999999997"/>
    <x v="0"/>
    <s v="documentary"/>
    <b v="1"/>
  </r>
  <r>
    <n v="307"/>
    <s v="Grammar Revolution"/>
    <s v="Why is grammar important?"/>
    <n v="22000"/>
    <n v="24490"/>
    <x v="0"/>
    <x v="0"/>
    <x v="0"/>
    <n v="1360276801"/>
    <n v="1357684801"/>
    <b v="1"/>
    <x v="145"/>
    <b v="1"/>
    <s v="film &amp; video/documentary"/>
    <n v="111"/>
    <n v="42.517361111111114"/>
    <x v="0"/>
    <s v="documentary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x v="91"/>
    <b v="1"/>
    <s v="film &amp; video/documentary"/>
    <n v="106"/>
    <n v="62.712871287128714"/>
    <x v="0"/>
    <s v="documentary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x v="146"/>
    <b v="1"/>
    <s v="film &amp; video/documentary"/>
    <n v="119"/>
    <n v="89.957983193277315"/>
    <x v="0"/>
    <s v="documentary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x v="17"/>
    <b v="1"/>
    <s v="film &amp; video/documentary"/>
    <n v="104"/>
    <n v="28.924722222222222"/>
    <x v="0"/>
    <s v="documentary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x v="3"/>
    <b v="1"/>
    <s v="film &amp; video/documentary"/>
    <n v="104"/>
    <n v="138.8022"/>
    <x v="0"/>
    <s v="documentary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x v="96"/>
    <b v="1"/>
    <s v="film &amp; video/documentary"/>
    <n v="112"/>
    <n v="61.301369863013697"/>
    <x v="0"/>
    <s v="documentary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x v="147"/>
    <b v="1"/>
    <s v="film &amp; video/documentary"/>
    <n v="105"/>
    <n v="80.202702702702709"/>
    <x v="0"/>
    <s v="documentary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x v="148"/>
    <b v="1"/>
    <s v="film &amp; video/documentary"/>
    <n v="385"/>
    <n v="32.095833333333331"/>
    <x v="0"/>
    <s v="documentary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x v="149"/>
    <b v="1"/>
    <s v="film &amp; video/documentary"/>
    <n v="101"/>
    <n v="200.88888888888889"/>
    <x v="0"/>
    <s v="documentary"/>
    <b v="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x v="150"/>
    <b v="1"/>
    <s v="film &amp; video/documentary"/>
    <n v="114"/>
    <n v="108.01265822784811"/>
    <x v="0"/>
    <s v="documentary"/>
    <b v="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x v="151"/>
    <b v="1"/>
    <s v="film &amp; video/documentary"/>
    <n v="101"/>
    <n v="95.699367088607602"/>
    <x v="0"/>
    <s v="documentary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x v="4"/>
    <b v="1"/>
    <s v="film &amp; video/documentary"/>
    <n v="283"/>
    <n v="49.880281690140848"/>
    <x v="0"/>
    <s v="documentary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x v="13"/>
    <b v="1"/>
    <s v="film &amp; video/documentary"/>
    <n v="113"/>
    <n v="110.47058823529412"/>
    <x v="0"/>
    <s v="documentary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x v="150"/>
    <b v="1"/>
    <s v="film &amp; video/documentary"/>
    <n v="107"/>
    <n v="134.91139240506328"/>
    <x v="0"/>
    <s v="documentary"/>
    <b v="1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x v="152"/>
    <b v="1"/>
    <s v="film &amp; video/documentary"/>
    <n v="103"/>
    <n v="106.62314540059347"/>
    <x v="0"/>
    <s v="documentary"/>
    <b v="1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x v="153"/>
    <b v="1"/>
    <s v="film &amp; video/documentary"/>
    <n v="108"/>
    <n v="145.04301075268816"/>
    <x v="0"/>
    <s v="documentary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x v="6"/>
    <b v="1"/>
    <s v="film &amp; video/documentary"/>
    <n v="123"/>
    <n v="114.58620689655173"/>
    <x v="0"/>
    <s v="documentary"/>
    <b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x v="141"/>
    <b v="1"/>
    <s v="film &amp; video/documentary"/>
    <n v="102"/>
    <n v="105.3170731707317"/>
    <x v="0"/>
    <s v="documentary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x v="154"/>
    <b v="1"/>
    <s v="film &amp; video/documentary"/>
    <n v="104"/>
    <n v="70.921195652173907"/>
    <x v="0"/>
    <s v="documentary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x v="155"/>
    <b v="1"/>
    <s v="film &amp; video/documentary"/>
    <n v="113"/>
    <n v="147.17167680278018"/>
    <x v="0"/>
    <s v="documentary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x v="69"/>
    <b v="1"/>
    <s v="film &amp; video/documentary"/>
    <n v="136"/>
    <n v="160.47058823529412"/>
    <x v="0"/>
    <s v="documentary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x v="156"/>
    <b v="1"/>
    <s v="film &amp; video/documentary"/>
    <n v="104"/>
    <n v="156.04578313253012"/>
    <x v="0"/>
    <s v="documentary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x v="157"/>
    <b v="1"/>
    <s v="film &amp; video/documentary"/>
    <n v="106"/>
    <n v="63.17365269461078"/>
    <x v="0"/>
    <s v="documentary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x v="158"/>
    <b v="1"/>
    <s v="film &amp; video/documentary"/>
    <n v="102"/>
    <n v="104.82352941176471"/>
    <x v="0"/>
    <s v="documentary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x v="159"/>
    <b v="1"/>
    <s v="film &amp; video/documentary"/>
    <n v="107"/>
    <n v="97.356164383561648"/>
    <x v="0"/>
    <s v="documentary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x v="160"/>
    <b v="1"/>
    <s v="film &amp; video/documentary"/>
    <n v="113"/>
    <n v="203.63063063063063"/>
    <x v="0"/>
    <s v="documentary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x v="161"/>
    <b v="1"/>
    <s v="film &amp; video/documentary"/>
    <n v="125"/>
    <n v="188.31203007518798"/>
    <x v="0"/>
    <s v="documentary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x v="50"/>
    <b v="1"/>
    <s v="film &amp; video/documentary"/>
    <n v="101"/>
    <n v="146.65217391304347"/>
    <x v="0"/>
    <s v="documentary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x v="144"/>
    <b v="1"/>
    <s v="film &amp; video/documentary"/>
    <n v="103"/>
    <n v="109.1875"/>
    <x v="0"/>
    <s v="documentary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x v="131"/>
    <b v="1"/>
    <s v="film &amp; video/documentary"/>
    <n v="117"/>
    <n v="59.249046653144013"/>
    <x v="0"/>
    <s v="documentary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x v="162"/>
    <b v="1"/>
    <s v="film &amp; video/documentary"/>
    <n v="101"/>
    <n v="97.904838709677421"/>
    <x v="0"/>
    <s v="documentary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x v="163"/>
    <b v="1"/>
    <s v="film &amp; video/documentary"/>
    <n v="110"/>
    <n v="70.000169491525426"/>
    <x v="0"/>
    <s v="documentary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x v="30"/>
    <b v="1"/>
    <s v="film &amp; video/documentary"/>
    <n v="108"/>
    <n v="72.865168539325836"/>
    <x v="0"/>
    <s v="documentary"/>
    <b v="1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x v="164"/>
    <b v="1"/>
    <s v="film &amp; video/documentary"/>
    <n v="125"/>
    <n v="146.34782608695653"/>
    <x v="0"/>
    <s v="documentary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x v="165"/>
    <b v="1"/>
    <s v="film &amp; video/documentary"/>
    <n v="107"/>
    <n v="67.909090909090907"/>
    <x v="0"/>
    <s v="documentary"/>
    <b v="1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x v="166"/>
    <b v="1"/>
    <s v="film &amp; video/documentary"/>
    <n v="100"/>
    <n v="169.85083076923075"/>
    <x v="0"/>
    <s v="documentary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x v="167"/>
    <b v="1"/>
    <s v="film &amp; video/documentary"/>
    <n v="102"/>
    <n v="58.413339694656486"/>
    <x v="0"/>
    <s v="documentary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x v="168"/>
    <b v="1"/>
    <s v="film &amp; video/documentary"/>
    <n v="102"/>
    <n v="119.99298245614035"/>
    <x v="0"/>
    <s v="documentary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x v="122"/>
    <b v="1"/>
    <s v="film &amp; video/documentary"/>
    <n v="123"/>
    <n v="99.860335195530723"/>
    <x v="0"/>
    <s v="documentary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x v="101"/>
    <b v="1"/>
    <s v="film &amp; video/documentary"/>
    <n v="170"/>
    <n v="90.579148936170213"/>
    <x v="0"/>
    <s v="documentary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x v="169"/>
    <b v="1"/>
    <s v="film &amp; video/documentary"/>
    <n v="112"/>
    <n v="117.77361477572559"/>
    <x v="0"/>
    <s v="documentary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x v="46"/>
    <b v="1"/>
    <s v="film &amp; video/documentary"/>
    <n v="103"/>
    <n v="86.554621848739501"/>
    <x v="0"/>
    <s v="documentary"/>
    <b v="1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x v="157"/>
    <b v="1"/>
    <s v="film &amp; video/documentary"/>
    <n v="107"/>
    <n v="71.899281437125751"/>
    <x v="0"/>
    <s v="documentary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x v="170"/>
    <b v="1"/>
    <s v="film &amp; video/documentary"/>
    <n v="115"/>
    <n v="129.81900452488688"/>
    <x v="0"/>
    <s v="documentary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x v="171"/>
    <b v="1"/>
    <s v="film &amp; video/documentary"/>
    <n v="127"/>
    <n v="44.912863070539416"/>
    <x v="0"/>
    <s v="documentary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x v="172"/>
    <b v="1"/>
    <s v="film &amp; video/documentary"/>
    <n v="117"/>
    <n v="40.755244755244753"/>
    <x v="0"/>
    <s v="documentary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x v="173"/>
    <b v="1"/>
    <s v="film &amp; video/documentary"/>
    <n v="109"/>
    <n v="103.52394779771615"/>
    <x v="0"/>
    <s v="documentary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x v="60"/>
    <b v="1"/>
    <s v="film &amp; video/documentary"/>
    <n v="104"/>
    <n v="125.44827586206897"/>
    <x v="0"/>
    <s v="documentary"/>
    <b v="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x v="111"/>
    <b v="1"/>
    <s v="film &amp; video/documentary"/>
    <n v="116"/>
    <n v="246.60606060606059"/>
    <x v="0"/>
    <s v="documentary"/>
    <b v="1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x v="174"/>
    <b v="1"/>
    <s v="film &amp; video/documentary"/>
    <n v="103"/>
    <n v="79.401340206185566"/>
    <x v="0"/>
    <s v="documentary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x v="175"/>
    <b v="1"/>
    <s v="film &amp; video/documentary"/>
    <n v="174"/>
    <n v="86.138613861386133"/>
    <x v="0"/>
    <s v="documentary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x v="176"/>
    <b v="1"/>
    <s v="film &amp; video/documentary"/>
    <n v="103"/>
    <n v="193.04868913857678"/>
    <x v="0"/>
    <s v="documentary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x v="177"/>
    <b v="1"/>
    <s v="film &amp; video/documentary"/>
    <n v="105"/>
    <n v="84.023178807947019"/>
    <x v="0"/>
    <s v="documentary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x v="45"/>
    <b v="1"/>
    <s v="film &amp; video/documentary"/>
    <n v="101"/>
    <n v="139.82758620689654"/>
    <x v="0"/>
    <s v="documentary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x v="178"/>
    <b v="1"/>
    <s v="film &amp; video/documentary"/>
    <n v="111"/>
    <n v="109.82189265536722"/>
    <x v="0"/>
    <s v="documentary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x v="48"/>
    <b v="1"/>
    <s v="film &amp; video/documentary"/>
    <n v="124"/>
    <n v="139.53488372093022"/>
    <x v="0"/>
    <s v="documentary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x v="55"/>
    <b v="1"/>
    <s v="film &amp; video/documentary"/>
    <n v="101"/>
    <n v="347.84615384615387"/>
    <x v="0"/>
    <s v="documentary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x v="116"/>
    <b v="1"/>
    <s v="film &amp; video/documentary"/>
    <n v="110"/>
    <n v="68.24159292035398"/>
    <x v="0"/>
    <s v="documentary"/>
    <b v="1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x v="71"/>
    <b v="1"/>
    <s v="film &amp; video/documentary"/>
    <n v="104"/>
    <n v="239.93846153846152"/>
    <x v="0"/>
    <s v="documentary"/>
    <b v="1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x v="179"/>
    <b v="1"/>
    <s v="film &amp; video/documentary"/>
    <n v="101"/>
    <n v="287.31343283582089"/>
    <x v="0"/>
    <s v="documentary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x v="46"/>
    <b v="1"/>
    <s v="film &amp; video/documentary"/>
    <n v="103"/>
    <n v="86.84882352941176"/>
    <x v="0"/>
    <s v="documentary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x v="180"/>
    <b v="1"/>
    <s v="film &amp; video/documentary"/>
    <n v="104"/>
    <n v="81.84905660377359"/>
    <x v="0"/>
    <s v="documentary"/>
    <b v="1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x v="157"/>
    <b v="1"/>
    <s v="film &amp; video/documentary"/>
    <n v="110"/>
    <n v="42.874970059880241"/>
    <x v="0"/>
    <s v="documentary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x v="68"/>
    <b v="1"/>
    <s v="film &amp; video/documentary"/>
    <n v="122"/>
    <n v="709.41860465116281"/>
    <x v="0"/>
    <s v="documentary"/>
    <b v="1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x v="181"/>
    <b v="1"/>
    <s v="film &amp; video/documentary"/>
    <n v="114"/>
    <n v="161.25517890772127"/>
    <x v="0"/>
    <s v="documentary"/>
    <b v="1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x v="82"/>
    <b v="1"/>
    <s v="film &amp; video/documentary"/>
    <n v="125"/>
    <n v="41.777777777777779"/>
    <x v="0"/>
    <s v="documentary"/>
    <b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x v="30"/>
    <b v="1"/>
    <s v="film &amp; video/documentary"/>
    <n v="107"/>
    <n v="89.887640449438209"/>
    <x v="0"/>
    <s v="documentary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x v="49"/>
    <b v="1"/>
    <s v="film &amp; video/documentary"/>
    <n v="131"/>
    <n v="45.051724137931032"/>
    <x v="0"/>
    <s v="documentary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x v="25"/>
    <b v="1"/>
    <s v="film &amp; video/documentary"/>
    <n v="120"/>
    <n v="42.857142857142854"/>
    <x v="0"/>
    <s v="documentary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x v="53"/>
    <b v="1"/>
    <s v="film &amp; video/documentary"/>
    <n v="106"/>
    <n v="54.083333333333336"/>
    <x v="0"/>
    <s v="documentary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x v="182"/>
    <b v="1"/>
    <s v="film &amp; video/documentary"/>
    <n v="114"/>
    <n v="103.21804511278195"/>
    <x v="0"/>
    <s v="documentary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x v="183"/>
    <b v="1"/>
    <s v="film &amp; video/documentary"/>
    <n v="112"/>
    <n v="40.397590361445786"/>
    <x v="0"/>
    <s v="documentary"/>
    <b v="1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x v="184"/>
    <b v="1"/>
    <s v="film &amp; video/documentary"/>
    <n v="116"/>
    <n v="116.85906040268456"/>
    <x v="0"/>
    <s v="documentary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x v="72"/>
    <b v="1"/>
    <s v="film &amp; video/documentary"/>
    <n v="142"/>
    <n v="115.51020408163265"/>
    <x v="0"/>
    <s v="documentary"/>
    <b v="1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x v="140"/>
    <b v="1"/>
    <s v="film &amp; video/documentary"/>
    <n v="105"/>
    <n v="104.31274900398407"/>
    <x v="0"/>
    <s v="documentary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x v="19"/>
    <b v="1"/>
    <s v="film &amp; video/documentary"/>
    <n v="256"/>
    <n v="69.772727272727266"/>
    <x v="0"/>
    <s v="documentary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x v="53"/>
    <b v="1"/>
    <s v="film &amp; video/documentary"/>
    <n v="207"/>
    <n v="43.020833333333336"/>
    <x v="0"/>
    <s v="documentary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x v="185"/>
    <b v="1"/>
    <s v="film &amp; video/documentary"/>
    <n v="112"/>
    <n v="58.540469973890339"/>
    <x v="0"/>
    <s v="documentary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x v="186"/>
    <b v="1"/>
    <s v="film &amp; video/documentary"/>
    <n v="106"/>
    <n v="111.79535864978902"/>
    <x v="0"/>
    <s v="documentary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x v="62"/>
    <b v="1"/>
    <s v="film &amp; video/documentary"/>
    <n v="100"/>
    <n v="46.230769230769234"/>
    <x v="0"/>
    <s v="documentary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x v="187"/>
    <b v="1"/>
    <s v="film &amp; video/documentary"/>
    <n v="214"/>
    <n v="144.69039145907473"/>
    <x v="0"/>
    <s v="documentary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x v="26"/>
    <b v="1"/>
    <s v="film &amp; video/documentary"/>
    <n v="126"/>
    <n v="88.845070422535215"/>
    <x v="0"/>
    <s v="documentary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x v="188"/>
    <b v="1"/>
    <s v="film &amp; video/documentary"/>
    <n v="182"/>
    <n v="81.75107284768211"/>
    <x v="0"/>
    <s v="documentary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x v="25"/>
    <b v="1"/>
    <s v="film &amp; video/documentary"/>
    <n v="100"/>
    <n v="71.428571428571431"/>
    <x v="0"/>
    <s v="documentary"/>
    <b v="1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x v="189"/>
    <b v="1"/>
    <s v="film &amp; video/documentary"/>
    <n v="101"/>
    <n v="104.25906735751295"/>
    <x v="0"/>
    <s v="documentary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x v="190"/>
    <b v="1"/>
    <s v="film &amp; video/documentary"/>
    <n v="101"/>
    <n v="90.616504854368927"/>
    <x v="0"/>
    <s v="documentary"/>
    <b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x v="191"/>
    <b v="1"/>
    <s v="film &amp; video/documentary"/>
    <n v="110"/>
    <n v="157.33048433048432"/>
    <x v="0"/>
    <s v="documentary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x v="133"/>
    <b v="1"/>
    <s v="film &amp; video/documentary"/>
    <n v="112"/>
    <n v="105.18"/>
    <x v="0"/>
    <s v="documentary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x v="192"/>
    <b v="1"/>
    <s v="film &amp; video/documentary"/>
    <n v="108"/>
    <n v="58.719836956521746"/>
    <x v="0"/>
    <s v="documentary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x v="193"/>
    <b v="1"/>
    <s v="film &amp; video/documentary"/>
    <n v="107"/>
    <n v="81.632653061224488"/>
    <x v="0"/>
    <s v="documentary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x v="194"/>
    <b v="1"/>
    <s v="film &amp; video/documentary"/>
    <n v="104"/>
    <n v="56.460043668122275"/>
    <x v="0"/>
    <s v="documentary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x v="85"/>
    <b v="1"/>
    <s v="film &amp; video/documentary"/>
    <n v="125"/>
    <n v="140.1044776119403"/>
    <x v="0"/>
    <s v="documentary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x v="195"/>
    <b v="1"/>
    <s v="film &amp; video/documentary"/>
    <n v="107"/>
    <n v="224.85263157894738"/>
    <x v="0"/>
    <s v="documentary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x v="95"/>
    <b v="1"/>
    <s v="film &amp; video/documentary"/>
    <n v="112"/>
    <n v="181.13306451612902"/>
    <x v="0"/>
    <s v="documentary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x v="196"/>
    <b v="1"/>
    <s v="film &amp; video/documentary"/>
    <n v="104"/>
    <n v="711.04109589041093"/>
    <x v="0"/>
    <s v="documentary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x v="68"/>
    <b v="1"/>
    <s v="film &amp; video/documentary"/>
    <n v="142"/>
    <n v="65.883720930232556"/>
    <x v="0"/>
    <s v="documentary"/>
    <b v="1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x v="16"/>
    <b v="1"/>
    <s v="film &amp; video/documentary"/>
    <n v="105"/>
    <n v="75.185714285714283"/>
    <x v="0"/>
    <s v="documentary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x v="197"/>
    <b v="1"/>
    <s v="film &amp; video/documentary"/>
    <n v="103"/>
    <n v="133.14391143911439"/>
    <x v="0"/>
    <s v="documentary"/>
    <b v="1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x v="165"/>
    <b v="1"/>
    <s v="film &amp; video/documentary"/>
    <n v="108"/>
    <n v="55.2"/>
    <x v="0"/>
    <s v="documentary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x v="2"/>
    <b v="1"/>
    <s v="film &amp; video/documentary"/>
    <n v="108"/>
    <n v="86.163714285714292"/>
    <x v="0"/>
    <s v="documentary"/>
    <b v="1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x v="19"/>
    <b v="1"/>
    <s v="film &amp; video/documentary"/>
    <n v="102"/>
    <n v="92.318181818181813"/>
    <x v="0"/>
    <s v="documentary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x v="44"/>
    <b v="1"/>
    <s v="film &amp; video/documentary"/>
    <n v="101"/>
    <n v="160.16473684210527"/>
    <x v="0"/>
    <s v="documentary"/>
    <b v="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x v="41"/>
    <b v="1"/>
    <s v="film &amp; video/documentary"/>
    <n v="137"/>
    <n v="45.6"/>
    <x v="0"/>
    <s v="documentary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x v="63"/>
    <b v="1"/>
    <s v="film &amp; video/documentary"/>
    <n v="128"/>
    <n v="183.28571428571428"/>
    <x v="0"/>
    <s v="documentary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x v="198"/>
    <b v="1"/>
    <s v="film &amp; video/documentary"/>
    <n v="101"/>
    <n v="125.78838174273859"/>
    <x v="0"/>
    <s v="documentary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x v="165"/>
    <b v="1"/>
    <s v="film &amp; video/documentary"/>
    <n v="127"/>
    <n v="57.654545454545456"/>
    <x v="0"/>
    <s v="documentary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x v="199"/>
    <b v="1"/>
    <s v="film &amp; video/documentary"/>
    <n v="105"/>
    <n v="78.660818713450297"/>
    <x v="0"/>
    <s v="documentary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x v="200"/>
    <b v="1"/>
    <s v="film &amp; video/documentary"/>
    <n v="103"/>
    <n v="91.480769230769226"/>
    <x v="0"/>
    <s v="documentary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x v="64"/>
    <b v="1"/>
    <s v="film &amp; video/documentary"/>
    <n v="102"/>
    <n v="68.09809523809524"/>
    <x v="0"/>
    <s v="documentary"/>
    <b v="1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20"/>
    <b v="1"/>
    <s v="film &amp; video/documentary"/>
    <n v="120"/>
    <n v="48.086800000000004"/>
    <x v="0"/>
    <s v="documentary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7"/>
    <b v="1"/>
    <s v="film &amp; video/documentary"/>
    <n v="100"/>
    <n v="202.42307692307693"/>
    <x v="0"/>
    <s v="documentary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01"/>
    <b v="1"/>
    <s v="film &amp; video/documentary"/>
    <n v="101"/>
    <n v="216.75"/>
    <x v="0"/>
    <s v="documentary"/>
    <b v="1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96"/>
    <b v="1"/>
    <s v="film &amp; video/documentary"/>
    <n v="100"/>
    <n v="110.06849315068493"/>
    <x v="0"/>
    <s v="documentary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x v="83"/>
    <b v="0"/>
    <s v="film &amp; video/animation"/>
    <n v="0"/>
    <n v="4.833333333333333"/>
    <x v="0"/>
    <s v="animation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x v="79"/>
    <b v="0"/>
    <s v="film &amp; video/animation"/>
    <n v="2"/>
    <n v="50.166666666666664"/>
    <x v="0"/>
    <s v="animation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x v="8"/>
    <b v="0"/>
    <s v="film &amp; video/animation"/>
    <n v="1"/>
    <n v="35.833333333333336"/>
    <x v="0"/>
    <s v="animation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x v="62"/>
    <b v="0"/>
    <s v="film &amp; video/animation"/>
    <n v="1"/>
    <n v="11.76923076923077"/>
    <x v="0"/>
    <s v="animation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x v="81"/>
    <b v="0"/>
    <s v="film &amp; video/animation"/>
    <n v="7"/>
    <n v="40.78"/>
    <x v="0"/>
    <s v="animation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x v="84"/>
    <b v="0"/>
    <s v="film &amp; video/animation"/>
    <n v="0"/>
    <n v="3"/>
    <x v="0"/>
    <s v="animation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x v="22"/>
    <b v="0"/>
    <s v="film &amp; video/animation"/>
    <n v="1"/>
    <n v="16.625"/>
    <x v="0"/>
    <s v="animation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x v="78"/>
    <b v="0"/>
    <s v="film &amp; video/animation"/>
    <n v="0"/>
    <e v="#DIV/0!"/>
    <x v="0"/>
    <s v="animation"/>
    <b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x v="62"/>
    <b v="0"/>
    <s v="film &amp; video/animation"/>
    <n v="6"/>
    <n v="52"/>
    <x v="0"/>
    <s v="animation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x v="78"/>
    <b v="0"/>
    <s v="film &amp; video/animation"/>
    <n v="0"/>
    <e v="#DIV/0!"/>
    <x v="0"/>
    <s v="animation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x v="81"/>
    <b v="0"/>
    <s v="film &amp; video/animation"/>
    <n v="2"/>
    <n v="4.8"/>
    <x v="0"/>
    <s v="animation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x v="22"/>
    <b v="0"/>
    <s v="film &amp; video/animation"/>
    <n v="14"/>
    <n v="51.875"/>
    <x v="0"/>
    <s v="animation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x v="22"/>
    <b v="0"/>
    <s v="film &amp; video/animation"/>
    <n v="10"/>
    <n v="71.25"/>
    <x v="0"/>
    <s v="animation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x v="78"/>
    <b v="0"/>
    <s v="film &amp; video/animation"/>
    <n v="0"/>
    <e v="#DIV/0!"/>
    <x v="0"/>
    <s v="animation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x v="84"/>
    <b v="0"/>
    <s v="film &amp; video/animation"/>
    <n v="5"/>
    <n v="62.5"/>
    <x v="0"/>
    <s v="animation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x v="83"/>
    <b v="0"/>
    <s v="film &amp; video/animation"/>
    <n v="0"/>
    <n v="1"/>
    <x v="0"/>
    <s v="animation"/>
    <b v="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x v="78"/>
    <b v="0"/>
    <s v="film &amp; video/animation"/>
    <n v="0"/>
    <e v="#DIV/0!"/>
    <x v="0"/>
    <s v="animation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x v="78"/>
    <b v="0"/>
    <s v="film &amp; video/animation"/>
    <n v="0"/>
    <e v="#DIV/0!"/>
    <x v="0"/>
    <s v="animation"/>
    <b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x v="202"/>
    <b v="0"/>
    <s v="film &amp; video/animation"/>
    <n v="9"/>
    <n v="170.54545454545453"/>
    <x v="0"/>
    <s v="animation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x v="78"/>
    <b v="0"/>
    <s v="film &amp; video/animation"/>
    <n v="0"/>
    <e v="#DIV/0!"/>
    <x v="0"/>
    <s v="animation"/>
    <b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x v="29"/>
    <b v="0"/>
    <s v="film &amp; video/animation"/>
    <n v="0"/>
    <n v="5"/>
    <x v="0"/>
    <s v="animation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x v="78"/>
    <b v="0"/>
    <s v="film &amp; video/animation"/>
    <n v="0"/>
    <e v="#DIV/0!"/>
    <x v="0"/>
    <s v="animation"/>
    <b v="0"/>
  </r>
  <r>
    <n v="442"/>
    <s v="The Paranormal Idiot"/>
    <s v="Doomsday is here"/>
    <n v="17000"/>
    <n v="6691"/>
    <x v="2"/>
    <x v="0"/>
    <x v="0"/>
    <n v="1424380783"/>
    <n v="1421788783"/>
    <b v="0"/>
    <x v="57"/>
    <b v="0"/>
    <s v="film &amp; video/animation"/>
    <n v="39"/>
    <n v="393.58823529411762"/>
    <x v="0"/>
    <s v="animation"/>
    <b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x v="84"/>
    <b v="0"/>
    <s v="film &amp; video/animation"/>
    <n v="0"/>
    <n v="5"/>
    <x v="0"/>
    <s v="animation"/>
    <b v="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x v="29"/>
    <b v="0"/>
    <s v="film &amp; video/animation"/>
    <n v="5"/>
    <n v="50"/>
    <x v="0"/>
    <s v="animation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x v="84"/>
    <b v="0"/>
    <s v="film &amp; video/animation"/>
    <n v="0"/>
    <n v="1"/>
    <x v="0"/>
    <s v="animation"/>
    <b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x v="38"/>
    <b v="0"/>
    <s v="film &amp; video/animation"/>
    <n v="7"/>
    <n v="47.875"/>
    <x v="0"/>
    <s v="animation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x v="29"/>
    <b v="0"/>
    <s v="film &amp; video/animation"/>
    <n v="0"/>
    <n v="5"/>
    <x v="0"/>
    <s v="animation"/>
    <b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x v="80"/>
    <b v="0"/>
    <s v="film &amp; video/animation"/>
    <n v="3"/>
    <n v="20.502500000000001"/>
    <x v="0"/>
    <s v="animation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x v="81"/>
    <b v="0"/>
    <s v="film &amp; video/animation"/>
    <n v="2"/>
    <n v="9"/>
    <x v="0"/>
    <s v="animation"/>
    <b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x v="63"/>
    <b v="0"/>
    <s v="film &amp; video/animation"/>
    <n v="1"/>
    <n v="56.571428571428569"/>
    <x v="0"/>
    <s v="animation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x v="78"/>
    <b v="0"/>
    <s v="film &amp; video/animation"/>
    <n v="0"/>
    <e v="#DIV/0!"/>
    <x v="0"/>
    <s v="animation"/>
    <b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x v="8"/>
    <b v="0"/>
    <s v="film &amp; video/animation"/>
    <n v="64"/>
    <n v="40"/>
    <x v="0"/>
    <s v="animation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x v="84"/>
    <b v="0"/>
    <s v="film &amp; video/animation"/>
    <n v="0"/>
    <n v="13"/>
    <x v="0"/>
    <s v="animation"/>
    <b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x v="81"/>
    <b v="0"/>
    <s v="film &amp; video/animation"/>
    <n v="1"/>
    <n v="16.399999999999999"/>
    <x v="0"/>
    <s v="animation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x v="84"/>
    <b v="0"/>
    <s v="film &amp; video/animation"/>
    <n v="0"/>
    <n v="22.5"/>
    <x v="0"/>
    <s v="animation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x v="83"/>
    <b v="0"/>
    <s v="film &amp; video/animation"/>
    <n v="1"/>
    <n v="20.333333333333332"/>
    <x v="0"/>
    <s v="animation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x v="78"/>
    <b v="0"/>
    <s v="film &amp; video/animation"/>
    <n v="0"/>
    <e v="#DIV/0!"/>
    <x v="0"/>
    <s v="animation"/>
    <b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x v="72"/>
    <b v="0"/>
    <s v="film &amp; video/animation"/>
    <n v="8"/>
    <n v="16.755102040816325"/>
    <x v="0"/>
    <s v="animation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x v="29"/>
    <b v="0"/>
    <s v="film &amp; video/animation"/>
    <n v="0"/>
    <n v="25"/>
    <x v="0"/>
    <s v="animation"/>
    <b v="0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x v="84"/>
    <b v="0"/>
    <s v="film &amp; video/animation"/>
    <n v="0"/>
    <n v="12.5"/>
    <x v="0"/>
    <s v="animation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x v="78"/>
    <b v="0"/>
    <s v="film &amp; video/animation"/>
    <n v="0"/>
    <e v="#DIV/0!"/>
    <x v="0"/>
    <s v="animation"/>
    <b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x v="78"/>
    <b v="0"/>
    <s v="film &amp; video/animation"/>
    <n v="0"/>
    <e v="#DIV/0!"/>
    <x v="0"/>
    <s v="animation"/>
    <b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x v="202"/>
    <b v="0"/>
    <s v="film &amp; video/animation"/>
    <n v="2"/>
    <n v="113.63636363636364"/>
    <x v="0"/>
    <s v="animation"/>
    <b v="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x v="29"/>
    <b v="0"/>
    <s v="film &amp; video/animation"/>
    <n v="0"/>
    <n v="1"/>
    <x v="0"/>
    <s v="animation"/>
    <b v="0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x v="22"/>
    <b v="0"/>
    <s v="film &amp; video/animation"/>
    <n v="27"/>
    <n v="17.25"/>
    <x v="0"/>
    <s v="animation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x v="81"/>
    <b v="0"/>
    <s v="film &amp; video/animation"/>
    <n v="1"/>
    <n v="15.2"/>
    <x v="0"/>
    <s v="animation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x v="70"/>
    <b v="0"/>
    <s v="film &amp; video/animation"/>
    <n v="22"/>
    <n v="110.64102564102564"/>
    <x v="0"/>
    <s v="animation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x v="78"/>
    <b v="0"/>
    <s v="film &amp; video/animation"/>
    <n v="0"/>
    <e v="#DIV/0!"/>
    <x v="0"/>
    <s v="animation"/>
    <b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x v="78"/>
    <b v="0"/>
    <s v="film &amp; video/animation"/>
    <n v="0"/>
    <e v="#DIV/0!"/>
    <x v="0"/>
    <s v="animation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x v="84"/>
    <b v="0"/>
    <s v="film &amp; video/animation"/>
    <n v="1"/>
    <n v="25.5"/>
    <x v="0"/>
    <s v="animation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x v="203"/>
    <b v="0"/>
    <s v="film &amp; video/animation"/>
    <n v="12"/>
    <n v="38.476470588235294"/>
    <x v="0"/>
    <s v="animation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x v="81"/>
    <b v="0"/>
    <s v="film &amp; video/animation"/>
    <n v="18"/>
    <n v="28.2"/>
    <x v="0"/>
    <s v="animation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x v="25"/>
    <b v="0"/>
    <s v="film &amp; video/animation"/>
    <n v="3"/>
    <n v="61.5"/>
    <x v="0"/>
    <s v="animation"/>
    <b v="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x v="29"/>
    <b v="0"/>
    <s v="film &amp; video/animation"/>
    <n v="0"/>
    <n v="1"/>
    <x v="0"/>
    <s v="animation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x v="78"/>
    <b v="0"/>
    <s v="film &amp; video/animation"/>
    <n v="0"/>
    <e v="#DIV/0!"/>
    <x v="0"/>
    <s v="animation"/>
    <b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x v="204"/>
    <b v="0"/>
    <s v="film &amp; video/animation"/>
    <n v="2"/>
    <n v="39.569274193548388"/>
    <x v="0"/>
    <s v="animation"/>
    <b v="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x v="78"/>
    <b v="0"/>
    <s v="film &amp; video/animation"/>
    <n v="0"/>
    <e v="#DIV/0!"/>
    <x v="0"/>
    <s v="animation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x v="78"/>
    <b v="0"/>
    <s v="film &amp; video/animation"/>
    <n v="0"/>
    <e v="#DIV/0!"/>
    <x v="0"/>
    <s v="animation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x v="165"/>
    <b v="0"/>
    <s v="film &amp; video/animation"/>
    <n v="33"/>
    <n v="88.8"/>
    <x v="0"/>
    <s v="animation"/>
    <b v="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x v="205"/>
    <b v="0"/>
    <s v="film &amp; video/animation"/>
    <n v="19"/>
    <n v="55.457142857142856"/>
    <x v="0"/>
    <s v="animation"/>
    <b v="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x v="64"/>
    <b v="0"/>
    <s v="film &amp; video/animation"/>
    <n v="6"/>
    <n v="87.142857142857139"/>
    <x v="0"/>
    <s v="animation"/>
    <b v="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x v="29"/>
    <b v="0"/>
    <s v="film &amp; video/animation"/>
    <n v="0"/>
    <n v="10"/>
    <x v="0"/>
    <s v="animation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x v="206"/>
    <b v="0"/>
    <s v="film &amp; video/animation"/>
    <n v="50"/>
    <n v="51.224489795918366"/>
    <x v="0"/>
    <s v="animation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x v="202"/>
    <b v="0"/>
    <s v="film &amp; video/animation"/>
    <n v="0"/>
    <n v="13.545454545454545"/>
    <x v="0"/>
    <s v="animation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x v="207"/>
    <b v="0"/>
    <s v="film &amp; video/animation"/>
    <n v="22"/>
    <n v="66.520080000000007"/>
    <x v="0"/>
    <s v="animation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x v="29"/>
    <b v="0"/>
    <s v="film &amp; video/animation"/>
    <n v="0"/>
    <n v="50"/>
    <x v="0"/>
    <s v="animation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x v="78"/>
    <b v="0"/>
    <s v="film &amp; video/animation"/>
    <n v="0"/>
    <e v="#DIV/0!"/>
    <x v="0"/>
    <s v="animation"/>
    <b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x v="78"/>
    <b v="0"/>
    <s v="film &amp; video/animation"/>
    <n v="0"/>
    <e v="#DIV/0!"/>
    <x v="0"/>
    <s v="animation"/>
    <b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x v="83"/>
    <b v="0"/>
    <s v="film &amp; video/animation"/>
    <n v="0"/>
    <n v="71.666666666666671"/>
    <x v="0"/>
    <s v="animation"/>
    <b v="0"/>
  </r>
  <r>
    <n v="490"/>
    <s v="PROJECT IS CANCELLED"/>
    <s v="Cancelled"/>
    <n v="1000"/>
    <n v="0"/>
    <x v="2"/>
    <x v="0"/>
    <x v="0"/>
    <n v="1345677285"/>
    <n v="1343085285"/>
    <b v="0"/>
    <x v="78"/>
    <b v="0"/>
    <s v="film &amp; video/animation"/>
    <n v="0"/>
    <e v="#DIV/0!"/>
    <x v="0"/>
    <s v="animation"/>
    <b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x v="78"/>
    <b v="0"/>
    <s v="film &amp; video/animation"/>
    <n v="0"/>
    <e v="#DIV/0!"/>
    <x v="0"/>
    <s v="animation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x v="78"/>
    <b v="0"/>
    <s v="film &amp; video/animation"/>
    <n v="0"/>
    <e v="#DIV/0!"/>
    <x v="0"/>
    <s v="animation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x v="78"/>
    <b v="0"/>
    <s v="film &amp; video/animation"/>
    <n v="0"/>
    <e v="#DIV/0!"/>
    <x v="0"/>
    <s v="animation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x v="83"/>
    <b v="0"/>
    <s v="film &amp; video/animation"/>
    <n v="0"/>
    <n v="10.333333333333334"/>
    <x v="0"/>
    <s v="animation"/>
    <b v="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x v="78"/>
    <b v="0"/>
    <s v="film &amp; video/animation"/>
    <n v="0"/>
    <e v="#DIV/0!"/>
    <x v="0"/>
    <s v="animation"/>
    <b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x v="29"/>
    <b v="0"/>
    <s v="film &amp; video/animation"/>
    <n v="0"/>
    <n v="1"/>
    <x v="0"/>
    <s v="animation"/>
    <b v="0"/>
  </r>
  <r>
    <n v="497"/>
    <s v="Galaxy Probe Kids"/>
    <s v="live-action/animated series pilot."/>
    <n v="4480"/>
    <n v="30"/>
    <x v="2"/>
    <x v="0"/>
    <x v="0"/>
    <n v="1419483600"/>
    <n v="1414889665"/>
    <b v="0"/>
    <x v="83"/>
    <b v="0"/>
    <s v="film &amp; video/animation"/>
    <n v="1"/>
    <n v="10"/>
    <x v="0"/>
    <s v="animation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x v="19"/>
    <b v="0"/>
    <s v="film &amp; video/animation"/>
    <n v="5"/>
    <n v="136.09090909090909"/>
    <x v="0"/>
    <s v="animation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x v="55"/>
    <b v="0"/>
    <s v="film &amp; video/animation"/>
    <n v="10"/>
    <n v="73.461538461538467"/>
    <x v="0"/>
    <s v="animation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x v="80"/>
    <b v="0"/>
    <s v="film &amp; video/animation"/>
    <n v="3"/>
    <n v="53.75"/>
    <x v="0"/>
    <s v="animation"/>
    <b v="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x v="78"/>
    <b v="0"/>
    <s v="film &amp; video/animation"/>
    <n v="0"/>
    <e v="#DIV/0!"/>
    <x v="0"/>
    <s v="animation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x v="80"/>
    <b v="0"/>
    <s v="film &amp; video/animation"/>
    <n v="1"/>
    <n v="57.5"/>
    <x v="0"/>
    <s v="animation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x v="82"/>
    <b v="0"/>
    <s v="film &amp; video/animation"/>
    <n v="2"/>
    <n v="12.666666666666666"/>
    <x v="0"/>
    <s v="animation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x v="81"/>
    <b v="0"/>
    <s v="film &amp; video/animation"/>
    <n v="1"/>
    <n v="67"/>
    <x v="0"/>
    <s v="animation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x v="25"/>
    <b v="0"/>
    <s v="film &amp; video/animation"/>
    <n v="0"/>
    <n v="3.7142857142857144"/>
    <x v="0"/>
    <s v="animation"/>
    <b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x v="29"/>
    <b v="0"/>
    <s v="film &amp; video/animation"/>
    <n v="0"/>
    <n v="250"/>
    <x v="0"/>
    <s v="animation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x v="73"/>
    <b v="0"/>
    <s v="film &amp; video/animation"/>
    <n v="3"/>
    <n v="64"/>
    <x v="0"/>
    <s v="animation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x v="83"/>
    <b v="0"/>
    <s v="film &amp; video/animation"/>
    <n v="1"/>
    <n v="133.33333333333334"/>
    <x v="0"/>
    <s v="animation"/>
    <b v="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x v="29"/>
    <b v="0"/>
    <s v="film &amp; video/animation"/>
    <n v="0"/>
    <n v="10"/>
    <x v="0"/>
    <s v="animation"/>
    <b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x v="78"/>
    <b v="0"/>
    <s v="film &amp; video/animation"/>
    <n v="0"/>
    <e v="#DIV/0!"/>
    <x v="0"/>
    <s v="animation"/>
    <b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x v="81"/>
    <b v="0"/>
    <s v="film &amp; video/animation"/>
    <n v="3"/>
    <n v="30"/>
    <x v="0"/>
    <s v="animation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x v="84"/>
    <b v="0"/>
    <s v="film &amp; video/animation"/>
    <n v="0"/>
    <n v="5.5"/>
    <x v="0"/>
    <s v="animation"/>
    <b v="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x v="32"/>
    <b v="0"/>
    <s v="film &amp; video/animation"/>
    <n v="14"/>
    <n v="102.38235294117646"/>
    <x v="0"/>
    <s v="animation"/>
    <b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x v="83"/>
    <b v="0"/>
    <s v="film &amp; video/animation"/>
    <n v="3"/>
    <n v="16.666666666666668"/>
    <x v="0"/>
    <s v="animation"/>
    <b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x v="69"/>
    <b v="0"/>
    <s v="film &amp; video/animation"/>
    <n v="25"/>
    <n v="725.02941176470586"/>
    <x v="0"/>
    <s v="animation"/>
    <b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x v="78"/>
    <b v="0"/>
    <s v="film &amp; video/animation"/>
    <n v="0"/>
    <e v="#DIV/0!"/>
    <x v="0"/>
    <s v="animation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x v="83"/>
    <b v="0"/>
    <s v="film &amp; video/animation"/>
    <n v="1"/>
    <n v="68.333333333333329"/>
    <x v="0"/>
    <s v="animation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x v="78"/>
    <b v="0"/>
    <s v="film &amp; video/animation"/>
    <n v="0"/>
    <e v="#DIV/0!"/>
    <x v="0"/>
    <s v="animation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x v="16"/>
    <b v="0"/>
    <s v="film &amp; video/animation"/>
    <n v="23"/>
    <n v="39.228571428571428"/>
    <x v="0"/>
    <s v="animation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69"/>
    <b v="1"/>
    <s v="theater/plays"/>
    <n v="102"/>
    <n v="150.14705882352942"/>
    <x v="1"/>
    <s v="plays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66"/>
    <b v="1"/>
    <s v="theater/plays"/>
    <n v="105"/>
    <n v="93.428571428571431"/>
    <x v="1"/>
    <s v="plays"/>
    <b v="1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162"/>
    <b v="1"/>
    <s v="theater/plays"/>
    <n v="115"/>
    <n v="110.96774193548387"/>
    <x v="1"/>
    <s v="plays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87"/>
    <b v="1"/>
    <s v="theater/plays"/>
    <n v="121"/>
    <n v="71.785714285714292"/>
    <x v="1"/>
    <s v="plays"/>
    <b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08"/>
    <b v="1"/>
    <s v="theater/plays"/>
    <n v="109"/>
    <n v="29.258076923076924"/>
    <x v="1"/>
    <s v="plays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8"/>
    <b v="1"/>
    <s v="theater/plays"/>
    <n v="100"/>
    <n v="1000"/>
    <x v="1"/>
    <s v="plays"/>
    <b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23"/>
    <b v="1"/>
    <s v="theater/plays"/>
    <n v="114"/>
    <n v="74.347826086956516"/>
    <x v="1"/>
    <s v="plays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50"/>
    <b v="1"/>
    <s v="theater/plays"/>
    <n v="101"/>
    <n v="63.829113924050631"/>
    <x v="1"/>
    <s v="plays"/>
    <b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x v="209"/>
    <b v="1"/>
    <s v="theater/plays"/>
    <n v="116"/>
    <n v="44.333333333333336"/>
    <x v="1"/>
    <s v="plays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x v="59"/>
    <b v="1"/>
    <s v="theater/plays"/>
    <n v="130"/>
    <n v="86.944444444444443"/>
    <x v="1"/>
    <s v="plays"/>
    <b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60"/>
    <b v="1"/>
    <s v="theater/plays"/>
    <n v="108"/>
    <n v="126.55172413793103"/>
    <x v="1"/>
    <s v="plays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162"/>
    <b v="1"/>
    <s v="theater/plays"/>
    <n v="100"/>
    <n v="129.03225806451613"/>
    <x v="1"/>
    <s v="plays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10"/>
    <b v="1"/>
    <s v="theater/plays"/>
    <n v="123"/>
    <n v="71.242774566473983"/>
    <x v="1"/>
    <s v="plays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57"/>
    <b v="1"/>
    <s v="theater/plays"/>
    <n v="100"/>
    <n v="117.88235294117646"/>
    <x v="1"/>
    <s v="plays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x v="53"/>
    <b v="1"/>
    <s v="theater/plays"/>
    <n v="105"/>
    <n v="327.08333333333331"/>
    <x v="1"/>
    <s v="plays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x v="211"/>
    <b v="1"/>
    <s v="theater/plays"/>
    <n v="103"/>
    <n v="34.745762711864408"/>
    <x v="1"/>
    <s v="plays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70"/>
    <b v="1"/>
    <s v="theater/plays"/>
    <n v="118"/>
    <n v="100.06410256410257"/>
    <x v="1"/>
    <s v="plays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211"/>
    <b v="1"/>
    <s v="theater/plays"/>
    <n v="121"/>
    <n v="40.847457627118644"/>
    <x v="1"/>
    <s v="plays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65"/>
    <b v="1"/>
    <s v="theater/plays"/>
    <n v="302"/>
    <n v="252.01666666666668"/>
    <x v="1"/>
    <s v="plays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9"/>
    <b v="1"/>
    <s v="theater/plays"/>
    <n v="101"/>
    <n v="25.161000000000001"/>
    <x v="1"/>
    <s v="plays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x v="29"/>
    <b v="0"/>
    <s v="technology/web"/>
    <n v="0"/>
    <n v="1"/>
    <x v="2"/>
    <s v="web"/>
    <b v="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x v="29"/>
    <b v="0"/>
    <s v="technology/web"/>
    <n v="1"/>
    <n v="25"/>
    <x v="2"/>
    <s v="web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x v="29"/>
    <b v="0"/>
    <s v="technology/web"/>
    <n v="0"/>
    <n v="1"/>
    <x v="2"/>
    <s v="web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x v="84"/>
    <b v="0"/>
    <s v="technology/web"/>
    <n v="0"/>
    <n v="35"/>
    <x v="2"/>
    <s v="web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x v="84"/>
    <b v="0"/>
    <s v="technology/web"/>
    <n v="1"/>
    <n v="3"/>
    <x v="2"/>
    <s v="web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x v="69"/>
    <b v="0"/>
    <s v="technology/web"/>
    <n v="27"/>
    <n v="402.70588235294116"/>
    <x v="2"/>
    <s v="web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x v="84"/>
    <b v="0"/>
    <s v="technology/web"/>
    <n v="0"/>
    <n v="26"/>
    <x v="2"/>
    <s v="web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x v="78"/>
    <b v="0"/>
    <s v="technology/web"/>
    <n v="0"/>
    <e v="#DIV/0!"/>
    <x v="2"/>
    <s v="web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x v="29"/>
    <b v="0"/>
    <s v="technology/web"/>
    <n v="0"/>
    <n v="9"/>
    <x v="2"/>
    <s v="web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x v="22"/>
    <b v="0"/>
    <s v="technology/web"/>
    <n v="3"/>
    <n v="8.5"/>
    <x v="2"/>
    <s v="web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x v="80"/>
    <b v="0"/>
    <s v="technology/web"/>
    <n v="1"/>
    <n v="8.75"/>
    <x v="2"/>
    <s v="web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x v="33"/>
    <b v="0"/>
    <s v="technology/web"/>
    <n v="5"/>
    <n v="135.03571428571428"/>
    <x v="2"/>
    <s v="web"/>
    <b v="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x v="78"/>
    <b v="0"/>
    <s v="technology/web"/>
    <n v="0"/>
    <e v="#DIV/0!"/>
    <x v="2"/>
    <s v="web"/>
    <b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x v="79"/>
    <b v="0"/>
    <s v="technology/web"/>
    <n v="0"/>
    <n v="20.5"/>
    <x v="2"/>
    <s v="web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x v="19"/>
    <b v="0"/>
    <s v="technology/web"/>
    <n v="37"/>
    <n v="64.36363636363636"/>
    <x v="2"/>
    <s v="web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x v="78"/>
    <b v="0"/>
    <s v="technology/web"/>
    <n v="0"/>
    <e v="#DIV/0!"/>
    <x v="2"/>
    <s v="web"/>
    <b v="0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x v="29"/>
    <b v="0"/>
    <s v="technology/web"/>
    <n v="3"/>
    <n v="200"/>
    <x v="2"/>
    <s v="web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x v="9"/>
    <b v="0"/>
    <s v="technology/web"/>
    <n v="1"/>
    <n v="68.3"/>
    <x v="2"/>
    <s v="web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x v="78"/>
    <b v="0"/>
    <s v="technology/web"/>
    <n v="0"/>
    <e v="#DIV/0!"/>
    <x v="2"/>
    <s v="web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x v="29"/>
    <b v="0"/>
    <s v="technology/web"/>
    <n v="0"/>
    <n v="50"/>
    <x v="2"/>
    <s v="web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x v="83"/>
    <b v="0"/>
    <s v="technology/web"/>
    <n v="0"/>
    <n v="4"/>
    <x v="2"/>
    <s v="web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x v="84"/>
    <b v="0"/>
    <s v="technology/web"/>
    <n v="0"/>
    <n v="27.5"/>
    <x v="2"/>
    <s v="web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x v="78"/>
    <b v="0"/>
    <s v="technology/web"/>
    <n v="0"/>
    <e v="#DIV/0!"/>
    <x v="2"/>
    <s v="web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x v="84"/>
    <b v="0"/>
    <s v="technology/web"/>
    <n v="0"/>
    <n v="34"/>
    <x v="2"/>
    <s v="web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x v="29"/>
    <b v="0"/>
    <s v="technology/web"/>
    <n v="0"/>
    <n v="1"/>
    <x v="2"/>
    <s v="web"/>
    <b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x v="78"/>
    <b v="0"/>
    <s v="technology/web"/>
    <n v="0"/>
    <e v="#DIV/0!"/>
    <x v="2"/>
    <s v="web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x v="29"/>
    <b v="0"/>
    <s v="technology/web"/>
    <n v="0"/>
    <n v="1"/>
    <x v="2"/>
    <s v="web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x v="78"/>
    <b v="0"/>
    <s v="technology/web"/>
    <n v="0"/>
    <e v="#DIV/0!"/>
    <x v="2"/>
    <s v="web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x v="81"/>
    <b v="0"/>
    <s v="technology/web"/>
    <n v="1"/>
    <n v="49"/>
    <x v="2"/>
    <s v="web"/>
    <b v="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x v="29"/>
    <b v="0"/>
    <s v="technology/web"/>
    <n v="1"/>
    <n v="20"/>
    <x v="2"/>
    <s v="web"/>
    <b v="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x v="29"/>
    <b v="0"/>
    <s v="technology/web"/>
    <n v="0"/>
    <n v="142"/>
    <x v="2"/>
    <s v="web"/>
    <b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x v="84"/>
    <b v="0"/>
    <s v="technology/web"/>
    <n v="0"/>
    <n v="53"/>
    <x v="2"/>
    <s v="web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x v="78"/>
    <b v="0"/>
    <s v="technology/web"/>
    <n v="0"/>
    <e v="#DIV/0!"/>
    <x v="2"/>
    <s v="web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x v="82"/>
    <b v="0"/>
    <s v="technology/web"/>
    <n v="0"/>
    <n v="38.444444444444443"/>
    <x v="2"/>
    <s v="web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x v="80"/>
    <b v="0"/>
    <s v="technology/web"/>
    <n v="1"/>
    <n v="20"/>
    <x v="2"/>
    <s v="web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x v="80"/>
    <b v="0"/>
    <s v="technology/web"/>
    <n v="0"/>
    <n v="64.75"/>
    <x v="2"/>
    <s v="web"/>
    <b v="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x v="29"/>
    <b v="0"/>
    <s v="technology/web"/>
    <n v="0"/>
    <n v="1"/>
    <x v="2"/>
    <s v="web"/>
    <b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x v="29"/>
    <b v="0"/>
    <s v="technology/web"/>
    <n v="0"/>
    <n v="10"/>
    <x v="2"/>
    <s v="web"/>
    <b v="0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x v="63"/>
    <b v="0"/>
    <s v="technology/web"/>
    <n v="0"/>
    <n v="2"/>
    <x v="2"/>
    <s v="web"/>
    <b v="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x v="81"/>
    <b v="0"/>
    <s v="technology/web"/>
    <n v="1"/>
    <n v="35"/>
    <x v="2"/>
    <s v="web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x v="29"/>
    <b v="0"/>
    <s v="technology/web"/>
    <n v="0"/>
    <n v="1"/>
    <x v="2"/>
    <s v="web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x v="78"/>
    <b v="0"/>
    <s v="technology/web"/>
    <n v="0"/>
    <e v="#DIV/0!"/>
    <x v="2"/>
    <s v="web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x v="78"/>
    <b v="0"/>
    <s v="technology/web"/>
    <n v="0"/>
    <e v="#DIV/0!"/>
    <x v="2"/>
    <s v="web"/>
    <b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x v="29"/>
    <b v="0"/>
    <s v="technology/web"/>
    <n v="0"/>
    <n v="1"/>
    <x v="2"/>
    <s v="web"/>
    <b v="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x v="84"/>
    <b v="0"/>
    <s v="technology/web"/>
    <n v="1"/>
    <n v="5"/>
    <x v="2"/>
    <s v="web"/>
    <b v="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x v="78"/>
    <b v="0"/>
    <s v="technology/web"/>
    <n v="0"/>
    <e v="#DIV/0!"/>
    <x v="2"/>
    <s v="web"/>
    <b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x v="80"/>
    <b v="0"/>
    <s v="technology/web"/>
    <n v="1"/>
    <n v="14"/>
    <x v="2"/>
    <s v="web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x v="63"/>
    <b v="0"/>
    <s v="technology/web"/>
    <n v="9"/>
    <n v="389.28571428571428"/>
    <x v="2"/>
    <s v="web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x v="84"/>
    <b v="0"/>
    <s v="technology/web"/>
    <n v="3"/>
    <n v="150.5"/>
    <x v="2"/>
    <s v="web"/>
    <b v="0"/>
  </r>
  <r>
    <n v="589"/>
    <s v="Get Neighborly"/>
    <s v="Services closer than you think..."/>
    <n v="7500"/>
    <n v="1"/>
    <x v="2"/>
    <x v="0"/>
    <x v="0"/>
    <n v="1436366699"/>
    <n v="1435070699"/>
    <b v="0"/>
    <x v="29"/>
    <b v="0"/>
    <s v="technology/web"/>
    <n v="0"/>
    <n v="1"/>
    <x v="2"/>
    <s v="web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x v="82"/>
    <b v="0"/>
    <s v="technology/web"/>
    <n v="4"/>
    <n v="24.777777777777779"/>
    <x v="2"/>
    <s v="web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x v="84"/>
    <b v="0"/>
    <s v="technology/web"/>
    <n v="0"/>
    <n v="30.5"/>
    <x v="2"/>
    <s v="web"/>
    <b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x v="29"/>
    <b v="0"/>
    <s v="technology/web"/>
    <n v="3"/>
    <n v="250"/>
    <x v="2"/>
    <s v="web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x v="63"/>
    <b v="0"/>
    <s v="technology/web"/>
    <n v="23"/>
    <n v="16.428571428571427"/>
    <x v="2"/>
    <s v="web"/>
    <b v="0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x v="84"/>
    <b v="0"/>
    <s v="technology/web"/>
    <n v="0"/>
    <n v="13"/>
    <x v="2"/>
    <s v="web"/>
    <b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x v="22"/>
    <b v="0"/>
    <s v="technology/web"/>
    <n v="0"/>
    <n v="53.25"/>
    <x v="2"/>
    <s v="web"/>
    <b v="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x v="84"/>
    <b v="0"/>
    <s v="technology/web"/>
    <n v="0"/>
    <n v="3"/>
    <x v="2"/>
    <s v="web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x v="84"/>
    <b v="0"/>
    <s v="technology/web"/>
    <n v="0"/>
    <n v="10"/>
    <x v="2"/>
    <s v="web"/>
    <b v="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x v="63"/>
    <b v="0"/>
    <s v="technology/web"/>
    <n v="34"/>
    <n v="121.42857142857143"/>
    <x v="2"/>
    <s v="web"/>
    <b v="0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x v="84"/>
    <b v="0"/>
    <s v="technology/web"/>
    <n v="0"/>
    <n v="15.5"/>
    <x v="2"/>
    <s v="web"/>
    <b v="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x v="29"/>
    <b v="0"/>
    <s v="technology/web"/>
    <n v="2"/>
    <n v="100"/>
    <x v="2"/>
    <s v="web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x v="79"/>
    <b v="0"/>
    <s v="technology/web"/>
    <n v="1"/>
    <n v="23.333333333333332"/>
    <x v="2"/>
    <s v="web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x v="78"/>
    <b v="0"/>
    <s v="technology/web"/>
    <n v="0"/>
    <e v="#DIV/0!"/>
    <x v="2"/>
    <s v="web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x v="62"/>
    <b v="0"/>
    <s v="technology/web"/>
    <n v="4"/>
    <n v="45.386153846153846"/>
    <x v="2"/>
    <s v="web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x v="78"/>
    <b v="0"/>
    <s v="technology/web"/>
    <n v="0"/>
    <e v="#DIV/0!"/>
    <x v="2"/>
    <s v="web"/>
    <b v="0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x v="22"/>
    <b v="0"/>
    <s v="technology/web"/>
    <n v="3"/>
    <n v="16.375"/>
    <x v="2"/>
    <s v="web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x v="29"/>
    <b v="0"/>
    <s v="technology/web"/>
    <n v="0"/>
    <n v="10"/>
    <x v="2"/>
    <s v="web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x v="78"/>
    <b v="0"/>
    <s v="technology/web"/>
    <n v="0"/>
    <e v="#DIV/0!"/>
    <x v="2"/>
    <s v="web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x v="81"/>
    <b v="0"/>
    <s v="technology/web"/>
    <n v="1"/>
    <n v="292.2"/>
    <x v="2"/>
    <s v="web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x v="29"/>
    <b v="0"/>
    <s v="technology/web"/>
    <n v="1"/>
    <n v="5"/>
    <x v="2"/>
    <s v="web"/>
    <b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x v="78"/>
    <b v="0"/>
    <s v="technology/web"/>
    <n v="0"/>
    <e v="#DIV/0!"/>
    <x v="2"/>
    <s v="web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x v="78"/>
    <b v="0"/>
    <s v="technology/web"/>
    <n v="0"/>
    <e v="#DIV/0!"/>
    <x v="2"/>
    <s v="web"/>
    <b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x v="78"/>
    <b v="0"/>
    <s v="technology/web"/>
    <n v="0"/>
    <e v="#DIV/0!"/>
    <x v="2"/>
    <s v="web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x v="212"/>
    <b v="0"/>
    <s v="technology/web"/>
    <n v="21"/>
    <n v="105.93388429752066"/>
    <x v="2"/>
    <s v="web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x v="78"/>
    <b v="0"/>
    <s v="technology/web"/>
    <n v="0"/>
    <e v="#DIV/0!"/>
    <x v="2"/>
    <s v="web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x v="78"/>
    <b v="0"/>
    <s v="technology/web"/>
    <n v="0"/>
    <e v="#DIV/0!"/>
    <x v="2"/>
    <s v="web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x v="78"/>
    <b v="0"/>
    <s v="technology/web"/>
    <n v="0"/>
    <e v="#DIV/0!"/>
    <x v="2"/>
    <s v="web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x v="83"/>
    <b v="0"/>
    <s v="technology/web"/>
    <n v="3"/>
    <n v="20"/>
    <x v="2"/>
    <s v="web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x v="78"/>
    <b v="0"/>
    <s v="technology/web"/>
    <n v="0"/>
    <e v="#DIV/0!"/>
    <x v="2"/>
    <s v="web"/>
    <b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x v="29"/>
    <b v="0"/>
    <s v="technology/web"/>
    <n v="0"/>
    <n v="1"/>
    <x v="2"/>
    <s v="web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x v="29"/>
    <b v="0"/>
    <s v="technology/web"/>
    <n v="1"/>
    <n v="300"/>
    <x v="2"/>
    <s v="web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x v="83"/>
    <b v="0"/>
    <s v="technology/web"/>
    <n v="1"/>
    <n v="87"/>
    <x v="2"/>
    <s v="web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x v="82"/>
    <b v="0"/>
    <s v="technology/web"/>
    <n v="6"/>
    <n v="37.888888888888886"/>
    <x v="2"/>
    <s v="web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x v="78"/>
    <b v="0"/>
    <s v="technology/web"/>
    <n v="0"/>
    <e v="#DIV/0!"/>
    <x v="2"/>
    <s v="web"/>
    <b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x v="78"/>
    <b v="0"/>
    <s v="technology/web"/>
    <n v="0"/>
    <e v="#DIV/0!"/>
    <x v="2"/>
    <s v="web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x v="78"/>
    <b v="0"/>
    <s v="technology/web"/>
    <n v="0"/>
    <e v="#DIV/0!"/>
    <x v="2"/>
    <s v="web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x v="70"/>
    <b v="0"/>
    <s v="technology/web"/>
    <n v="17"/>
    <n v="111.41025641025641"/>
    <x v="2"/>
    <s v="web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x v="29"/>
    <b v="0"/>
    <s v="technology/web"/>
    <n v="0"/>
    <n v="90"/>
    <x v="2"/>
    <s v="web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x v="78"/>
    <b v="0"/>
    <s v="technology/web"/>
    <n v="0"/>
    <e v="#DIV/0!"/>
    <x v="2"/>
    <s v="web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x v="83"/>
    <b v="0"/>
    <s v="technology/web"/>
    <n v="0"/>
    <n v="116.66666666666667"/>
    <x v="2"/>
    <s v="web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x v="29"/>
    <b v="0"/>
    <s v="technology/web"/>
    <n v="0"/>
    <n v="10"/>
    <x v="2"/>
    <s v="web"/>
    <b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x v="82"/>
    <b v="0"/>
    <s v="technology/web"/>
    <n v="1"/>
    <n v="76.666666666666671"/>
    <x v="2"/>
    <s v="web"/>
    <b v="0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x v="78"/>
    <b v="0"/>
    <s v="technology/web"/>
    <n v="0"/>
    <e v="#DIV/0!"/>
    <x v="2"/>
    <s v="web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x v="20"/>
    <b v="0"/>
    <s v="technology/web"/>
    <n v="12"/>
    <n v="49.8"/>
    <x v="2"/>
    <s v="web"/>
    <b v="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x v="29"/>
    <b v="0"/>
    <s v="technology/web"/>
    <n v="0"/>
    <n v="1"/>
    <x v="2"/>
    <s v="web"/>
    <b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x v="29"/>
    <b v="0"/>
    <s v="technology/web"/>
    <n v="0"/>
    <n v="2"/>
    <x v="2"/>
    <s v="web"/>
    <b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x v="29"/>
    <b v="0"/>
    <s v="technology/web"/>
    <n v="0"/>
    <n v="4"/>
    <x v="2"/>
    <s v="web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x v="78"/>
    <b v="0"/>
    <s v="technology/web"/>
    <n v="0"/>
    <e v="#DIV/0!"/>
    <x v="2"/>
    <s v="web"/>
    <b v="0"/>
  </r>
  <r>
    <n v="638"/>
    <s v="W (Canceled)"/>
    <s v="O0"/>
    <n v="200000"/>
    <n v="18"/>
    <x v="1"/>
    <x v="12"/>
    <x v="3"/>
    <n v="1490447662"/>
    <n v="1485267262"/>
    <b v="0"/>
    <x v="79"/>
    <b v="0"/>
    <s v="technology/web"/>
    <n v="0"/>
    <n v="3"/>
    <x v="2"/>
    <s v="web"/>
    <b v="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x v="29"/>
    <b v="0"/>
    <s v="technology/web"/>
    <n v="0"/>
    <n v="1"/>
    <x v="2"/>
    <s v="web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x v="84"/>
    <b v="1"/>
    <s v="technology/wearables"/>
    <n v="144"/>
    <n v="50.5"/>
    <x v="2"/>
    <s v="wearables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213"/>
    <b v="1"/>
    <s v="technology/wearables"/>
    <n v="119"/>
    <n v="151.31746031746033"/>
    <x v="2"/>
    <s v="wearables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x v="214"/>
    <b v="1"/>
    <s v="technology/wearables"/>
    <n v="1460"/>
    <n v="134.3592456301748"/>
    <x v="2"/>
    <s v="wearables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x v="215"/>
    <b v="1"/>
    <s v="technology/wearables"/>
    <n v="106"/>
    <n v="174.02631578947367"/>
    <x v="2"/>
    <s v="wearables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216"/>
    <b v="1"/>
    <s v="technology/wearables"/>
    <n v="300"/>
    <n v="73.486268364348675"/>
    <x v="2"/>
    <s v="wearables"/>
    <b v="1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x v="186"/>
    <b v="1"/>
    <s v="technology/wearables"/>
    <n v="279"/>
    <n v="23.518987341772153"/>
    <x v="2"/>
    <s v="wearables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74"/>
    <b v="1"/>
    <s v="technology/wearables"/>
    <n v="132"/>
    <n v="39.074444444444445"/>
    <x v="2"/>
    <s v="wearables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x v="57"/>
    <b v="1"/>
    <s v="technology/wearables"/>
    <n v="107"/>
    <n v="125.94117647058823"/>
    <x v="2"/>
    <s v="wearables"/>
    <b v="1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x v="74"/>
    <b v="1"/>
    <s v="technology/wearables"/>
    <n v="127"/>
    <n v="1644"/>
    <x v="2"/>
    <s v="wearables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141"/>
    <b v="1"/>
    <s v="technology/wearables"/>
    <n v="140"/>
    <n v="42.670731707317074"/>
    <x v="2"/>
    <s v="wearables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53"/>
    <b v="1"/>
    <s v="technology/wearables"/>
    <n v="112"/>
    <n v="35.125"/>
    <x v="2"/>
    <s v="wearables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17"/>
    <b v="1"/>
    <s v="technology/wearables"/>
    <n v="101"/>
    <n v="239.35238095238094"/>
    <x v="2"/>
    <s v="wearables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33"/>
    <b v="1"/>
    <s v="technology/wearables"/>
    <n v="100"/>
    <n v="107.64285714285714"/>
    <x v="2"/>
    <s v="wearables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218"/>
    <b v="1"/>
    <s v="technology/wearables"/>
    <n v="141"/>
    <n v="95.830623306233065"/>
    <x v="2"/>
    <s v="wearables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19"/>
    <b v="1"/>
    <s v="technology/wearables"/>
    <n v="267"/>
    <n v="31.663376110562684"/>
    <x v="2"/>
    <s v="wearables"/>
    <b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220"/>
    <b v="1"/>
    <s v="technology/wearables"/>
    <n v="147"/>
    <n v="42.886861313868614"/>
    <x v="2"/>
    <s v="wearables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5"/>
    <b v="1"/>
    <s v="technology/wearables"/>
    <n v="214"/>
    <n v="122.73563218390805"/>
    <x v="2"/>
    <s v="wearables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221"/>
    <b v="1"/>
    <s v="technology/wearables"/>
    <n v="126"/>
    <n v="190.45454545454547"/>
    <x v="2"/>
    <s v="wearables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22"/>
    <b v="1"/>
    <s v="technology/wearables"/>
    <n v="104"/>
    <n v="109.33695652173913"/>
    <x v="2"/>
    <s v="wearables"/>
    <b v="1"/>
  </r>
  <r>
    <n v="659"/>
    <s v="Lulu Watch Designs - Apple Watch"/>
    <s v="Sync up your lifestyle"/>
    <n v="3000"/>
    <n v="3017"/>
    <x v="0"/>
    <x v="0"/>
    <x v="0"/>
    <n v="1440339295"/>
    <n v="1437747295"/>
    <b v="0"/>
    <x v="64"/>
    <b v="1"/>
    <s v="technology/wearables"/>
    <n v="101"/>
    <n v="143.66666666666666"/>
    <x v="2"/>
    <s v="wearables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x v="59"/>
    <b v="0"/>
    <s v="technology/wearables"/>
    <n v="3"/>
    <n v="84.944444444444443"/>
    <x v="2"/>
    <s v="wearables"/>
    <b v="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x v="82"/>
    <b v="0"/>
    <s v="technology/wearables"/>
    <n v="1"/>
    <n v="10.555555555555555"/>
    <x v="2"/>
    <s v="wearables"/>
    <b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x v="80"/>
    <b v="0"/>
    <s v="technology/wearables"/>
    <n v="0"/>
    <n v="39"/>
    <x v="2"/>
    <s v="wearables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x v="63"/>
    <b v="0"/>
    <s v="technology/wearables"/>
    <n v="0"/>
    <n v="100"/>
    <x v="2"/>
    <s v="wearables"/>
    <b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x v="60"/>
    <b v="0"/>
    <s v="technology/wearables"/>
    <n v="8"/>
    <n v="31.172413793103448"/>
    <x v="2"/>
    <s v="wearables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x v="8"/>
    <b v="0"/>
    <s v="technology/wearables"/>
    <n v="19"/>
    <n v="155.33333333333334"/>
    <x v="2"/>
    <s v="wearables"/>
    <b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x v="80"/>
    <b v="0"/>
    <s v="technology/wearables"/>
    <n v="0"/>
    <n v="2"/>
    <x v="2"/>
    <s v="wearables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x v="33"/>
    <b v="0"/>
    <s v="technology/wearables"/>
    <n v="10"/>
    <n v="178.92857142857142"/>
    <x v="2"/>
    <s v="wearables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x v="20"/>
    <b v="0"/>
    <s v="technology/wearables"/>
    <n v="5"/>
    <n v="27.36"/>
    <x v="2"/>
    <s v="wearables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x v="33"/>
    <b v="0"/>
    <s v="technology/wearables"/>
    <n v="22"/>
    <n v="1536.25"/>
    <x v="2"/>
    <s v="wearables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x v="223"/>
    <b v="0"/>
    <s v="technology/wearables"/>
    <n v="29"/>
    <n v="84.99677419354839"/>
    <x v="2"/>
    <s v="wearables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x v="41"/>
    <b v="0"/>
    <s v="technology/wearables"/>
    <n v="39"/>
    <n v="788.5333333333333"/>
    <x v="2"/>
    <s v="wearables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x v="224"/>
    <b v="0"/>
    <s v="technology/wearables"/>
    <n v="22"/>
    <n v="50.29767441860465"/>
    <x v="2"/>
    <s v="wearables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x v="83"/>
    <b v="0"/>
    <s v="technology/wearables"/>
    <n v="0"/>
    <n v="68.333333333333329"/>
    <x v="2"/>
    <s v="wearables"/>
    <b v="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x v="84"/>
    <b v="0"/>
    <s v="technology/wearables"/>
    <n v="0"/>
    <n v="7.5"/>
    <x v="2"/>
    <s v="wearables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x v="55"/>
    <b v="0"/>
    <s v="technology/wearables"/>
    <n v="15"/>
    <n v="34.269230769230766"/>
    <x v="2"/>
    <s v="wearables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x v="54"/>
    <b v="0"/>
    <s v="technology/wearables"/>
    <n v="1"/>
    <n v="61.291666666666664"/>
    <x v="2"/>
    <s v="wearables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x v="93"/>
    <b v="0"/>
    <s v="technology/wearables"/>
    <n v="26"/>
    <n v="133.25"/>
    <x v="2"/>
    <s v="wearables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x v="57"/>
    <b v="0"/>
    <s v="technology/wearables"/>
    <n v="4"/>
    <n v="65.17647058823529"/>
    <x v="2"/>
    <s v="wearables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x v="225"/>
    <b v="0"/>
    <s v="technology/wearables"/>
    <n v="15"/>
    <n v="93.90425531914893"/>
    <x v="2"/>
    <s v="wearables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x v="135"/>
    <b v="0"/>
    <s v="technology/wearables"/>
    <n v="26"/>
    <n v="150.65116279069767"/>
    <x v="2"/>
    <s v="wearables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x v="29"/>
    <b v="0"/>
    <s v="technology/wearables"/>
    <n v="0"/>
    <n v="1"/>
    <x v="2"/>
    <s v="wearables"/>
    <b v="0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x v="80"/>
    <b v="0"/>
    <s v="technology/wearables"/>
    <n v="0"/>
    <n v="13.25"/>
    <x v="2"/>
    <s v="wearables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x v="83"/>
    <b v="0"/>
    <s v="technology/wearables"/>
    <n v="1"/>
    <n v="99.333333333333329"/>
    <x v="2"/>
    <s v="wearables"/>
    <b v="0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x v="125"/>
    <b v="0"/>
    <s v="technology/wearables"/>
    <n v="7"/>
    <n v="177.39259259259259"/>
    <x v="2"/>
    <s v="wearables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x v="73"/>
    <b v="0"/>
    <s v="technology/wearables"/>
    <n v="28"/>
    <n v="55.3"/>
    <x v="2"/>
    <s v="wearables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x v="78"/>
    <b v="0"/>
    <s v="technology/wearables"/>
    <n v="0"/>
    <e v="#DIV/0!"/>
    <x v="2"/>
    <s v="wearables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x v="79"/>
    <b v="0"/>
    <s v="technology/wearables"/>
    <n v="4"/>
    <n v="591.66666666666663"/>
    <x v="2"/>
    <s v="wearables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x v="17"/>
    <b v="0"/>
    <s v="technology/wearables"/>
    <n v="73"/>
    <n v="405.5"/>
    <x v="2"/>
    <s v="wearables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x v="226"/>
    <b v="0"/>
    <s v="technology/wearables"/>
    <n v="58"/>
    <n v="343.14732142857144"/>
    <x v="2"/>
    <s v="wearables"/>
    <b v="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x v="69"/>
    <b v="0"/>
    <s v="technology/wearables"/>
    <n v="12"/>
    <n v="72.588235294117652"/>
    <x v="2"/>
    <s v="wearables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x v="73"/>
    <b v="0"/>
    <s v="technology/wearables"/>
    <n v="1"/>
    <n v="26"/>
    <x v="2"/>
    <s v="wearables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x v="227"/>
    <b v="0"/>
    <s v="technology/wearables"/>
    <n v="7"/>
    <n v="6.4975124378109452"/>
    <x v="2"/>
    <s v="wearables"/>
    <b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x v="228"/>
    <b v="0"/>
    <s v="technology/wearables"/>
    <n v="35"/>
    <n v="119.38513513513513"/>
    <x v="2"/>
    <s v="wearables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x v="63"/>
    <b v="0"/>
    <s v="technology/wearables"/>
    <n v="0"/>
    <n v="84.285714285714292"/>
    <x v="2"/>
    <s v="wearables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x v="63"/>
    <b v="0"/>
    <s v="technology/wearables"/>
    <n v="1"/>
    <n v="90.857142857142861"/>
    <x v="2"/>
    <s v="wearables"/>
    <b v="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x v="29"/>
    <b v="0"/>
    <s v="technology/wearables"/>
    <n v="0"/>
    <n v="1"/>
    <x v="2"/>
    <s v="wearables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x v="229"/>
    <b v="0"/>
    <s v="technology/wearables"/>
    <n v="46"/>
    <n v="20.342105263157894"/>
    <x v="2"/>
    <s v="wearables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x v="60"/>
    <b v="0"/>
    <s v="technology/wearables"/>
    <n v="15"/>
    <n v="530.68965517241384"/>
    <x v="2"/>
    <s v="wearables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x v="230"/>
    <b v="0"/>
    <s v="technology/wearables"/>
    <n v="82"/>
    <n v="120.39184269662923"/>
    <x v="2"/>
    <s v="wearables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x v="162"/>
    <b v="0"/>
    <s v="technology/wearables"/>
    <n v="3"/>
    <n v="13"/>
    <x v="2"/>
    <s v="wearables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x v="64"/>
    <b v="0"/>
    <s v="technology/wearables"/>
    <n v="27"/>
    <n v="291.33333333333331"/>
    <x v="2"/>
    <s v="wearables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x v="77"/>
    <b v="0"/>
    <s v="technology/wearables"/>
    <n v="31"/>
    <n v="124.9191891891892"/>
    <x v="2"/>
    <s v="wearables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x v="63"/>
    <b v="0"/>
    <s v="technology/wearables"/>
    <n v="6"/>
    <n v="119.57142857142857"/>
    <x v="2"/>
    <s v="wearables"/>
    <b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x v="80"/>
    <b v="0"/>
    <s v="technology/wearables"/>
    <n v="1"/>
    <n v="120.25"/>
    <x v="2"/>
    <s v="wearables"/>
    <b v="0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x v="81"/>
    <b v="0"/>
    <s v="technology/wearables"/>
    <n v="1"/>
    <n v="195.4"/>
    <x v="2"/>
    <s v="wearables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x v="78"/>
    <b v="0"/>
    <s v="technology/wearables"/>
    <n v="0"/>
    <e v="#DIV/0!"/>
    <x v="2"/>
    <s v="wearables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x v="231"/>
    <b v="0"/>
    <s v="technology/wearables"/>
    <n v="79"/>
    <n v="117.69868421052631"/>
    <x v="2"/>
    <s v="wearables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x v="232"/>
    <b v="0"/>
    <s v="technology/wearables"/>
    <n v="22"/>
    <n v="23.948509485094849"/>
    <x v="2"/>
    <s v="wearables"/>
    <b v="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x v="84"/>
    <b v="0"/>
    <s v="technology/wearables"/>
    <n v="0"/>
    <n v="30.5"/>
    <x v="2"/>
    <s v="wearables"/>
    <b v="0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x v="78"/>
    <b v="0"/>
    <s v="technology/wearables"/>
    <n v="0"/>
    <e v="#DIV/0!"/>
    <x v="2"/>
    <s v="wearables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x v="233"/>
    <b v="0"/>
    <s v="technology/wearables"/>
    <n v="34"/>
    <n v="99.973372781065095"/>
    <x v="2"/>
    <s v="wearables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x v="80"/>
    <b v="0"/>
    <s v="technology/wearables"/>
    <n v="0"/>
    <n v="26.25"/>
    <x v="2"/>
    <s v="wearables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x v="29"/>
    <b v="0"/>
    <s v="technology/wearables"/>
    <n v="1"/>
    <n v="199"/>
    <x v="2"/>
    <s v="wearables"/>
    <b v="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x v="33"/>
    <b v="0"/>
    <s v="technology/wearables"/>
    <n v="15"/>
    <n v="80.321428571428569"/>
    <x v="2"/>
    <s v="wearables"/>
    <b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x v="8"/>
    <b v="0"/>
    <s v="technology/wearables"/>
    <n v="5"/>
    <n v="115.75"/>
    <x v="2"/>
    <s v="wearables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x v="38"/>
    <b v="0"/>
    <s v="technology/wearables"/>
    <n v="10"/>
    <n v="44.6875"/>
    <x v="2"/>
    <s v="wearables"/>
    <b v="0"/>
  </r>
  <r>
    <n v="717"/>
    <s v="cool air belt"/>
    <s v="Cool air flowing under clothing keeps you cool."/>
    <n v="100000"/>
    <n v="305"/>
    <x v="2"/>
    <x v="0"/>
    <x v="0"/>
    <n v="1409949002"/>
    <n v="1407357002"/>
    <b v="0"/>
    <x v="80"/>
    <b v="0"/>
    <s v="technology/wearables"/>
    <n v="0"/>
    <n v="76.25"/>
    <x v="2"/>
    <s v="wearables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x v="80"/>
    <b v="0"/>
    <s v="technology/wearables"/>
    <n v="1"/>
    <n v="22.5"/>
    <x v="2"/>
    <s v="wearables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x v="73"/>
    <b v="0"/>
    <s v="technology/wearables"/>
    <n v="1"/>
    <n v="19.399999999999999"/>
    <x v="2"/>
    <s v="wearables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14"/>
    <b v="1"/>
    <s v="publishing/nonfiction"/>
    <n v="144"/>
    <n v="66.707317073170728"/>
    <x v="3"/>
    <s v="nonfiction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46"/>
    <b v="1"/>
    <s v="publishing/nonfiction"/>
    <n v="122"/>
    <n v="84.142857142857139"/>
    <x v="3"/>
    <s v="nonfiction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34"/>
    <b v="1"/>
    <s v="publishing/nonfiction"/>
    <n v="132"/>
    <n v="215.72549019607843"/>
    <x v="3"/>
    <s v="nonfiction"/>
    <b v="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x v="61"/>
    <b v="1"/>
    <s v="publishing/nonfiction"/>
    <n v="109"/>
    <n v="54.69"/>
    <x v="3"/>
    <s v="nonfiction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235"/>
    <b v="1"/>
    <s v="publishing/nonfiction"/>
    <n v="105"/>
    <n v="51.62944055944056"/>
    <x v="3"/>
    <s v="nonfiction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05"/>
    <b v="1"/>
    <s v="publishing/nonfiction"/>
    <n v="100"/>
    <n v="143.35714285714286"/>
    <x v="3"/>
    <s v="nonfiction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2"/>
    <b v="1"/>
    <s v="publishing/nonfiction"/>
    <n v="101"/>
    <n v="72.428571428571431"/>
    <x v="3"/>
    <s v="nonfiction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184"/>
    <b v="1"/>
    <s v="publishing/nonfiction"/>
    <n v="156"/>
    <n v="36.530201342281877"/>
    <x v="3"/>
    <s v="nonfiction"/>
    <b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x v="208"/>
    <b v="1"/>
    <s v="publishing/nonfiction"/>
    <n v="106"/>
    <n v="60.903461538461535"/>
    <x v="3"/>
    <s v="nonfiction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148"/>
    <b v="1"/>
    <s v="publishing/nonfiction"/>
    <n v="131"/>
    <n v="43.55"/>
    <x v="3"/>
    <s v="nonfiction"/>
    <b v="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x v="236"/>
    <b v="1"/>
    <s v="publishing/nonfiction"/>
    <n v="132"/>
    <n v="99.766037735849054"/>
    <x v="3"/>
    <s v="nonfiction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26"/>
    <b v="1"/>
    <s v="publishing/nonfiction"/>
    <n v="126"/>
    <n v="88.732394366197184"/>
    <x v="3"/>
    <s v="nonfiction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62"/>
    <b v="1"/>
    <s v="publishing/nonfiction"/>
    <n v="160"/>
    <n v="4.9230769230769234"/>
    <x v="3"/>
    <s v="nonfiction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9"/>
    <b v="1"/>
    <s v="publishing/nonfiction"/>
    <n v="120"/>
    <n v="17.822485207100591"/>
    <x v="3"/>
    <s v="nonfiction"/>
    <b v="1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x v="7"/>
    <b v="1"/>
    <s v="publishing/nonfiction"/>
    <n v="126"/>
    <n v="187.19298245614036"/>
    <x v="3"/>
    <s v="nonfiction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94"/>
    <b v="1"/>
    <s v="publishing/nonfiction"/>
    <n v="114"/>
    <n v="234.80786026200875"/>
    <x v="3"/>
    <s v="nonfiction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52"/>
    <b v="1"/>
    <s v="publishing/nonfiction"/>
    <n v="315"/>
    <n v="105.04629629629629"/>
    <x v="3"/>
    <s v="nonfiction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52"/>
    <b v="1"/>
    <s v="publishing/nonfiction"/>
    <n v="122"/>
    <n v="56.666666666666664"/>
    <x v="3"/>
    <s v="nonfiction"/>
    <b v="1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x v="14"/>
    <b v="1"/>
    <s v="publishing/nonfiction"/>
    <n v="107"/>
    <n v="39.048780487804876"/>
    <x v="3"/>
    <s v="nonfiction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237"/>
    <b v="1"/>
    <s v="publishing/nonfiction"/>
    <n v="158"/>
    <n v="68.345323741007192"/>
    <x v="3"/>
    <s v="nonfiction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10"/>
    <b v="1"/>
    <s v="publishing/nonfiction"/>
    <n v="107"/>
    <n v="169.57894736842104"/>
    <x v="3"/>
    <s v="nonfiction"/>
    <b v="1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x v="225"/>
    <b v="1"/>
    <s v="publishing/nonfiction"/>
    <n v="102"/>
    <n v="141.42340425531913"/>
    <x v="3"/>
    <s v="nonfiction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23"/>
    <b v="1"/>
    <s v="publishing/nonfiction"/>
    <n v="111"/>
    <n v="67.391304347826093"/>
    <x v="3"/>
    <s v="nonfiction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41"/>
    <b v="1"/>
    <s v="publishing/nonfiction"/>
    <n v="148"/>
    <n v="54.266666666666666"/>
    <x v="3"/>
    <s v="nonfiction"/>
    <b v="1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x v="95"/>
    <b v="1"/>
    <s v="publishing/nonfiction"/>
    <n v="102"/>
    <n v="82.516129032258064"/>
    <x v="3"/>
    <s v="nonfiction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142"/>
    <b v="1"/>
    <s v="publishing/nonfiction"/>
    <n v="179"/>
    <n v="53.729729729729726"/>
    <x v="3"/>
    <s v="nonfiction"/>
    <b v="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x v="174"/>
    <b v="1"/>
    <s v="publishing/nonfiction"/>
    <n v="111"/>
    <n v="34.206185567010309"/>
    <x v="3"/>
    <s v="nonfiction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x v="165"/>
    <b v="1"/>
    <s v="publishing/nonfiction"/>
    <n v="100"/>
    <n v="127.32727272727273"/>
    <x v="3"/>
    <s v="nonfiction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34"/>
    <b v="1"/>
    <s v="publishing/nonfiction"/>
    <n v="100"/>
    <n v="45.56818181818182"/>
    <x v="3"/>
    <s v="nonfiction"/>
    <b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238"/>
    <b v="1"/>
    <s v="publishing/nonfiction"/>
    <n v="106"/>
    <n v="95.963636363636368"/>
    <x v="3"/>
    <s v="nonfiction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211"/>
    <b v="1"/>
    <s v="publishing/nonfiction"/>
    <n v="103"/>
    <n v="77.271186440677965"/>
    <x v="3"/>
    <s v="nonfiction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95"/>
    <b v="1"/>
    <s v="publishing/nonfiction"/>
    <n v="119"/>
    <n v="57.338709677419352"/>
    <x v="3"/>
    <s v="nonfiction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x v="217"/>
    <b v="1"/>
    <s v="publishing/nonfiction"/>
    <n v="112"/>
    <n v="53.19047619047619"/>
    <x v="3"/>
    <s v="nonfiction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55"/>
    <b v="1"/>
    <s v="publishing/nonfiction"/>
    <n v="128"/>
    <n v="492.30769230769232"/>
    <x v="3"/>
    <s v="nonfiction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72"/>
    <b v="1"/>
    <s v="publishing/nonfiction"/>
    <n v="104"/>
    <n v="42.346938775510203"/>
    <x v="3"/>
    <s v="nonfiction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32"/>
    <b v="1"/>
    <s v="publishing/nonfiction"/>
    <n v="102"/>
    <n v="37.466029411764708"/>
    <x v="3"/>
    <s v="nonfiction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19"/>
    <b v="1"/>
    <s v="publishing/nonfiction"/>
    <n v="118"/>
    <n v="37.454545454545453"/>
    <x v="3"/>
    <s v="nonfiction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59"/>
    <b v="1"/>
    <s v="publishing/nonfiction"/>
    <n v="238"/>
    <n v="33.055555555555557"/>
    <x v="3"/>
    <s v="nonfiction"/>
    <b v="1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x v="10"/>
    <b v="1"/>
    <s v="publishing/nonfiction"/>
    <n v="102"/>
    <n v="134.21052631578948"/>
    <x v="3"/>
    <s v="nonfiction"/>
    <b v="1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221"/>
    <b v="1"/>
    <s v="publishing/nonfiction"/>
    <n v="102"/>
    <n v="51.474747474747474"/>
    <x v="3"/>
    <s v="nonfiction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x v="78"/>
    <b v="0"/>
    <s v="publishing/fiction"/>
    <n v="0"/>
    <e v="#DIV/0!"/>
    <x v="3"/>
    <s v="fiction"/>
    <b v="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x v="79"/>
    <b v="0"/>
    <s v="publishing/fiction"/>
    <n v="5"/>
    <n v="39.166666666666664"/>
    <x v="3"/>
    <s v="fiction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x v="78"/>
    <b v="0"/>
    <s v="publishing/fiction"/>
    <n v="0"/>
    <e v="#DIV/0!"/>
    <x v="3"/>
    <s v="fiction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x v="29"/>
    <b v="0"/>
    <s v="publishing/fiction"/>
    <n v="0"/>
    <n v="5"/>
    <x v="3"/>
    <s v="fiction"/>
    <b v="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x v="78"/>
    <b v="0"/>
    <s v="publishing/fiction"/>
    <n v="0"/>
    <e v="#DIV/0!"/>
    <x v="3"/>
    <s v="fiction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x v="34"/>
    <b v="0"/>
    <s v="publishing/fiction"/>
    <n v="36"/>
    <n v="57.295454545454547"/>
    <x v="3"/>
    <s v="fiction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x v="78"/>
    <b v="0"/>
    <s v="publishing/fiction"/>
    <n v="0"/>
    <e v="#DIV/0!"/>
    <x v="3"/>
    <s v="fiction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x v="83"/>
    <b v="0"/>
    <s v="publishing/fiction"/>
    <n v="4"/>
    <n v="59"/>
    <x v="3"/>
    <s v="fiction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x v="78"/>
    <b v="0"/>
    <s v="publishing/fiction"/>
    <n v="0"/>
    <e v="#DIV/0!"/>
    <x v="3"/>
    <s v="fiction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x v="47"/>
    <b v="0"/>
    <s v="publishing/fiction"/>
    <n v="41"/>
    <n v="31.846153846153847"/>
    <x v="3"/>
    <s v="fiction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x v="78"/>
    <b v="0"/>
    <s v="publishing/fiction"/>
    <n v="0"/>
    <e v="#DIV/0!"/>
    <x v="3"/>
    <s v="fiction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x v="29"/>
    <b v="0"/>
    <s v="publishing/fiction"/>
    <n v="0"/>
    <n v="10"/>
    <x v="3"/>
    <s v="fiction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x v="29"/>
    <b v="0"/>
    <s v="publishing/fiction"/>
    <n v="3"/>
    <n v="50"/>
    <x v="3"/>
    <s v="fiction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x v="84"/>
    <b v="0"/>
    <s v="publishing/fiction"/>
    <n v="1"/>
    <n v="16"/>
    <x v="3"/>
    <s v="fiction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x v="82"/>
    <b v="0"/>
    <s v="publishing/fiction"/>
    <n v="70"/>
    <n v="39"/>
    <x v="3"/>
    <s v="fiction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x v="81"/>
    <b v="0"/>
    <s v="publishing/fiction"/>
    <n v="2"/>
    <n v="34"/>
    <x v="3"/>
    <s v="fiction"/>
    <b v="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x v="7"/>
    <b v="0"/>
    <s v="publishing/fiction"/>
    <n v="51"/>
    <n v="63.122807017543863"/>
    <x v="3"/>
    <s v="fiction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x v="83"/>
    <b v="0"/>
    <s v="publishing/fiction"/>
    <n v="1"/>
    <n v="7"/>
    <x v="3"/>
    <s v="fiction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x v="29"/>
    <b v="0"/>
    <s v="publishing/fiction"/>
    <n v="0"/>
    <n v="2"/>
    <x v="3"/>
    <s v="fiction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x v="79"/>
    <b v="0"/>
    <s v="publishing/fiction"/>
    <n v="3"/>
    <n v="66.666666666666671"/>
    <x v="3"/>
    <s v="fiction"/>
    <b v="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x v="74"/>
    <b v="1"/>
    <s v="music/rock"/>
    <n v="104"/>
    <n v="38.518518518518519"/>
    <x v="4"/>
    <s v="rock"/>
    <b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20"/>
    <b v="1"/>
    <s v="music/rock"/>
    <n v="133"/>
    <n v="42.609200000000001"/>
    <x v="4"/>
    <s v="rock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25"/>
    <b v="1"/>
    <s v="music/rock"/>
    <n v="100"/>
    <n v="50"/>
    <x v="4"/>
    <s v="rock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2"/>
    <b v="1"/>
    <s v="music/rock"/>
    <n v="148"/>
    <n v="63.485714285714288"/>
    <x v="4"/>
    <s v="rock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73"/>
    <b v="1"/>
    <s v="music/rock"/>
    <n v="103"/>
    <n v="102.5"/>
    <x v="4"/>
    <s v="rock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60"/>
    <b v="1"/>
    <s v="music/rock"/>
    <n v="181"/>
    <n v="31.142758620689655"/>
    <x v="4"/>
    <s v="rock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x v="34"/>
    <b v="1"/>
    <s v="music/rock"/>
    <n v="143"/>
    <n v="162.27272727272728"/>
    <x v="4"/>
    <s v="rock"/>
    <b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57"/>
    <b v="1"/>
    <s v="music/rock"/>
    <n v="114"/>
    <n v="80.588235294117652"/>
    <x v="4"/>
    <s v="rock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69"/>
    <b v="1"/>
    <s v="music/rock"/>
    <n v="204"/>
    <n v="59.85441176470588"/>
    <x v="4"/>
    <s v="rock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25"/>
    <b v="1"/>
    <s v="music/rock"/>
    <n v="109"/>
    <n v="132.85714285714286"/>
    <x v="4"/>
    <s v="rock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239"/>
    <b v="1"/>
    <s v="music/rock"/>
    <n v="144"/>
    <n v="92.547820512820508"/>
    <x v="4"/>
    <s v="rock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130"/>
    <b v="1"/>
    <s v="music/rock"/>
    <n v="104"/>
    <n v="60.859375"/>
    <x v="4"/>
    <s v="rock"/>
    <b v="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x v="65"/>
    <b v="1"/>
    <s v="music/rock"/>
    <n v="100"/>
    <n v="41.851833333333339"/>
    <x v="4"/>
    <s v="rock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58"/>
    <b v="1"/>
    <s v="music/rock"/>
    <n v="103"/>
    <n v="88.325937499999995"/>
    <x v="4"/>
    <s v="rock"/>
    <b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28"/>
    <b v="1"/>
    <s v="music/rock"/>
    <n v="105"/>
    <n v="158.96226415094338"/>
    <x v="4"/>
    <s v="rock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192"/>
    <b v="1"/>
    <s v="music/rock"/>
    <n v="112"/>
    <n v="85.054347826086953"/>
    <x v="4"/>
    <s v="rock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240"/>
    <b v="1"/>
    <s v="music/rock"/>
    <n v="101"/>
    <n v="112.61111111111111"/>
    <x v="4"/>
    <s v="rock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26"/>
    <b v="1"/>
    <s v="music/rock"/>
    <n v="108"/>
    <n v="45.436619718309856"/>
    <x v="4"/>
    <s v="rock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5"/>
    <b v="1"/>
    <s v="music/rock"/>
    <n v="115"/>
    <n v="46.218390804597703"/>
    <x v="4"/>
    <s v="rock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33"/>
    <b v="1"/>
    <s v="music/rock"/>
    <n v="100"/>
    <n v="178.60714285714286"/>
    <x v="4"/>
    <s v="rock"/>
    <b v="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66"/>
    <b v="1"/>
    <s v="music/rock"/>
    <n v="152"/>
    <n v="40.75"/>
    <x v="4"/>
    <s v="rock"/>
    <b v="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13"/>
    <b v="1"/>
    <s v="music/rock"/>
    <n v="112"/>
    <n v="43.733921568627444"/>
    <x v="4"/>
    <s v="rock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11"/>
    <b v="1"/>
    <s v="music/rock"/>
    <n v="101"/>
    <n v="81.066666666666663"/>
    <x v="4"/>
    <s v="rock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4"/>
    <b v="1"/>
    <s v="music/rock"/>
    <n v="123"/>
    <n v="74.60526315789474"/>
    <x v="4"/>
    <s v="rock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59"/>
    <b v="1"/>
    <s v="music/rock"/>
    <n v="100"/>
    <n v="305.55555555555554"/>
    <x v="4"/>
    <s v="rock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241"/>
    <b v="1"/>
    <s v="music/rock"/>
    <n v="105"/>
    <n v="58.333333333333336"/>
    <x v="4"/>
    <s v="rock"/>
    <b v="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x v="26"/>
    <b v="1"/>
    <s v="music/rock"/>
    <n v="104"/>
    <n v="117.67605633802818"/>
    <x v="4"/>
    <s v="rock"/>
    <b v="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x v="7"/>
    <b v="1"/>
    <s v="music/rock"/>
    <n v="105"/>
    <n v="73.771929824561397"/>
    <x v="4"/>
    <s v="rock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x v="68"/>
    <b v="1"/>
    <s v="music/rock"/>
    <n v="100"/>
    <n v="104.65116279069767"/>
    <x v="4"/>
    <s v="rock"/>
    <b v="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x v="47"/>
    <b v="1"/>
    <s v="music/rock"/>
    <n v="104"/>
    <n v="79.82692307692308"/>
    <x v="4"/>
    <s v="rock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74"/>
    <b v="1"/>
    <s v="music/rock"/>
    <n v="105"/>
    <n v="58.333333333333336"/>
    <x v="4"/>
    <s v="rock"/>
    <b v="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x v="8"/>
    <b v="1"/>
    <s v="music/rock"/>
    <n v="104"/>
    <n v="86.666666666666671"/>
    <x v="4"/>
    <s v="rock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51"/>
    <b v="1"/>
    <s v="music/rock"/>
    <n v="152"/>
    <n v="27.606060606060606"/>
    <x v="4"/>
    <s v="rock"/>
    <b v="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x v="93"/>
    <b v="1"/>
    <s v="music/rock"/>
    <n v="160"/>
    <n v="24.999375000000001"/>
    <x v="4"/>
    <s v="rock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33"/>
    <b v="1"/>
    <s v="music/rock"/>
    <n v="127"/>
    <n v="45.464285714285715"/>
    <x v="4"/>
    <s v="rock"/>
    <b v="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x v="68"/>
    <b v="1"/>
    <s v="music/rock"/>
    <n v="107"/>
    <n v="99.534883720930239"/>
    <x v="4"/>
    <s v="rock"/>
    <b v="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x v="242"/>
    <b v="1"/>
    <s v="music/rock"/>
    <n v="115"/>
    <n v="39.31"/>
    <x v="4"/>
    <s v="rock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23"/>
    <b v="1"/>
    <s v="music/rock"/>
    <n v="137"/>
    <n v="89.419999999999987"/>
    <x v="4"/>
    <s v="rock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10"/>
    <b v="1"/>
    <s v="music/rock"/>
    <n v="156"/>
    <n v="28.684210526315791"/>
    <x v="4"/>
    <s v="rock"/>
    <b v="1"/>
  </r>
  <r>
    <n v="819"/>
    <s v="Winter Tour"/>
    <s v="We are touring the Southeast in support of our new EP"/>
    <n v="400"/>
    <n v="435"/>
    <x v="0"/>
    <x v="0"/>
    <x v="0"/>
    <n v="1387601040"/>
    <n v="1386806254"/>
    <b v="0"/>
    <x v="25"/>
    <b v="1"/>
    <s v="music/rock"/>
    <n v="109"/>
    <n v="31.071428571428573"/>
    <x v="4"/>
    <s v="rock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4"/>
    <b v="1"/>
    <s v="music/rock"/>
    <n v="134"/>
    <n v="70.55263157894737"/>
    <x v="4"/>
    <s v="rock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76"/>
    <b v="1"/>
    <s v="music/rock"/>
    <n v="100"/>
    <n v="224.12820512820514"/>
    <x v="4"/>
    <s v="rock"/>
    <b v="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x v="50"/>
    <b v="1"/>
    <s v="music/rock"/>
    <n v="119"/>
    <n v="51.811594202898547"/>
    <x v="4"/>
    <s v="rock"/>
    <b v="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51"/>
    <b v="1"/>
    <s v="music/rock"/>
    <n v="180"/>
    <n v="43.515151515151516"/>
    <x v="4"/>
    <s v="rock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241"/>
    <b v="1"/>
    <s v="music/rock"/>
    <n v="134"/>
    <n v="39.816666666666663"/>
    <x v="4"/>
    <s v="rock"/>
    <b v="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x v="221"/>
    <b v="1"/>
    <s v="music/rock"/>
    <n v="100"/>
    <n v="126.8080808080808"/>
    <x v="4"/>
    <s v="rock"/>
    <b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72"/>
    <b v="1"/>
    <s v="music/rock"/>
    <n v="101"/>
    <n v="113.87755102040816"/>
    <x v="4"/>
    <s v="rock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202"/>
    <b v="1"/>
    <s v="music/rock"/>
    <n v="103"/>
    <n v="28.181818181818183"/>
    <x v="4"/>
    <s v="rock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4"/>
    <b v="1"/>
    <s v="music/rock"/>
    <n v="107"/>
    <n v="36.60526315789474"/>
    <x v="4"/>
    <s v="rock"/>
    <b v="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38"/>
    <b v="1"/>
    <s v="music/rock"/>
    <n v="104"/>
    <n v="32.5"/>
    <x v="4"/>
    <s v="rock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58"/>
    <b v="1"/>
    <s v="music/rock"/>
    <n v="108"/>
    <n v="60.65625"/>
    <x v="4"/>
    <s v="rock"/>
    <b v="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x v="9"/>
    <b v="1"/>
    <s v="music/rock"/>
    <n v="233"/>
    <n v="175"/>
    <x v="4"/>
    <s v="rock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243"/>
    <b v="1"/>
    <s v="music/rock"/>
    <n v="101"/>
    <n v="97.993896103896105"/>
    <x v="4"/>
    <s v="rock"/>
    <b v="1"/>
  </r>
  <r>
    <n v="833"/>
    <s v="Ragman Rolls"/>
    <s v="This is an American rock album."/>
    <n v="6000"/>
    <n v="6100"/>
    <x v="0"/>
    <x v="0"/>
    <x v="0"/>
    <n v="1397941475"/>
    <n v="1395349475"/>
    <b v="0"/>
    <x v="14"/>
    <b v="1"/>
    <s v="music/rock"/>
    <n v="102"/>
    <n v="148.78048780487805"/>
    <x v="4"/>
    <s v="rock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11"/>
    <b v="1"/>
    <s v="music/rock"/>
    <n v="131"/>
    <n v="96.08"/>
    <x v="4"/>
    <s v="rock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244"/>
    <b v="1"/>
    <s v="music/rock"/>
    <n v="117"/>
    <n v="58.625"/>
    <x v="4"/>
    <s v="rock"/>
    <b v="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x v="67"/>
    <b v="1"/>
    <s v="music/rock"/>
    <n v="101"/>
    <n v="109.70695652173914"/>
    <x v="4"/>
    <s v="rock"/>
    <b v="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x v="95"/>
    <b v="1"/>
    <s v="music/rock"/>
    <n v="122"/>
    <n v="49.112903225806448"/>
    <x v="4"/>
    <s v="rock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42"/>
    <b v="1"/>
    <s v="music/rock"/>
    <n v="145"/>
    <n v="47.672131147540981"/>
    <x v="4"/>
    <s v="rock"/>
    <b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93"/>
    <b v="1"/>
    <s v="music/rock"/>
    <n v="117"/>
    <n v="60.737812499999997"/>
    <x v="4"/>
    <s v="rock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245"/>
    <b v="1"/>
    <s v="music/metal"/>
    <n v="120"/>
    <n v="63.37715789473684"/>
    <x v="4"/>
    <s v="metal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25"/>
    <b v="1"/>
    <s v="music/metal"/>
    <n v="101"/>
    <n v="53.893617021276597"/>
    <x v="4"/>
    <s v="metal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x v="70"/>
    <b v="1"/>
    <s v="music/metal"/>
    <n v="104"/>
    <n v="66.871794871794876"/>
    <x v="4"/>
    <s v="metal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246"/>
    <b v="1"/>
    <s v="music/metal"/>
    <n v="267"/>
    <n v="63.102362204724407"/>
    <x v="4"/>
    <s v="metal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180"/>
    <b v="1"/>
    <s v="music/metal"/>
    <n v="194"/>
    <n v="36.628930817610062"/>
    <x v="4"/>
    <s v="metal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247"/>
    <b v="1"/>
    <s v="music/metal"/>
    <n v="120"/>
    <n v="34.005706214689269"/>
    <x v="4"/>
    <s v="metal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x v="5"/>
    <b v="1"/>
    <s v="music/metal"/>
    <n v="122"/>
    <n v="28.553404255319148"/>
    <x v="4"/>
    <s v="metal"/>
    <b v="1"/>
  </r>
  <r>
    <n v="847"/>
    <s v="CENTROPYMUSIC"/>
    <s v="MUSIC WITH MEANING!  MUSIC THAT MATTERS!!!"/>
    <n v="10"/>
    <n v="10"/>
    <x v="0"/>
    <x v="0"/>
    <x v="0"/>
    <n v="1436555376"/>
    <n v="1433963376"/>
    <b v="0"/>
    <x v="29"/>
    <b v="1"/>
    <s v="music/metal"/>
    <n v="100"/>
    <n v="10"/>
    <x v="4"/>
    <s v="metal"/>
    <b v="1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38"/>
    <b v="1"/>
    <s v="music/metal"/>
    <n v="100"/>
    <n v="18.75"/>
    <x v="4"/>
    <s v="metal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248"/>
    <b v="1"/>
    <s v="music/metal"/>
    <n v="120"/>
    <n v="41.704347826086959"/>
    <x v="4"/>
    <s v="metal"/>
    <b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x v="182"/>
    <b v="1"/>
    <s v="music/metal"/>
    <n v="155"/>
    <n v="46.669172932330824"/>
    <x v="4"/>
    <s v="metal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x v="16"/>
    <b v="1"/>
    <s v="music/metal"/>
    <n v="130"/>
    <n v="37.271428571428572"/>
    <x v="4"/>
    <s v="metal"/>
    <b v="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x v="95"/>
    <b v="1"/>
    <s v="music/metal"/>
    <n v="105"/>
    <n v="59.258064516129032"/>
    <x v="4"/>
    <s v="metal"/>
    <b v="1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73"/>
    <b v="1"/>
    <s v="music/metal"/>
    <n v="100"/>
    <n v="30"/>
    <x v="4"/>
    <s v="metal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49"/>
    <b v="1"/>
    <s v="music/metal"/>
    <n v="118"/>
    <n v="65.8623246492986"/>
    <x v="4"/>
    <s v="metal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x v="5"/>
    <b v="1"/>
    <s v="music/metal"/>
    <n v="103"/>
    <n v="31.914893617021278"/>
    <x v="4"/>
    <s v="metal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x v="33"/>
    <b v="1"/>
    <s v="music/metal"/>
    <n v="218"/>
    <n v="19.464285714285715"/>
    <x v="4"/>
    <s v="metal"/>
    <b v="1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x v="54"/>
    <b v="1"/>
    <s v="music/metal"/>
    <n v="100"/>
    <n v="50"/>
    <x v="4"/>
    <s v="metal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88"/>
    <b v="1"/>
    <s v="music/metal"/>
    <n v="144"/>
    <n v="22.737763157894737"/>
    <x v="4"/>
    <s v="metal"/>
    <b v="1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x v="15"/>
    <b v="1"/>
    <s v="music/metal"/>
    <n v="105"/>
    <n v="42.724489795918366"/>
    <x v="4"/>
    <s v="metal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x v="53"/>
    <b v="0"/>
    <s v="music/jazz"/>
    <n v="18"/>
    <n v="52.916666666666664"/>
    <x v="4"/>
    <s v="jazz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x v="84"/>
    <b v="0"/>
    <s v="music/jazz"/>
    <n v="2"/>
    <n v="50.5"/>
    <x v="4"/>
    <s v="jazz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x v="80"/>
    <b v="0"/>
    <s v="music/jazz"/>
    <n v="0"/>
    <n v="42.5"/>
    <x v="4"/>
    <s v="jazz"/>
    <b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x v="81"/>
    <b v="0"/>
    <s v="music/jazz"/>
    <n v="5"/>
    <n v="18"/>
    <x v="4"/>
    <s v="jazz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x v="1"/>
    <b v="0"/>
    <s v="music/jazz"/>
    <n v="42"/>
    <n v="34.177215189873415"/>
    <x v="4"/>
    <s v="jazz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x v="84"/>
    <b v="0"/>
    <s v="music/jazz"/>
    <n v="2"/>
    <n v="22.5"/>
    <x v="4"/>
    <s v="jazz"/>
    <b v="0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x v="202"/>
    <b v="0"/>
    <s v="music/jazz"/>
    <n v="18"/>
    <n v="58.18181818181818"/>
    <x v="4"/>
    <s v="jazz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x v="202"/>
    <b v="0"/>
    <s v="music/jazz"/>
    <n v="24"/>
    <n v="109.18181818181819"/>
    <x v="4"/>
    <s v="jazz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x v="29"/>
    <b v="0"/>
    <s v="music/jazz"/>
    <n v="0"/>
    <n v="50"/>
    <x v="4"/>
    <s v="jazz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x v="83"/>
    <b v="0"/>
    <s v="music/jazz"/>
    <n v="12"/>
    <n v="346.66666666666669"/>
    <x v="4"/>
    <s v="jazz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x v="81"/>
    <b v="0"/>
    <s v="music/jazz"/>
    <n v="0"/>
    <n v="12.4"/>
    <x v="4"/>
    <s v="jazz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x v="8"/>
    <b v="0"/>
    <s v="music/jazz"/>
    <n v="5"/>
    <n v="27.083333333333332"/>
    <x v="4"/>
    <s v="jazz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x v="84"/>
    <b v="0"/>
    <s v="music/jazz"/>
    <n v="1"/>
    <n v="32.5"/>
    <x v="4"/>
    <s v="jazz"/>
    <b v="0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x v="81"/>
    <b v="0"/>
    <s v="music/jazz"/>
    <n v="1"/>
    <n v="9"/>
    <x v="4"/>
    <s v="jazz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x v="64"/>
    <b v="0"/>
    <s v="music/jazz"/>
    <n v="24"/>
    <n v="34.761904761904759"/>
    <x v="4"/>
    <s v="jazz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x v="78"/>
    <b v="0"/>
    <s v="music/jazz"/>
    <n v="0"/>
    <e v="#DIV/0!"/>
    <x v="4"/>
    <s v="jazz"/>
    <b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x v="43"/>
    <b v="0"/>
    <s v="music/jazz"/>
    <n v="41"/>
    <n v="28.577777777777779"/>
    <x v="4"/>
    <s v="jazz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x v="60"/>
    <b v="0"/>
    <s v="music/jazz"/>
    <n v="68"/>
    <n v="46.586206896551722"/>
    <x v="4"/>
    <s v="jazz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x v="84"/>
    <b v="0"/>
    <s v="music/jazz"/>
    <n v="1"/>
    <n v="32.5"/>
    <x v="4"/>
    <s v="jazz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x v="209"/>
    <b v="0"/>
    <s v="music/jazz"/>
    <n v="31"/>
    <n v="21.466666666666665"/>
    <x v="4"/>
    <s v="jazz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x v="22"/>
    <b v="0"/>
    <s v="music/indie rock"/>
    <n v="3"/>
    <n v="14.125"/>
    <x v="4"/>
    <s v="indie rock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x v="29"/>
    <b v="0"/>
    <s v="music/indie rock"/>
    <n v="1"/>
    <n v="30"/>
    <x v="4"/>
    <s v="indie rock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x v="25"/>
    <b v="0"/>
    <s v="music/indie rock"/>
    <n v="20"/>
    <n v="21.571428571428573"/>
    <x v="4"/>
    <s v="indie rock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x v="54"/>
    <b v="0"/>
    <s v="music/indie rock"/>
    <n v="40"/>
    <n v="83.375"/>
    <x v="4"/>
    <s v="indie rock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x v="84"/>
    <b v="0"/>
    <s v="music/indie rock"/>
    <n v="1"/>
    <n v="10"/>
    <x v="4"/>
    <s v="indie rock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x v="64"/>
    <b v="0"/>
    <s v="music/indie rock"/>
    <n v="75"/>
    <n v="35.714285714285715"/>
    <x v="4"/>
    <s v="indie rock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x v="63"/>
    <b v="0"/>
    <s v="music/indie rock"/>
    <n v="41"/>
    <n v="29.285714285714285"/>
    <x v="4"/>
    <s v="indie rock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x v="78"/>
    <b v="0"/>
    <s v="music/indie rock"/>
    <n v="0"/>
    <e v="#DIV/0!"/>
    <x v="4"/>
    <s v="indie rock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x v="80"/>
    <b v="0"/>
    <s v="music/indie rock"/>
    <n v="7"/>
    <n v="18"/>
    <x v="4"/>
    <s v="indie rock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x v="58"/>
    <b v="0"/>
    <s v="music/indie rock"/>
    <n v="9"/>
    <n v="73.760000000000005"/>
    <x v="4"/>
    <s v="indie rock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x v="80"/>
    <b v="0"/>
    <s v="music/indie rock"/>
    <n v="4"/>
    <n v="31.25"/>
    <x v="4"/>
    <s v="indie rock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x v="82"/>
    <b v="0"/>
    <s v="music/indie rock"/>
    <n v="3"/>
    <n v="28.888888888888889"/>
    <x v="4"/>
    <s v="indie rock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x v="57"/>
    <b v="0"/>
    <s v="music/indie rock"/>
    <n v="41"/>
    <n v="143.8235294117647"/>
    <x v="4"/>
    <s v="indie rock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x v="81"/>
    <b v="0"/>
    <s v="music/indie rock"/>
    <n v="10"/>
    <n v="40"/>
    <x v="4"/>
    <s v="indie rock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x v="28"/>
    <b v="0"/>
    <s v="music/indie rock"/>
    <n v="39"/>
    <n v="147.81132075471697"/>
    <x v="4"/>
    <s v="indie rock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x v="63"/>
    <b v="0"/>
    <s v="music/indie rock"/>
    <n v="2"/>
    <n v="27.857142857142858"/>
    <x v="4"/>
    <s v="indie rock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x v="250"/>
    <b v="0"/>
    <s v="music/indie rock"/>
    <n v="40"/>
    <n v="44.444444444444443"/>
    <x v="4"/>
    <s v="indie rock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x v="78"/>
    <b v="0"/>
    <s v="music/indie rock"/>
    <n v="0"/>
    <e v="#DIV/0!"/>
    <x v="4"/>
    <s v="indie rock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x v="84"/>
    <b v="0"/>
    <s v="music/indie rock"/>
    <n v="3"/>
    <n v="35"/>
    <x v="4"/>
    <s v="indie rock"/>
    <b v="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x v="22"/>
    <b v="0"/>
    <s v="music/indie rock"/>
    <n v="37"/>
    <n v="35"/>
    <x v="4"/>
    <s v="indie rock"/>
    <b v="0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x v="84"/>
    <b v="0"/>
    <s v="music/jazz"/>
    <n v="0"/>
    <n v="10.5"/>
    <x v="4"/>
    <s v="jazz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x v="78"/>
    <b v="0"/>
    <s v="music/jazz"/>
    <n v="0"/>
    <e v="#DIV/0!"/>
    <x v="4"/>
    <s v="jazz"/>
    <b v="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x v="83"/>
    <b v="0"/>
    <s v="music/jazz"/>
    <n v="0"/>
    <n v="30"/>
    <x v="4"/>
    <s v="jazz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x v="80"/>
    <b v="0"/>
    <s v="music/jazz"/>
    <n v="3"/>
    <n v="40"/>
    <x v="4"/>
    <s v="jazz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x v="83"/>
    <b v="0"/>
    <s v="music/jazz"/>
    <n v="0"/>
    <n v="50.333333333333336"/>
    <x v="4"/>
    <s v="jazz"/>
    <b v="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x v="79"/>
    <b v="0"/>
    <s v="music/jazz"/>
    <n v="3"/>
    <n v="32.666666666666664"/>
    <x v="4"/>
    <s v="jazz"/>
    <b v="0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x v="78"/>
    <b v="0"/>
    <s v="music/jazz"/>
    <n v="0"/>
    <e v="#DIV/0!"/>
    <x v="4"/>
    <s v="jazz"/>
    <b v="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x v="78"/>
    <b v="0"/>
    <s v="music/jazz"/>
    <n v="0"/>
    <e v="#DIV/0!"/>
    <x v="4"/>
    <s v="jazz"/>
    <b v="0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x v="78"/>
    <b v="0"/>
    <s v="music/jazz"/>
    <n v="0"/>
    <e v="#DIV/0!"/>
    <x v="4"/>
    <s v="jazz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x v="22"/>
    <b v="0"/>
    <s v="music/jazz"/>
    <n v="3"/>
    <n v="65"/>
    <x v="4"/>
    <s v="jazz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x v="81"/>
    <b v="0"/>
    <s v="music/jazz"/>
    <n v="22"/>
    <n v="24.6"/>
    <x v="4"/>
    <s v="jazz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x v="78"/>
    <b v="0"/>
    <s v="music/jazz"/>
    <n v="0"/>
    <e v="#DIV/0!"/>
    <x v="4"/>
    <s v="jazz"/>
    <b v="0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x v="84"/>
    <b v="0"/>
    <s v="music/jazz"/>
    <n v="1"/>
    <n v="15"/>
    <x v="4"/>
    <s v="jazz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x v="54"/>
    <b v="0"/>
    <s v="music/jazz"/>
    <n v="7"/>
    <n v="82.583333333333329"/>
    <x v="4"/>
    <s v="jazz"/>
    <b v="0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x v="78"/>
    <b v="0"/>
    <s v="music/jazz"/>
    <n v="0"/>
    <e v="#DIV/0!"/>
    <x v="4"/>
    <s v="jazz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x v="82"/>
    <b v="0"/>
    <s v="music/jazz"/>
    <n v="6"/>
    <n v="41.666666666666664"/>
    <x v="4"/>
    <s v="jazz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x v="78"/>
    <b v="0"/>
    <s v="music/jazz"/>
    <n v="0"/>
    <e v="#DIV/0!"/>
    <x v="4"/>
    <s v="jazz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x v="29"/>
    <b v="0"/>
    <s v="music/jazz"/>
    <n v="1"/>
    <n v="30"/>
    <x v="4"/>
    <s v="jazz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x v="73"/>
    <b v="0"/>
    <s v="music/jazz"/>
    <n v="5"/>
    <n v="19.600000000000001"/>
    <x v="4"/>
    <s v="jazz"/>
    <b v="0"/>
  </r>
  <r>
    <n v="919"/>
    <s v="Jazz CD:  Out of The Blue"/>
    <s v="Cool jazz with a New Orleans flavor."/>
    <n v="20000"/>
    <n v="100"/>
    <x v="2"/>
    <x v="0"/>
    <x v="0"/>
    <n v="1355930645"/>
    <n v="1352906645"/>
    <b v="0"/>
    <x v="29"/>
    <b v="0"/>
    <s v="music/jazz"/>
    <n v="1"/>
    <n v="100"/>
    <x v="4"/>
    <s v="jazz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x v="78"/>
    <b v="0"/>
    <s v="music/jazz"/>
    <n v="0"/>
    <e v="#DIV/0!"/>
    <x v="4"/>
    <s v="jazz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x v="9"/>
    <b v="0"/>
    <s v="music/jazz"/>
    <n v="31"/>
    <n v="231.75"/>
    <x v="4"/>
    <s v="jazz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x v="209"/>
    <b v="0"/>
    <s v="music/jazz"/>
    <n v="21"/>
    <n v="189.33333333333334"/>
    <x v="4"/>
    <s v="jazz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x v="79"/>
    <b v="0"/>
    <s v="music/jazz"/>
    <n v="2"/>
    <n v="55"/>
    <x v="4"/>
    <s v="jazz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x v="41"/>
    <b v="0"/>
    <s v="music/jazz"/>
    <n v="11"/>
    <n v="21.8"/>
    <x v="4"/>
    <s v="jazz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x v="81"/>
    <b v="0"/>
    <s v="music/jazz"/>
    <n v="3"/>
    <n v="32"/>
    <x v="4"/>
    <s v="jazz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x v="78"/>
    <b v="0"/>
    <s v="music/jazz"/>
    <n v="0"/>
    <e v="#DIV/0!"/>
    <x v="4"/>
    <s v="jazz"/>
    <b v="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x v="78"/>
    <b v="0"/>
    <s v="music/jazz"/>
    <n v="0"/>
    <e v="#DIV/0!"/>
    <x v="4"/>
    <s v="jazz"/>
    <b v="0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x v="33"/>
    <b v="0"/>
    <s v="music/jazz"/>
    <n v="11"/>
    <n v="56.25"/>
    <x v="4"/>
    <s v="jazz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x v="78"/>
    <b v="0"/>
    <s v="music/jazz"/>
    <n v="0"/>
    <e v="#DIV/0!"/>
    <x v="4"/>
    <s v="jazz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x v="81"/>
    <b v="0"/>
    <s v="music/jazz"/>
    <n v="38"/>
    <n v="69"/>
    <x v="4"/>
    <s v="jazz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x v="63"/>
    <b v="0"/>
    <s v="music/jazz"/>
    <n v="7"/>
    <n v="18.714285714285715"/>
    <x v="4"/>
    <s v="jazz"/>
    <b v="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x v="209"/>
    <b v="0"/>
    <s v="music/jazz"/>
    <n v="15"/>
    <n v="46.033333333333331"/>
    <x v="4"/>
    <s v="jazz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x v="84"/>
    <b v="0"/>
    <s v="music/jazz"/>
    <n v="6"/>
    <n v="60"/>
    <x v="4"/>
    <s v="jazz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x v="209"/>
    <b v="0"/>
    <s v="music/jazz"/>
    <n v="30"/>
    <n v="50.666666666666664"/>
    <x v="4"/>
    <s v="jazz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x v="84"/>
    <b v="0"/>
    <s v="music/jazz"/>
    <n v="1"/>
    <n v="25"/>
    <x v="4"/>
    <s v="jazz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x v="78"/>
    <b v="0"/>
    <s v="music/jazz"/>
    <n v="0"/>
    <e v="#DIV/0!"/>
    <x v="4"/>
    <s v="jazz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x v="84"/>
    <b v="0"/>
    <s v="music/jazz"/>
    <n v="1"/>
    <n v="20"/>
    <x v="4"/>
    <s v="jazz"/>
    <b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x v="29"/>
    <b v="0"/>
    <s v="music/jazz"/>
    <n v="0"/>
    <n v="25"/>
    <x v="4"/>
    <s v="jazz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x v="84"/>
    <b v="0"/>
    <s v="music/jazz"/>
    <n v="1"/>
    <n v="20"/>
    <x v="4"/>
    <s v="jazz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x v="25"/>
    <b v="0"/>
    <s v="technology/wearables"/>
    <n v="17"/>
    <n v="110.28571428571429"/>
    <x v="2"/>
    <s v="wearables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x v="162"/>
    <b v="0"/>
    <s v="technology/wearables"/>
    <n v="2"/>
    <n v="37.451612903225808"/>
    <x v="2"/>
    <s v="wearables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x v="38"/>
    <b v="0"/>
    <s v="technology/wearables"/>
    <n v="9"/>
    <n v="41.75"/>
    <x v="2"/>
    <s v="wearables"/>
    <b v="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x v="8"/>
    <b v="0"/>
    <s v="technology/wearables"/>
    <n v="10"/>
    <n v="24.083333333333332"/>
    <x v="2"/>
    <s v="wearables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x v="93"/>
    <b v="0"/>
    <s v="technology/wearables"/>
    <n v="13"/>
    <n v="69.40625"/>
    <x v="2"/>
    <s v="wearables"/>
    <b v="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x v="38"/>
    <b v="0"/>
    <s v="technology/wearables"/>
    <n v="2"/>
    <n v="155.25"/>
    <x v="2"/>
    <s v="wearables"/>
    <b v="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x v="81"/>
    <b v="0"/>
    <s v="technology/wearables"/>
    <n v="2"/>
    <n v="57.2"/>
    <x v="2"/>
    <s v="wearables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x v="78"/>
    <b v="0"/>
    <s v="technology/wearables"/>
    <n v="0"/>
    <e v="#DIV/0!"/>
    <x v="2"/>
    <s v="wearables"/>
    <b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x v="22"/>
    <b v="0"/>
    <s v="technology/wearables"/>
    <n v="12"/>
    <n v="60"/>
    <x v="2"/>
    <s v="wearables"/>
    <b v="0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x v="63"/>
    <b v="0"/>
    <s v="technology/wearables"/>
    <n v="1"/>
    <n v="39"/>
    <x v="2"/>
    <s v="wearables"/>
    <b v="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x v="54"/>
    <b v="0"/>
    <s v="technology/wearables"/>
    <n v="28"/>
    <n v="58.416666666666664"/>
    <x v="2"/>
    <s v="wearables"/>
    <b v="0"/>
  </r>
  <r>
    <n v="951"/>
    <s v="Smart Harness"/>
    <s v="Revolutionizing the way we walk our dogs!"/>
    <n v="50000"/>
    <n v="19195"/>
    <x v="2"/>
    <x v="0"/>
    <x v="0"/>
    <n v="1465054872"/>
    <n v="1461166872"/>
    <b v="0"/>
    <x v="212"/>
    <b v="0"/>
    <s v="technology/wearables"/>
    <n v="38"/>
    <n v="158.63636363636363"/>
    <x v="2"/>
    <s v="wearables"/>
    <b v="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x v="193"/>
    <b v="0"/>
    <s v="technology/wearables"/>
    <n v="40"/>
    <n v="99.857142857142861"/>
    <x v="2"/>
    <s v="wearables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x v="81"/>
    <b v="0"/>
    <s v="technology/wearables"/>
    <n v="1"/>
    <n v="25.2"/>
    <x v="2"/>
    <s v="wearables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x v="196"/>
    <b v="0"/>
    <s v="technology/wearables"/>
    <n v="43"/>
    <n v="89.191780821917803"/>
    <x v="2"/>
    <s v="wearables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x v="251"/>
    <b v="0"/>
    <s v="technology/wearables"/>
    <n v="6"/>
    <n v="182.6236559139785"/>
    <x v="2"/>
    <s v="wearables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x v="57"/>
    <b v="0"/>
    <s v="technology/wearables"/>
    <n v="2"/>
    <n v="50.647058823529413"/>
    <x v="2"/>
    <s v="wearables"/>
    <b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x v="63"/>
    <b v="0"/>
    <s v="technology/wearables"/>
    <n v="2"/>
    <n v="33.285714285714285"/>
    <x v="2"/>
    <s v="wearables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x v="57"/>
    <b v="0"/>
    <s v="technology/wearables"/>
    <n v="11"/>
    <n v="51.823529411764703"/>
    <x v="2"/>
    <s v="wearables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x v="199"/>
    <b v="0"/>
    <s v="technology/wearables"/>
    <n v="39"/>
    <n v="113.62573099415205"/>
    <x v="2"/>
    <s v="wearables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x v="101"/>
    <b v="0"/>
    <s v="technology/wearables"/>
    <n v="46"/>
    <n v="136.46276595744681"/>
    <x v="2"/>
    <s v="wearables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x v="238"/>
    <b v="0"/>
    <s v="technology/wearables"/>
    <n v="42"/>
    <n v="364.35454545454547"/>
    <x v="2"/>
    <s v="wearables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x v="77"/>
    <b v="0"/>
    <s v="technology/wearables"/>
    <n v="28"/>
    <n v="19.243243243243242"/>
    <x v="2"/>
    <s v="wearables"/>
    <b v="0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x v="82"/>
    <b v="0"/>
    <s v="technology/wearables"/>
    <n v="1"/>
    <n v="41.888888888888886"/>
    <x v="2"/>
    <s v="wearables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x v="60"/>
    <b v="0"/>
    <s v="technology/wearables"/>
    <n v="1"/>
    <n v="30.310344827586206"/>
    <x v="2"/>
    <s v="wearables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x v="79"/>
    <b v="0"/>
    <s v="technology/wearables"/>
    <n v="1"/>
    <n v="49.666666666666664"/>
    <x v="2"/>
    <s v="wearables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x v="209"/>
    <b v="0"/>
    <s v="technology/wearables"/>
    <n v="15"/>
    <n v="59.2"/>
    <x v="2"/>
    <s v="wearables"/>
    <b v="0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x v="75"/>
    <b v="0"/>
    <s v="technology/wearables"/>
    <n v="18"/>
    <n v="43.97530864197531"/>
    <x v="2"/>
    <s v="wearables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x v="80"/>
    <b v="0"/>
    <s v="technology/wearables"/>
    <n v="1"/>
    <n v="26.5"/>
    <x v="2"/>
    <s v="wearables"/>
    <b v="0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x v="202"/>
    <b v="0"/>
    <s v="technology/wearables"/>
    <n v="47"/>
    <n v="1272.7272727272727"/>
    <x v="2"/>
    <s v="wearables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x v="25"/>
    <b v="0"/>
    <s v="technology/wearables"/>
    <n v="46"/>
    <n v="164"/>
    <x v="2"/>
    <s v="wearables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x v="81"/>
    <b v="0"/>
    <s v="technology/wearables"/>
    <n v="0"/>
    <n v="45.2"/>
    <x v="2"/>
    <s v="wearables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x v="43"/>
    <b v="0"/>
    <s v="technology/wearables"/>
    <n v="35"/>
    <n v="153.88888888888889"/>
    <x v="2"/>
    <s v="wearables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x v="22"/>
    <b v="0"/>
    <s v="technology/wearables"/>
    <n v="2"/>
    <n v="51.375"/>
    <x v="2"/>
    <s v="wearables"/>
    <b v="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x v="83"/>
    <b v="0"/>
    <s v="technology/wearables"/>
    <n v="1"/>
    <n v="93.333333333333329"/>
    <x v="2"/>
    <s v="wearables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x v="54"/>
    <b v="0"/>
    <s v="technology/wearables"/>
    <n v="3"/>
    <n v="108.625"/>
    <x v="2"/>
    <s v="wearables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x v="59"/>
    <b v="0"/>
    <s v="technology/wearables"/>
    <n v="2"/>
    <n v="160.5"/>
    <x v="2"/>
    <s v="wearables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x v="8"/>
    <b v="0"/>
    <s v="technology/wearables"/>
    <n v="34"/>
    <n v="75.75"/>
    <x v="2"/>
    <s v="wearables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x v="252"/>
    <b v="0"/>
    <s v="technology/wearables"/>
    <n v="56"/>
    <n v="790.83739837398377"/>
    <x v="2"/>
    <s v="wearables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x v="93"/>
    <b v="0"/>
    <s v="technology/wearables"/>
    <n v="83"/>
    <n v="301.93916666666667"/>
    <x v="2"/>
    <s v="wearables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x v="162"/>
    <b v="0"/>
    <s v="technology/wearables"/>
    <n v="15"/>
    <n v="47.935483870967744"/>
    <x v="2"/>
    <s v="wearables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x v="80"/>
    <b v="0"/>
    <s v="technology/wearables"/>
    <n v="0"/>
    <n v="2.75"/>
    <x v="2"/>
    <s v="wearables"/>
    <b v="0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x v="83"/>
    <b v="0"/>
    <s v="technology/wearables"/>
    <n v="0"/>
    <n v="1"/>
    <x v="2"/>
    <s v="wearables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x v="122"/>
    <b v="0"/>
    <s v="technology/wearables"/>
    <n v="30"/>
    <n v="171.79329608938548"/>
    <x v="2"/>
    <s v="wearables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x v="83"/>
    <b v="0"/>
    <s v="technology/wearables"/>
    <n v="1"/>
    <n v="35.333333333333336"/>
    <x v="2"/>
    <s v="wearables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x v="23"/>
    <b v="0"/>
    <s v="technology/wearables"/>
    <n v="6"/>
    <n v="82.086956521739125"/>
    <x v="2"/>
    <s v="wearables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x v="23"/>
    <b v="0"/>
    <s v="technology/wearables"/>
    <n v="13"/>
    <n v="110.8695652173913"/>
    <x v="2"/>
    <s v="wearables"/>
    <b v="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x v="14"/>
    <b v="0"/>
    <s v="technology/wearables"/>
    <n v="13"/>
    <n v="161.21951219512195"/>
    <x v="2"/>
    <s v="wearables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x v="78"/>
    <b v="0"/>
    <s v="technology/wearables"/>
    <n v="0"/>
    <e v="#DIV/0!"/>
    <x v="2"/>
    <s v="wearables"/>
    <b v="0"/>
  </r>
  <r>
    <n v="989"/>
    <s v="Power Rope"/>
    <s v="The most useful phone charger you will ever buy"/>
    <n v="10000"/>
    <n v="1677"/>
    <x v="2"/>
    <x v="0"/>
    <x v="0"/>
    <n v="1475101495"/>
    <n v="1472509495"/>
    <b v="0"/>
    <x v="58"/>
    <b v="0"/>
    <s v="technology/wearables"/>
    <n v="17"/>
    <n v="52.40625"/>
    <x v="2"/>
    <s v="wearables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x v="84"/>
    <b v="0"/>
    <s v="technology/wearables"/>
    <n v="0"/>
    <n v="13"/>
    <x v="2"/>
    <s v="wearables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x v="63"/>
    <b v="0"/>
    <s v="technology/wearables"/>
    <n v="4"/>
    <n v="30.285714285714285"/>
    <x v="2"/>
    <s v="wearables"/>
    <b v="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x v="80"/>
    <b v="0"/>
    <s v="technology/wearables"/>
    <n v="0"/>
    <n v="116.75"/>
    <x v="2"/>
    <s v="wearables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x v="193"/>
    <b v="0"/>
    <s v="technology/wearables"/>
    <n v="25"/>
    <n v="89.59693877551021"/>
    <x v="2"/>
    <s v="wearables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x v="202"/>
    <b v="0"/>
    <s v="technology/wearables"/>
    <n v="2"/>
    <n v="424.45454545454544"/>
    <x v="2"/>
    <s v="wearables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x v="82"/>
    <b v="0"/>
    <s v="technology/wearables"/>
    <n v="7"/>
    <n v="80.666666666666671"/>
    <x v="2"/>
    <s v="wearables"/>
    <b v="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x v="81"/>
    <b v="0"/>
    <s v="technology/wearables"/>
    <n v="2"/>
    <n v="13"/>
    <x v="2"/>
    <s v="wearables"/>
    <b v="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x v="22"/>
    <b v="0"/>
    <s v="technology/wearables"/>
    <n v="1"/>
    <n v="8.125"/>
    <x v="2"/>
    <s v="wearables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x v="194"/>
    <b v="0"/>
    <s v="technology/wearables"/>
    <n v="59"/>
    <n v="153.42794759825327"/>
    <x v="2"/>
    <s v="wearables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x v="244"/>
    <b v="0"/>
    <s v="technology/wearables"/>
    <n v="8"/>
    <n v="292.07499999999999"/>
    <x v="2"/>
    <s v="wearables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x v="79"/>
    <b v="0"/>
    <s v="technology/wearables"/>
    <n v="2"/>
    <n v="3304"/>
    <x v="2"/>
    <s v="wearables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x v="80"/>
    <b v="0"/>
    <s v="technology/wearables"/>
    <n v="104"/>
    <n v="1300"/>
    <x v="2"/>
    <s v="wearables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x v="19"/>
    <b v="0"/>
    <s v="technology/wearables"/>
    <n v="30"/>
    <n v="134.54545454545453"/>
    <x v="2"/>
    <s v="wearables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x v="41"/>
    <b v="0"/>
    <s v="technology/wearables"/>
    <n v="16"/>
    <n v="214.06666666666666"/>
    <x v="2"/>
    <s v="wearables"/>
    <b v="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x v="195"/>
    <b v="0"/>
    <s v="technology/wearables"/>
    <n v="82"/>
    <n v="216.33684210526314"/>
    <x v="2"/>
    <s v="wearables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x v="253"/>
    <b v="0"/>
    <s v="technology/wearables"/>
    <n v="75"/>
    <n v="932.31055900621118"/>
    <x v="2"/>
    <s v="wearables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x v="22"/>
    <b v="0"/>
    <s v="technology/wearables"/>
    <n v="6"/>
    <n v="29.25"/>
    <x v="2"/>
    <s v="wearables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x v="88"/>
    <b v="0"/>
    <s v="technology/wearables"/>
    <n v="44"/>
    <n v="174.94736842105263"/>
    <x v="2"/>
    <s v="wearables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x v="29"/>
    <b v="0"/>
    <s v="technology/wearables"/>
    <n v="0"/>
    <n v="250"/>
    <x v="2"/>
    <s v="wearables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x v="21"/>
    <b v="0"/>
    <s v="technology/wearables"/>
    <n v="13"/>
    <n v="65"/>
    <x v="2"/>
    <s v="wearables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x v="80"/>
    <b v="0"/>
    <s v="technology/wearables"/>
    <n v="0"/>
    <n v="55"/>
    <x v="2"/>
    <s v="wearables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x v="29"/>
    <b v="0"/>
    <s v="technology/wearables"/>
    <n v="0"/>
    <n v="75"/>
    <x v="2"/>
    <s v="wearables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x v="254"/>
    <b v="0"/>
    <s v="technology/wearables"/>
    <n v="21535"/>
    <n v="1389.3561935483872"/>
    <x v="2"/>
    <s v="wearables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x v="240"/>
    <b v="0"/>
    <s v="technology/wearables"/>
    <n v="35"/>
    <n v="95.911111111111111"/>
    <x v="2"/>
    <s v="wearables"/>
    <b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x v="38"/>
    <b v="0"/>
    <s v="technology/wearables"/>
    <n v="31"/>
    <n v="191.25"/>
    <x v="2"/>
    <s v="wearables"/>
    <b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x v="79"/>
    <b v="0"/>
    <s v="technology/wearables"/>
    <n v="3"/>
    <n v="40"/>
    <x v="2"/>
    <s v="wearables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x v="44"/>
    <b v="0"/>
    <s v="technology/wearables"/>
    <n v="3"/>
    <n v="74.78947368421052"/>
    <x v="2"/>
    <s v="wearables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x v="255"/>
    <b v="0"/>
    <s v="technology/wearables"/>
    <n v="23"/>
    <n v="161.11830985915492"/>
    <x v="2"/>
    <s v="wearables"/>
    <b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x v="63"/>
    <b v="0"/>
    <s v="technology/wearables"/>
    <n v="3"/>
    <n v="88.714285714285708"/>
    <x v="2"/>
    <s v="wearables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x v="256"/>
    <b v="0"/>
    <s v="technology/wearables"/>
    <n v="47"/>
    <n v="53.25"/>
    <x v="2"/>
    <s v="wearables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x v="209"/>
    <b v="1"/>
    <s v="music/electronic music"/>
    <n v="206"/>
    <n v="106.2"/>
    <x v="4"/>
    <s v="electronic music"/>
    <b v="1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x v="257"/>
    <b v="1"/>
    <s v="music/electronic music"/>
    <n v="352"/>
    <n v="22.079728033472804"/>
    <x v="4"/>
    <s v="electronic music"/>
    <b v="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x v="142"/>
    <b v="1"/>
    <s v="music/electronic music"/>
    <n v="115"/>
    <n v="31.054054054054053"/>
    <x v="4"/>
    <s v="electronic music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x v="132"/>
    <b v="1"/>
    <s v="music/electronic music"/>
    <n v="237"/>
    <n v="36.206106870229007"/>
    <x v="4"/>
    <s v="electronic music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x v="42"/>
    <b v="1"/>
    <s v="music/electronic music"/>
    <n v="119"/>
    <n v="388.9762295081967"/>
    <x v="4"/>
    <s v="electronic music"/>
    <b v="1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x v="258"/>
    <b v="1"/>
    <s v="music/electronic music"/>
    <n v="110"/>
    <n v="71.848571428571432"/>
    <x v="4"/>
    <s v="electronic music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259"/>
    <b v="1"/>
    <s v="music/electronic music"/>
    <n v="100"/>
    <n v="57.381803278688523"/>
    <x v="4"/>
    <s v="electronic music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112"/>
    <b v="1"/>
    <s v="music/electronic music"/>
    <n v="103"/>
    <n v="69.666666666666671"/>
    <x v="4"/>
    <s v="electronic music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260"/>
    <b v="1"/>
    <s v="music/electronic music"/>
    <n v="117"/>
    <n v="45.988235294117644"/>
    <x v="4"/>
    <s v="electronic music"/>
    <b v="1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x v="261"/>
    <b v="1"/>
    <s v="music/electronic music"/>
    <n v="112"/>
    <n v="79.262411347517727"/>
    <x v="4"/>
    <s v="electronic music"/>
    <b v="1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x v="180"/>
    <b v="1"/>
    <s v="music/electronic music"/>
    <n v="342"/>
    <n v="43.031446540880502"/>
    <x v="4"/>
    <s v="electronic music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221"/>
    <b v="1"/>
    <s v="music/electronic music"/>
    <n v="107"/>
    <n v="108.48484848484848"/>
    <x v="4"/>
    <s v="electronic music"/>
    <b v="1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x v="93"/>
    <b v="1"/>
    <s v="music/electronic music"/>
    <n v="108"/>
    <n v="61.029583333333335"/>
    <x v="4"/>
    <s v="electronic music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74"/>
    <b v="1"/>
    <s v="music/electronic music"/>
    <n v="103"/>
    <n v="50.592592592592595"/>
    <x v="4"/>
    <s v="electronic music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262"/>
    <b v="1"/>
    <s v="music/electronic music"/>
    <n v="130"/>
    <n v="39.157168674698795"/>
    <x v="4"/>
    <s v="electronic music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88"/>
    <b v="1"/>
    <s v="music/electronic music"/>
    <n v="108"/>
    <n v="65.15789473684211"/>
    <x v="4"/>
    <s v="electronic music"/>
    <b v="1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x v="263"/>
    <b v="1"/>
    <s v="music/electronic music"/>
    <n v="112"/>
    <n v="23.963127962085309"/>
    <x v="4"/>
    <s v="electronic music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64"/>
    <b v="1"/>
    <s v="music/electronic music"/>
    <n v="102"/>
    <n v="48.61904761904762"/>
    <x v="4"/>
    <s v="electronic music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42"/>
    <b v="1"/>
    <s v="music/electronic music"/>
    <n v="145"/>
    <n v="35.73770491803279"/>
    <x v="4"/>
    <s v="electronic music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209"/>
    <b v="1"/>
    <s v="music/electronic music"/>
    <n v="128"/>
    <n v="21.366666666666667"/>
    <x v="4"/>
    <s v="electronic music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x v="29"/>
    <b v="0"/>
    <s v="journalism/audio"/>
    <n v="0"/>
    <n v="250"/>
    <x v="5"/>
    <s v="audio"/>
    <b v="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x v="78"/>
    <b v="0"/>
    <s v="journalism/audio"/>
    <n v="0"/>
    <e v="#DIV/0!"/>
    <x v="5"/>
    <s v="audio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x v="29"/>
    <b v="0"/>
    <s v="journalism/audio"/>
    <n v="2"/>
    <n v="10"/>
    <x v="5"/>
    <s v="audio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x v="264"/>
    <b v="0"/>
    <s v="journalism/audio"/>
    <n v="9"/>
    <n v="29.236301369863014"/>
    <x v="5"/>
    <s v="audio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x v="84"/>
    <b v="0"/>
    <s v="journalism/audio"/>
    <n v="0"/>
    <n v="3"/>
    <x v="5"/>
    <s v="audio"/>
    <b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x v="22"/>
    <b v="0"/>
    <s v="journalism/audio"/>
    <n v="3"/>
    <n v="33.25"/>
    <x v="5"/>
    <s v="audio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x v="78"/>
    <b v="0"/>
    <s v="journalism/audio"/>
    <n v="0"/>
    <e v="#DIV/0!"/>
    <x v="5"/>
    <s v="audio"/>
    <b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x v="29"/>
    <b v="0"/>
    <s v="journalism/audio"/>
    <n v="0"/>
    <n v="1"/>
    <x v="5"/>
    <s v="audio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x v="80"/>
    <b v="0"/>
    <s v="journalism/audio"/>
    <n v="1"/>
    <n v="53"/>
    <x v="5"/>
    <s v="audio"/>
    <b v="0"/>
  </r>
  <r>
    <n v="1049"/>
    <s v="J1 (Canceled)"/>
    <s v="------"/>
    <n v="12000"/>
    <n v="0"/>
    <x v="1"/>
    <x v="0"/>
    <x v="0"/>
    <n v="1455272445"/>
    <n v="1452680445"/>
    <b v="0"/>
    <x v="78"/>
    <b v="0"/>
    <s v="journalism/audio"/>
    <n v="0"/>
    <e v="#DIV/0!"/>
    <x v="5"/>
    <s v="audio"/>
    <b v="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x v="78"/>
    <b v="0"/>
    <s v="journalism/audio"/>
    <n v="0"/>
    <e v="#DIV/0!"/>
    <x v="5"/>
    <s v="audio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x v="78"/>
    <b v="0"/>
    <s v="journalism/audio"/>
    <n v="0"/>
    <e v="#DIV/0!"/>
    <x v="5"/>
    <s v="audio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x v="78"/>
    <b v="0"/>
    <s v="journalism/audio"/>
    <n v="0"/>
    <e v="#DIV/0!"/>
    <x v="5"/>
    <s v="audio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x v="29"/>
    <b v="0"/>
    <s v="journalism/audio"/>
    <n v="1"/>
    <n v="15"/>
    <x v="5"/>
    <s v="audio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x v="78"/>
    <b v="0"/>
    <s v="journalism/audio"/>
    <n v="0"/>
    <e v="#DIV/0!"/>
    <x v="5"/>
    <s v="audio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x v="78"/>
    <b v="0"/>
    <s v="journalism/audio"/>
    <n v="0"/>
    <e v="#DIV/0!"/>
    <x v="5"/>
    <s v="audio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x v="78"/>
    <b v="0"/>
    <s v="journalism/audio"/>
    <n v="0"/>
    <e v="#DIV/0!"/>
    <x v="5"/>
    <s v="audio"/>
    <b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x v="78"/>
    <b v="0"/>
    <s v="journalism/audio"/>
    <n v="0"/>
    <e v="#DIV/0!"/>
    <x v="5"/>
    <s v="audio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x v="78"/>
    <b v="0"/>
    <s v="journalism/audio"/>
    <n v="0"/>
    <e v="#DIV/0!"/>
    <x v="5"/>
    <s v="audio"/>
    <b v="0"/>
  </r>
  <r>
    <n v="1059"/>
    <s v="Voice Over Artist (Canceled)"/>
    <s v="Turning myself into a vocal artist."/>
    <n v="1100"/>
    <n v="0"/>
    <x v="1"/>
    <x v="0"/>
    <x v="0"/>
    <n v="1426269456"/>
    <n v="1423681056"/>
    <b v="0"/>
    <x v="78"/>
    <b v="0"/>
    <s v="journalism/audio"/>
    <n v="0"/>
    <e v="#DIV/0!"/>
    <x v="5"/>
    <s v="audio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x v="29"/>
    <b v="0"/>
    <s v="journalism/audio"/>
    <n v="1"/>
    <n v="50"/>
    <x v="5"/>
    <s v="audio"/>
    <b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x v="78"/>
    <b v="0"/>
    <s v="journalism/audio"/>
    <n v="0"/>
    <e v="#DIV/0!"/>
    <x v="5"/>
    <s v="audio"/>
    <b v="0"/>
  </r>
  <r>
    <n v="1062"/>
    <s v="RETURNING AT A LATER DATE"/>
    <s v="SEE US ON PATREON www.badgirlartwork.com"/>
    <n v="199"/>
    <n v="190"/>
    <x v="1"/>
    <x v="0"/>
    <x v="0"/>
    <n v="1468351341"/>
    <n v="1467746541"/>
    <b v="0"/>
    <x v="80"/>
    <b v="0"/>
    <s v="journalism/audio"/>
    <n v="95"/>
    <n v="47.5"/>
    <x v="5"/>
    <s v="audio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x v="78"/>
    <b v="0"/>
    <s v="journalism/audio"/>
    <n v="0"/>
    <e v="#DIV/0!"/>
    <x v="5"/>
    <s v="audio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x v="252"/>
    <b v="0"/>
    <s v="games/video games"/>
    <n v="9"/>
    <n v="65.666666666666671"/>
    <x v="6"/>
    <s v="video games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x v="81"/>
    <b v="0"/>
    <s v="games/video games"/>
    <n v="3"/>
    <n v="16.2"/>
    <x v="6"/>
    <s v="video games"/>
    <b v="0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x v="265"/>
    <b v="0"/>
    <s v="games/video games"/>
    <n v="3"/>
    <n v="34.128378378378379"/>
    <x v="6"/>
    <s v="video games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x v="73"/>
    <b v="0"/>
    <s v="games/video games"/>
    <n v="26"/>
    <n v="13"/>
    <x v="6"/>
    <s v="video games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x v="80"/>
    <b v="0"/>
    <s v="games/video games"/>
    <n v="0"/>
    <n v="11.25"/>
    <x v="6"/>
    <s v="video games"/>
    <b v="0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x v="64"/>
    <b v="0"/>
    <s v="games/video games"/>
    <n v="39"/>
    <n v="40.476190476190474"/>
    <x v="6"/>
    <s v="video games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x v="84"/>
    <b v="0"/>
    <s v="games/video games"/>
    <n v="1"/>
    <n v="35"/>
    <x v="6"/>
    <s v="video games"/>
    <b v="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x v="78"/>
    <b v="0"/>
    <s v="games/video games"/>
    <n v="0"/>
    <e v="#DIV/0!"/>
    <x v="6"/>
    <s v="video games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x v="80"/>
    <b v="0"/>
    <s v="games/video games"/>
    <n v="0"/>
    <n v="12.75"/>
    <x v="6"/>
    <s v="video games"/>
    <b v="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x v="29"/>
    <b v="0"/>
    <s v="games/video games"/>
    <n v="1"/>
    <n v="10"/>
    <x v="6"/>
    <s v="video games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x v="209"/>
    <b v="0"/>
    <s v="games/video games"/>
    <n v="6"/>
    <n v="113.56666666666666"/>
    <x v="6"/>
    <s v="video games"/>
    <b v="0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x v="83"/>
    <b v="0"/>
    <s v="games/video games"/>
    <n v="5"/>
    <n v="15"/>
    <x v="6"/>
    <s v="video games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x v="266"/>
    <b v="0"/>
    <s v="games/video games"/>
    <n v="63"/>
    <n v="48.281025641025643"/>
    <x v="6"/>
    <s v="video games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x v="157"/>
    <b v="0"/>
    <s v="games/video games"/>
    <n v="29"/>
    <n v="43.976047904191617"/>
    <x v="6"/>
    <s v="video games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x v="81"/>
    <b v="0"/>
    <s v="games/video games"/>
    <n v="8"/>
    <n v="9"/>
    <x v="6"/>
    <s v="video games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x v="59"/>
    <b v="0"/>
    <s v="games/video games"/>
    <n v="3"/>
    <n v="37.666666666666664"/>
    <x v="6"/>
    <s v="video games"/>
    <b v="0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x v="15"/>
    <b v="0"/>
    <s v="games/video games"/>
    <n v="9"/>
    <n v="18.581632653061224"/>
    <x v="6"/>
    <s v="video games"/>
    <b v="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x v="80"/>
    <b v="0"/>
    <s v="games/video games"/>
    <n v="0"/>
    <n v="3"/>
    <x v="6"/>
    <s v="video games"/>
    <b v="0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x v="83"/>
    <b v="0"/>
    <s v="games/video games"/>
    <n v="1"/>
    <n v="18.666666666666668"/>
    <x v="6"/>
    <s v="video games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x v="29"/>
    <b v="0"/>
    <s v="games/video games"/>
    <n v="1"/>
    <n v="410"/>
    <x v="6"/>
    <s v="video games"/>
    <b v="0"/>
  </r>
  <r>
    <n v="1084"/>
    <s v="My own channel"/>
    <s v="I want to start my own channel for gaming"/>
    <n v="550"/>
    <n v="0"/>
    <x v="2"/>
    <x v="0"/>
    <x v="0"/>
    <n v="1407534804"/>
    <n v="1404942804"/>
    <b v="0"/>
    <x v="78"/>
    <b v="0"/>
    <s v="games/video games"/>
    <n v="0"/>
    <e v="#DIV/0!"/>
    <x v="6"/>
    <s v="video games"/>
    <b v="0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x v="82"/>
    <b v="0"/>
    <s v="games/video games"/>
    <n v="3"/>
    <n v="114"/>
    <x v="6"/>
    <s v="video games"/>
    <b v="0"/>
  </r>
  <r>
    <n v="1086"/>
    <s v="Cyber Universe Online"/>
    <s v="Humanity's future in the Galaxy"/>
    <n v="18000"/>
    <n v="15"/>
    <x v="2"/>
    <x v="0"/>
    <x v="0"/>
    <n v="1408913291"/>
    <n v="1406321291"/>
    <b v="0"/>
    <x v="84"/>
    <b v="0"/>
    <s v="games/video games"/>
    <n v="0"/>
    <n v="7.5"/>
    <x v="6"/>
    <s v="video games"/>
    <b v="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x v="78"/>
    <b v="0"/>
    <s v="games/video games"/>
    <n v="0"/>
    <e v="#DIV/0!"/>
    <x v="6"/>
    <s v="video games"/>
    <b v="0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x v="206"/>
    <b v="0"/>
    <s v="games/video games"/>
    <n v="14"/>
    <n v="43.41727891156463"/>
    <x v="6"/>
    <s v="video games"/>
    <b v="0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x v="72"/>
    <b v="0"/>
    <s v="games/video games"/>
    <n v="8"/>
    <n v="23.959183673469386"/>
    <x v="6"/>
    <s v="video games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x v="29"/>
    <b v="0"/>
    <s v="games/video games"/>
    <n v="0"/>
    <n v="5"/>
    <x v="6"/>
    <s v="video games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x v="84"/>
    <b v="0"/>
    <s v="games/video games"/>
    <n v="13"/>
    <n v="12.5"/>
    <x v="6"/>
    <s v="video games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x v="63"/>
    <b v="0"/>
    <s v="games/video games"/>
    <n v="1"/>
    <n v="3"/>
    <x v="6"/>
    <s v="video games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x v="80"/>
    <b v="0"/>
    <s v="games/video games"/>
    <n v="14"/>
    <n v="10.5625"/>
    <x v="6"/>
    <s v="video games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x v="74"/>
    <b v="0"/>
    <s v="games/video games"/>
    <n v="18"/>
    <n v="122.00037037037038"/>
    <x v="6"/>
    <s v="video games"/>
    <b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x v="225"/>
    <b v="0"/>
    <s v="games/video games"/>
    <n v="5"/>
    <n v="267.80851063829789"/>
    <x v="6"/>
    <s v="video games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x v="60"/>
    <b v="0"/>
    <s v="games/video games"/>
    <n v="18"/>
    <n v="74.206896551724142"/>
    <x v="6"/>
    <s v="video games"/>
    <b v="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x v="63"/>
    <b v="0"/>
    <s v="games/video games"/>
    <n v="0"/>
    <n v="6.7142857142857144"/>
    <x v="6"/>
    <s v="video games"/>
    <b v="0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x v="19"/>
    <b v="0"/>
    <s v="games/video games"/>
    <n v="7"/>
    <n v="81.954545454545453"/>
    <x v="6"/>
    <s v="video games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x v="29"/>
    <b v="0"/>
    <s v="games/video games"/>
    <n v="1"/>
    <n v="25"/>
    <x v="6"/>
    <s v="video games"/>
    <b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x v="73"/>
    <b v="0"/>
    <s v="games/video games"/>
    <n v="3"/>
    <n v="10"/>
    <x v="6"/>
    <s v="video games"/>
    <b v="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x v="79"/>
    <b v="0"/>
    <s v="games/video games"/>
    <n v="0"/>
    <n v="6.833333333333333"/>
    <x v="6"/>
    <s v="video games"/>
    <b v="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x v="54"/>
    <b v="0"/>
    <s v="games/video games"/>
    <n v="5"/>
    <n v="17.708333333333332"/>
    <x v="6"/>
    <s v="video games"/>
    <b v="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x v="41"/>
    <b v="0"/>
    <s v="games/video games"/>
    <n v="2"/>
    <n v="16.2"/>
    <x v="6"/>
    <s v="video games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x v="77"/>
    <b v="0"/>
    <s v="games/video games"/>
    <n v="5"/>
    <n v="80.297297297297291"/>
    <x v="6"/>
    <s v="video games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x v="9"/>
    <b v="0"/>
    <s v="games/video games"/>
    <n v="0"/>
    <n v="71.55"/>
    <x v="6"/>
    <s v="video games"/>
    <b v="0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x v="63"/>
    <b v="0"/>
    <s v="games/video games"/>
    <n v="41"/>
    <n v="23.571428571428573"/>
    <x v="6"/>
    <s v="video games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x v="78"/>
    <b v="0"/>
    <s v="games/video games"/>
    <n v="0"/>
    <e v="#DIV/0!"/>
    <x v="6"/>
    <s v="video games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x v="64"/>
    <b v="0"/>
    <s v="games/video games"/>
    <n v="3"/>
    <n v="34.88095238095238"/>
    <x v="6"/>
    <s v="video games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x v="83"/>
    <b v="0"/>
    <s v="games/video games"/>
    <n v="0"/>
    <n v="15"/>
    <x v="6"/>
    <s v="video games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x v="202"/>
    <b v="0"/>
    <s v="games/video games"/>
    <n v="1"/>
    <n v="23.181818181818183"/>
    <x v="6"/>
    <s v="video games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x v="29"/>
    <b v="0"/>
    <s v="games/video games"/>
    <n v="0"/>
    <n v="1"/>
    <x v="6"/>
    <s v="video games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x v="267"/>
    <b v="0"/>
    <s v="games/video games"/>
    <n v="36"/>
    <n v="100.23371794871794"/>
    <x v="6"/>
    <s v="video games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x v="29"/>
    <b v="0"/>
    <s v="games/video games"/>
    <n v="1"/>
    <n v="5"/>
    <x v="6"/>
    <s v="video games"/>
    <b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x v="83"/>
    <b v="0"/>
    <s v="games/video games"/>
    <n v="0"/>
    <n v="3.3333333333333335"/>
    <x v="6"/>
    <s v="video games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x v="80"/>
    <b v="0"/>
    <s v="games/video games"/>
    <n v="0"/>
    <n v="13.25"/>
    <x v="6"/>
    <s v="video games"/>
    <b v="0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x v="73"/>
    <b v="0"/>
    <s v="games/video games"/>
    <n v="0"/>
    <n v="17.852"/>
    <x v="6"/>
    <s v="video games"/>
    <b v="0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x v="22"/>
    <b v="0"/>
    <s v="games/video games"/>
    <n v="8"/>
    <n v="10.375"/>
    <x v="6"/>
    <s v="video games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x v="83"/>
    <b v="0"/>
    <s v="games/video games"/>
    <n v="2"/>
    <n v="36.333333333333336"/>
    <x v="6"/>
    <s v="video games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x v="29"/>
    <b v="0"/>
    <s v="games/video games"/>
    <n v="0"/>
    <n v="5"/>
    <x v="6"/>
    <s v="video games"/>
    <b v="0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x v="78"/>
    <b v="0"/>
    <s v="games/video games"/>
    <n v="0"/>
    <e v="#DIV/0!"/>
    <x v="6"/>
    <s v="video games"/>
    <b v="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x v="81"/>
    <b v="0"/>
    <s v="games/video games"/>
    <n v="0"/>
    <n v="5.8"/>
    <x v="6"/>
    <s v="video games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x v="78"/>
    <b v="0"/>
    <s v="games/video games"/>
    <n v="0"/>
    <e v="#DIV/0!"/>
    <x v="6"/>
    <s v="video games"/>
    <b v="0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x v="83"/>
    <b v="0"/>
    <s v="games/video games"/>
    <n v="0"/>
    <n v="3.6666666666666665"/>
    <x v="6"/>
    <s v="video games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x v="63"/>
    <b v="0"/>
    <s v="games/mobile games"/>
    <n v="0"/>
    <n v="60.714285714285715"/>
    <x v="6"/>
    <s v="mobile games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x v="78"/>
    <b v="0"/>
    <s v="games/mobile games"/>
    <n v="0"/>
    <e v="#DIV/0!"/>
    <x v="6"/>
    <s v="mobile games"/>
    <b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x v="84"/>
    <b v="0"/>
    <s v="games/mobile games"/>
    <n v="1"/>
    <n v="5"/>
    <x v="6"/>
    <s v="mobile games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x v="23"/>
    <b v="0"/>
    <s v="games/mobile games"/>
    <n v="2"/>
    <n v="25.434782608695652"/>
    <x v="6"/>
    <s v="mobile games"/>
    <b v="0"/>
  </r>
  <r>
    <n v="1128"/>
    <s v="Flying Turds"/>
    <s v="#havingfunFTW"/>
    <n v="1000"/>
    <n v="1"/>
    <x v="2"/>
    <x v="1"/>
    <x v="1"/>
    <n v="1407425717"/>
    <n v="1404833717"/>
    <b v="0"/>
    <x v="29"/>
    <b v="0"/>
    <s v="games/mobile games"/>
    <n v="0"/>
    <n v="1"/>
    <x v="6"/>
    <s v="mobile games"/>
    <b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x v="84"/>
    <b v="0"/>
    <s v="games/mobile games"/>
    <n v="0"/>
    <n v="10.5"/>
    <x v="6"/>
    <s v="mobile games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x v="83"/>
    <b v="0"/>
    <s v="games/mobile games"/>
    <n v="0"/>
    <n v="3.6666666666666665"/>
    <x v="6"/>
    <s v="mobile games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x v="78"/>
    <b v="0"/>
    <s v="games/mobile games"/>
    <n v="0"/>
    <e v="#DIV/0!"/>
    <x v="6"/>
    <s v="mobile games"/>
    <b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x v="62"/>
    <b v="0"/>
    <s v="games/mobile games"/>
    <n v="14"/>
    <n v="110.61538461538461"/>
    <x v="6"/>
    <s v="mobile games"/>
    <b v="0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x v="29"/>
    <b v="0"/>
    <s v="games/mobile games"/>
    <n v="1"/>
    <n v="20"/>
    <x v="6"/>
    <s v="mobile games"/>
    <b v="0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x v="29"/>
    <b v="0"/>
    <s v="games/mobile games"/>
    <n v="0"/>
    <n v="1"/>
    <x v="6"/>
    <s v="mobile games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x v="29"/>
    <b v="0"/>
    <s v="games/mobile games"/>
    <n v="5"/>
    <n v="50"/>
    <x v="6"/>
    <s v="mobile games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x v="79"/>
    <b v="0"/>
    <s v="games/mobile games"/>
    <n v="6"/>
    <n v="45"/>
    <x v="6"/>
    <s v="mobile games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x v="70"/>
    <b v="0"/>
    <s v="games/mobile games"/>
    <n v="40"/>
    <n v="253.2051282051282"/>
    <x v="6"/>
    <s v="mobile games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x v="80"/>
    <b v="0"/>
    <s v="games/mobile games"/>
    <n v="0"/>
    <n v="31.25"/>
    <x v="6"/>
    <s v="mobile games"/>
    <b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x v="29"/>
    <b v="0"/>
    <s v="games/mobile games"/>
    <n v="0"/>
    <n v="5"/>
    <x v="6"/>
    <s v="mobile games"/>
    <b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x v="78"/>
    <b v="0"/>
    <s v="games/mobile games"/>
    <n v="0"/>
    <e v="#DIV/0!"/>
    <x v="6"/>
    <s v="mobile games"/>
    <b v="0"/>
  </r>
  <r>
    <n v="1141"/>
    <s v="Arena Z - Zombie Survival"/>
    <s v="I think this will be a great game!"/>
    <n v="500"/>
    <n v="0"/>
    <x v="2"/>
    <x v="12"/>
    <x v="3"/>
    <n v="1436460450"/>
    <n v="1433868450"/>
    <b v="0"/>
    <x v="78"/>
    <b v="0"/>
    <s v="games/mobile games"/>
    <n v="0"/>
    <e v="#DIV/0!"/>
    <x v="6"/>
    <s v="mobile games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x v="78"/>
    <b v="0"/>
    <s v="games/mobile games"/>
    <n v="0"/>
    <e v="#DIV/0!"/>
    <x v="6"/>
    <s v="mobile games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x v="22"/>
    <b v="0"/>
    <s v="games/mobile games"/>
    <n v="0"/>
    <n v="23.25"/>
    <x v="6"/>
    <s v="mobile games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x v="78"/>
    <b v="0"/>
    <s v="food/food trucks"/>
    <n v="0"/>
    <e v="#DIV/0!"/>
    <x v="7"/>
    <s v="food trucks"/>
    <b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x v="29"/>
    <b v="0"/>
    <s v="food/food trucks"/>
    <n v="0"/>
    <n v="100"/>
    <x v="7"/>
    <s v="food trucks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x v="8"/>
    <b v="0"/>
    <s v="food/food trucks"/>
    <n v="9"/>
    <n v="44.166666666666664"/>
    <x v="7"/>
    <s v="food trucks"/>
    <b v="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x v="78"/>
    <b v="0"/>
    <s v="food/food trucks"/>
    <n v="0"/>
    <e v="#DIV/0!"/>
    <x v="7"/>
    <s v="food trucks"/>
    <b v="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x v="83"/>
    <b v="0"/>
    <s v="food/food trucks"/>
    <n v="0"/>
    <n v="24.333333333333332"/>
    <x v="7"/>
    <s v="food trucks"/>
    <b v="0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x v="84"/>
    <b v="0"/>
    <s v="food/food trucks"/>
    <n v="0"/>
    <n v="37.5"/>
    <x v="7"/>
    <s v="food trucks"/>
    <b v="0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x v="79"/>
    <b v="0"/>
    <s v="food/food trucks"/>
    <n v="10"/>
    <n v="42"/>
    <x v="7"/>
    <s v="food trucks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x v="78"/>
    <b v="0"/>
    <s v="food/food trucks"/>
    <n v="0"/>
    <e v="#DIV/0!"/>
    <x v="7"/>
    <s v="food trucks"/>
    <b v="0"/>
  </r>
  <r>
    <n v="1152"/>
    <s v="Peruvian King Food Truck"/>
    <s v="Peruvian food truck with an LA twist."/>
    <n v="16000"/>
    <n v="911"/>
    <x v="2"/>
    <x v="0"/>
    <x v="0"/>
    <n v="1431709312"/>
    <n v="1429117312"/>
    <b v="0"/>
    <x v="41"/>
    <b v="0"/>
    <s v="food/food trucks"/>
    <n v="6"/>
    <n v="60.733333333333334"/>
    <x v="7"/>
    <s v="food trucks"/>
    <b v="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x v="29"/>
    <b v="0"/>
    <s v="food/food trucks"/>
    <n v="1"/>
    <n v="50"/>
    <x v="7"/>
    <s v="food trucks"/>
    <b v="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x v="83"/>
    <b v="0"/>
    <s v="food/food trucks"/>
    <n v="7"/>
    <n v="108.33333333333333"/>
    <x v="7"/>
    <s v="food trucks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x v="22"/>
    <b v="0"/>
    <s v="food/food trucks"/>
    <n v="1"/>
    <n v="23.5"/>
    <x v="7"/>
    <s v="food trucks"/>
    <b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x v="78"/>
    <b v="0"/>
    <s v="food/food trucks"/>
    <n v="0"/>
    <e v="#DIV/0!"/>
    <x v="7"/>
    <s v="food trucks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x v="83"/>
    <b v="0"/>
    <s v="food/food trucks"/>
    <n v="2"/>
    <n v="50.333333333333336"/>
    <x v="7"/>
    <s v="food trucks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x v="83"/>
    <b v="0"/>
    <s v="food/food trucks"/>
    <n v="0"/>
    <n v="11.666666666666666"/>
    <x v="7"/>
    <s v="food trucks"/>
    <b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x v="78"/>
    <b v="0"/>
    <s v="food/food trucks"/>
    <n v="0"/>
    <e v="#DIV/0!"/>
    <x v="7"/>
    <s v="food trucks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x v="10"/>
    <b v="0"/>
    <s v="food/food trucks"/>
    <n v="4"/>
    <n v="60.789473684210527"/>
    <x v="7"/>
    <s v="food trucks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x v="78"/>
    <b v="0"/>
    <s v="food/food trucks"/>
    <n v="0"/>
    <e v="#DIV/0!"/>
    <x v="7"/>
    <s v="food trucks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x v="84"/>
    <b v="0"/>
    <s v="food/food trucks"/>
    <n v="0"/>
    <n v="17.5"/>
    <x v="7"/>
    <s v="food trucks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x v="78"/>
    <b v="0"/>
    <s v="food/food trucks"/>
    <n v="0"/>
    <e v="#DIV/0!"/>
    <x v="7"/>
    <s v="food trucks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x v="78"/>
    <b v="0"/>
    <s v="food/food trucks"/>
    <n v="0"/>
    <e v="#DIV/0!"/>
    <x v="7"/>
    <s v="food trucks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x v="20"/>
    <b v="0"/>
    <s v="food/food trucks"/>
    <n v="21"/>
    <n v="82.82"/>
    <x v="7"/>
    <s v="food trucks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x v="22"/>
    <b v="0"/>
    <s v="food/food trucks"/>
    <n v="19"/>
    <n v="358.875"/>
    <x v="7"/>
    <s v="food trucks"/>
    <b v="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x v="38"/>
    <b v="0"/>
    <s v="food/food trucks"/>
    <n v="2"/>
    <n v="61.1875"/>
    <x v="7"/>
    <s v="food trucks"/>
    <b v="0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x v="83"/>
    <b v="0"/>
    <s v="food/food trucks"/>
    <n v="6"/>
    <n v="340"/>
    <x v="7"/>
    <s v="food trucks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x v="83"/>
    <b v="0"/>
    <s v="food/food trucks"/>
    <n v="0"/>
    <n v="5.666666666666667"/>
    <x v="7"/>
    <s v="food trucks"/>
    <b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x v="84"/>
    <b v="0"/>
    <s v="food/food trucks"/>
    <n v="0"/>
    <n v="50"/>
    <x v="7"/>
    <s v="food trucks"/>
    <b v="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x v="29"/>
    <b v="0"/>
    <s v="food/food trucks"/>
    <n v="0"/>
    <n v="25"/>
    <x v="7"/>
    <s v="food trucks"/>
    <b v="0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x v="78"/>
    <b v="0"/>
    <s v="food/food trucks"/>
    <n v="0"/>
    <e v="#DIV/0!"/>
    <x v="7"/>
    <s v="food trucks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x v="29"/>
    <b v="0"/>
    <s v="food/food trucks"/>
    <n v="0"/>
    <n v="30"/>
    <x v="7"/>
    <s v="food trucks"/>
    <b v="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x v="10"/>
    <b v="0"/>
    <s v="food/food trucks"/>
    <n v="6"/>
    <n v="46.631578947368418"/>
    <x v="7"/>
    <s v="food trucks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x v="82"/>
    <b v="0"/>
    <s v="food/food trucks"/>
    <n v="3"/>
    <n v="65"/>
    <x v="7"/>
    <s v="food trucks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x v="29"/>
    <b v="0"/>
    <s v="food/food trucks"/>
    <n v="0"/>
    <n v="10"/>
    <x v="7"/>
    <s v="food trucks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x v="78"/>
    <b v="0"/>
    <s v="food/food trucks"/>
    <n v="0"/>
    <e v="#DIV/0!"/>
    <x v="7"/>
    <s v="food trucks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x v="29"/>
    <b v="0"/>
    <s v="food/food trucks"/>
    <n v="0"/>
    <n v="5"/>
    <x v="7"/>
    <s v="food trucks"/>
    <b v="0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x v="81"/>
    <b v="0"/>
    <s v="food/food trucks"/>
    <n v="5"/>
    <n v="640"/>
    <x v="7"/>
    <s v="food trucks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x v="268"/>
    <b v="0"/>
    <s v="food/food trucks"/>
    <n v="12"/>
    <n v="69.117647058823536"/>
    <x v="7"/>
    <s v="food trucks"/>
    <b v="0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x v="83"/>
    <b v="0"/>
    <s v="food/food trucks"/>
    <n v="0"/>
    <n v="1.3333333333333333"/>
    <x v="7"/>
    <s v="food trucks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x v="80"/>
    <b v="0"/>
    <s v="food/food trucks"/>
    <n v="4"/>
    <n v="10.5"/>
    <x v="7"/>
    <s v="food trucks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x v="83"/>
    <b v="0"/>
    <s v="food/food trucks"/>
    <n v="4"/>
    <n v="33.333333333333336"/>
    <x v="7"/>
    <s v="food trucks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269"/>
    <b v="1"/>
    <s v="photography/photobooks"/>
    <n v="105"/>
    <n v="61.562666666666665"/>
    <x v="8"/>
    <s v="photobooks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112"/>
    <b v="1"/>
    <s v="photography/photobooks"/>
    <n v="105"/>
    <n v="118.73873873873873"/>
    <x v="8"/>
    <s v="photobooks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252"/>
    <b v="1"/>
    <s v="photography/photobooks"/>
    <n v="107"/>
    <n v="65.081300813008127"/>
    <x v="8"/>
    <s v="photobooks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16"/>
    <b v="1"/>
    <s v="photography/photobooks"/>
    <n v="104"/>
    <n v="130.15714285714284"/>
    <x v="8"/>
    <s v="photobooks"/>
    <b v="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x v="268"/>
    <b v="1"/>
    <s v="photography/photobooks"/>
    <n v="161"/>
    <n v="37.776470588235291"/>
    <x v="8"/>
    <s v="photobooks"/>
    <b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8"/>
    <b v="1"/>
    <s v="photography/photobooks"/>
    <n v="108"/>
    <n v="112.79069767441861"/>
    <x v="8"/>
    <s v="photobooks"/>
    <b v="1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x v="62"/>
    <b v="1"/>
    <s v="photography/photobooks"/>
    <n v="135"/>
    <n v="51.92307692307692"/>
    <x v="8"/>
    <s v="photobooks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51"/>
    <b v="1"/>
    <s v="photography/photobooks"/>
    <n v="109"/>
    <n v="89.242424242424249"/>
    <x v="8"/>
    <s v="photobooks"/>
    <b v="1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x v="41"/>
    <b v="1"/>
    <s v="photography/photobooks"/>
    <n v="290"/>
    <n v="19.333333333333332"/>
    <x v="8"/>
    <s v="photobooks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270"/>
    <b v="1"/>
    <s v="photography/photobooks"/>
    <n v="104"/>
    <n v="79.967032967032964"/>
    <x v="8"/>
    <s v="photobooks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x v="271"/>
    <b v="1"/>
    <s v="photography/photobooks"/>
    <n v="322"/>
    <n v="56.414565826330531"/>
    <x v="8"/>
    <s v="photobooks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x v="203"/>
    <b v="1"/>
    <s v="photography/photobooks"/>
    <n v="135"/>
    <n v="79.411764705882348"/>
    <x v="8"/>
    <s v="photobooks"/>
    <b v="1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x v="272"/>
    <b v="1"/>
    <s v="photography/photobooks"/>
    <n v="270"/>
    <n v="76.439453125"/>
    <x v="8"/>
    <s v="photobooks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100"/>
    <b v="1"/>
    <s v="photography/photobooks"/>
    <n v="253"/>
    <n v="121"/>
    <x v="8"/>
    <s v="photobooks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157"/>
    <b v="1"/>
    <s v="photography/photobooks"/>
    <n v="261"/>
    <n v="54.616766467065865"/>
    <x v="8"/>
    <s v="photobooks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82"/>
    <b v="1"/>
    <s v="photography/photobooks"/>
    <n v="101"/>
    <n v="299.22222222222223"/>
    <x v="8"/>
    <s v="photobooks"/>
    <b v="1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273"/>
    <b v="1"/>
    <s v="photography/photobooks"/>
    <n v="126"/>
    <n v="58.533980582524272"/>
    <x v="8"/>
    <s v="photobooks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112"/>
    <b v="1"/>
    <s v="photography/photobooks"/>
    <n v="102"/>
    <n v="55.371801801801809"/>
    <x v="8"/>
    <s v="photobooks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x v="197"/>
    <b v="1"/>
    <s v="photography/photobooks"/>
    <n v="199"/>
    <n v="183.80442804428046"/>
    <x v="8"/>
    <s v="photobooks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21"/>
    <b v="1"/>
    <s v="photography/photobooks"/>
    <n v="102"/>
    <n v="165.34653465346534"/>
    <x v="8"/>
    <s v="photobooks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7"/>
    <b v="1"/>
    <s v="photography/photobooks"/>
    <n v="103"/>
    <n v="234.78947368421052"/>
    <x v="8"/>
    <s v="photobooks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x v="95"/>
    <b v="1"/>
    <s v="photography/photobooks"/>
    <n v="101"/>
    <n v="211.48387096774192"/>
    <x v="8"/>
    <s v="photobooks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x v="58"/>
    <b v="1"/>
    <s v="photography/photobooks"/>
    <n v="115"/>
    <n v="32.34375"/>
    <x v="8"/>
    <s v="photobooks"/>
    <b v="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x v="261"/>
    <b v="1"/>
    <s v="photography/photobooks"/>
    <n v="104"/>
    <n v="123.37588652482269"/>
    <x v="8"/>
    <s v="photobooks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11"/>
    <b v="1"/>
    <s v="photography/photobooks"/>
    <n v="155"/>
    <n v="207.06666666666666"/>
    <x v="8"/>
    <s v="photobooks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67"/>
    <b v="1"/>
    <s v="photography/photobooks"/>
    <n v="106"/>
    <n v="138.2608695652174"/>
    <x v="8"/>
    <s v="photobooks"/>
    <b v="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x v="273"/>
    <b v="1"/>
    <s v="photography/photobooks"/>
    <n v="254"/>
    <n v="493.81553398058253"/>
    <x v="8"/>
    <s v="photobooks"/>
    <b v="1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x v="79"/>
    <b v="1"/>
    <s v="photography/photobooks"/>
    <n v="101"/>
    <n v="168.5"/>
    <x v="8"/>
    <s v="photobooks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183"/>
    <b v="1"/>
    <s v="photography/photobooks"/>
    <n v="129"/>
    <n v="38.867469879518069"/>
    <x v="8"/>
    <s v="photobooks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52"/>
    <b v="1"/>
    <s v="photography/photobooks"/>
    <n v="102"/>
    <n v="61.527777777777779"/>
    <x v="8"/>
    <s v="photobooks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20"/>
    <b v="1"/>
    <s v="photography/photobooks"/>
    <n v="132"/>
    <n v="105.44"/>
    <x v="8"/>
    <s v="photobooks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274"/>
    <b v="1"/>
    <s v="photography/photobooks"/>
    <n v="786"/>
    <n v="71.592003642987251"/>
    <x v="8"/>
    <s v="photobooks"/>
    <b v="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x v="147"/>
    <b v="1"/>
    <s v="photography/photobooks"/>
    <n v="146"/>
    <n v="91.882882882882882"/>
    <x v="8"/>
    <s v="photobooks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5"/>
    <b v="1"/>
    <s v="photography/photobooks"/>
    <n v="103"/>
    <n v="148.57377049180329"/>
    <x v="8"/>
    <s v="photobooks"/>
    <b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30"/>
    <b v="1"/>
    <s v="photography/photobooks"/>
    <n v="172"/>
    <n v="174.2134831460674"/>
    <x v="8"/>
    <s v="photobooks"/>
    <b v="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x v="35"/>
    <b v="1"/>
    <s v="photography/photobooks"/>
    <n v="159"/>
    <n v="102.86166007905139"/>
    <x v="8"/>
    <s v="photobooks"/>
    <b v="1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x v="205"/>
    <b v="1"/>
    <s v="photography/photobooks"/>
    <n v="104"/>
    <n v="111.17857142857143"/>
    <x v="8"/>
    <s v="photobooks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273"/>
    <b v="1"/>
    <s v="photography/photobooks"/>
    <n v="111"/>
    <n v="23.796213592233013"/>
    <x v="8"/>
    <s v="photobooks"/>
    <b v="1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x v="276"/>
    <b v="1"/>
    <s v="photography/photobooks"/>
    <n v="280"/>
    <n v="81.268115942028984"/>
    <x v="8"/>
    <s v="photobooks"/>
    <b v="1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x v="277"/>
    <b v="1"/>
    <s v="photography/photobooks"/>
    <n v="112"/>
    <n v="116.21465968586388"/>
    <x v="8"/>
    <s v="photobooks"/>
    <b v="1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x v="59"/>
    <b v="0"/>
    <s v="music/world music"/>
    <n v="7"/>
    <n v="58.888888888888886"/>
    <x v="4"/>
    <s v="world music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x v="83"/>
    <b v="0"/>
    <s v="music/world music"/>
    <n v="4"/>
    <n v="44"/>
    <x v="4"/>
    <s v="world music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x v="244"/>
    <b v="0"/>
    <s v="music/world music"/>
    <n v="4"/>
    <n v="48.424999999999997"/>
    <x v="4"/>
    <s v="world music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x v="78"/>
    <b v="0"/>
    <s v="music/world music"/>
    <n v="0"/>
    <e v="#DIV/0!"/>
    <x v="4"/>
    <s v="world music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x v="54"/>
    <b v="0"/>
    <s v="music/world music"/>
    <n v="29"/>
    <n v="61.041666666666664"/>
    <x v="4"/>
    <s v="world music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x v="29"/>
    <b v="0"/>
    <s v="music/world music"/>
    <n v="1"/>
    <n v="25"/>
    <x v="4"/>
    <s v="world music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x v="78"/>
    <b v="0"/>
    <s v="music/world music"/>
    <n v="0"/>
    <e v="#DIV/0!"/>
    <x v="4"/>
    <s v="world music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x v="78"/>
    <b v="0"/>
    <s v="music/world music"/>
    <n v="0"/>
    <e v="#DIV/0!"/>
    <x v="4"/>
    <s v="world music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x v="29"/>
    <b v="0"/>
    <s v="music/world music"/>
    <n v="1"/>
    <n v="40"/>
    <x v="4"/>
    <s v="world music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x v="79"/>
    <b v="0"/>
    <s v="music/world music"/>
    <n v="12"/>
    <n v="19.333333333333332"/>
    <x v="4"/>
    <s v="world music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x v="78"/>
    <b v="0"/>
    <s v="music/world music"/>
    <n v="0"/>
    <e v="#DIV/0!"/>
    <x v="4"/>
    <s v="world music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x v="79"/>
    <b v="0"/>
    <s v="music/world music"/>
    <n v="3"/>
    <n v="35"/>
    <x v="4"/>
    <s v="world music"/>
    <b v="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x v="78"/>
    <b v="0"/>
    <s v="music/world music"/>
    <n v="0"/>
    <e v="#DIV/0!"/>
    <x v="4"/>
    <s v="world music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x v="78"/>
    <b v="0"/>
    <s v="music/world music"/>
    <n v="0"/>
    <e v="#DIV/0!"/>
    <x v="4"/>
    <s v="world music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x v="83"/>
    <b v="0"/>
    <s v="music/world music"/>
    <n v="18"/>
    <n v="59.333333333333336"/>
    <x v="4"/>
    <s v="world music"/>
    <b v="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x v="78"/>
    <b v="0"/>
    <s v="music/world music"/>
    <n v="0"/>
    <e v="#DIV/0!"/>
    <x v="4"/>
    <s v="world music"/>
    <b v="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x v="22"/>
    <b v="0"/>
    <s v="music/world music"/>
    <n v="3"/>
    <n v="30.125"/>
    <x v="4"/>
    <s v="world music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x v="69"/>
    <b v="0"/>
    <s v="music/world music"/>
    <n v="51"/>
    <n v="74.617647058823536"/>
    <x v="4"/>
    <s v="world music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x v="29"/>
    <b v="0"/>
    <s v="music/world music"/>
    <n v="1"/>
    <n v="5"/>
    <x v="4"/>
    <s v="world music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x v="44"/>
    <b v="0"/>
    <s v="music/world music"/>
    <n v="14"/>
    <n v="44.5"/>
    <x v="4"/>
    <s v="world music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x v="43"/>
    <b v="1"/>
    <s v="music/rock"/>
    <n v="104"/>
    <n v="46.133333333333333"/>
    <x v="4"/>
    <s v="rock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57"/>
    <b v="1"/>
    <s v="music/rock"/>
    <n v="120"/>
    <n v="141.47058823529412"/>
    <x v="4"/>
    <s v="rock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162"/>
    <b v="1"/>
    <s v="music/rock"/>
    <n v="117"/>
    <n v="75.483870967741936"/>
    <x v="4"/>
    <s v="rock"/>
    <b v="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x v="133"/>
    <b v="1"/>
    <s v="music/rock"/>
    <n v="122"/>
    <n v="85.5"/>
    <x v="4"/>
    <s v="rock"/>
    <b v="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x v="211"/>
    <b v="1"/>
    <s v="music/rock"/>
    <n v="152"/>
    <n v="64.254237288135599"/>
    <x v="4"/>
    <s v="rock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75"/>
    <b v="1"/>
    <s v="music/rock"/>
    <n v="104"/>
    <n v="64.46913580246914"/>
    <x v="4"/>
    <s v="rock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278"/>
    <b v="1"/>
    <s v="music/rock"/>
    <n v="200"/>
    <n v="118.2007874015748"/>
    <x v="4"/>
    <s v="rock"/>
    <b v="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x v="142"/>
    <b v="1"/>
    <s v="music/rock"/>
    <n v="102"/>
    <n v="82.540540540540547"/>
    <x v="4"/>
    <s v="rock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261"/>
    <b v="1"/>
    <s v="music/rock"/>
    <n v="138"/>
    <n v="34.170212765957444"/>
    <x v="4"/>
    <s v="rock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79"/>
    <b v="1"/>
    <s v="music/rock"/>
    <n v="303833"/>
    <n v="42.73322081575246"/>
    <x v="4"/>
    <s v="rock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261"/>
    <b v="1"/>
    <s v="music/rock"/>
    <n v="199"/>
    <n v="94.489361702127653"/>
    <x v="4"/>
    <s v="rock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280"/>
    <b v="1"/>
    <s v="music/rock"/>
    <n v="202"/>
    <n v="55.697247706422019"/>
    <x v="4"/>
    <s v="rock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81"/>
    <b v="1"/>
    <s v="music/rock"/>
    <n v="118"/>
    <n v="98.030831024930734"/>
    <x v="4"/>
    <s v="rock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82"/>
    <b v="1"/>
    <s v="music/rock"/>
    <n v="295"/>
    <n v="92.102272727272734"/>
    <x v="4"/>
    <s v="rock"/>
    <b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83"/>
    <b v="1"/>
    <s v="music/rock"/>
    <n v="213"/>
    <n v="38.175462686567165"/>
    <x v="4"/>
    <s v="rock"/>
    <b v="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x v="93"/>
    <b v="1"/>
    <s v="music/rock"/>
    <n v="104"/>
    <n v="27.145833333333332"/>
    <x v="4"/>
    <s v="rock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142"/>
    <b v="1"/>
    <s v="music/rock"/>
    <n v="114"/>
    <n v="50.689189189189186"/>
    <x v="4"/>
    <s v="rock"/>
    <b v="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x v="47"/>
    <b v="1"/>
    <s v="music/rock"/>
    <n v="101"/>
    <n v="38.942307692307693"/>
    <x v="4"/>
    <s v="rock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x v="217"/>
    <b v="1"/>
    <s v="music/rock"/>
    <n v="125"/>
    <n v="77.638095238095232"/>
    <x v="4"/>
    <s v="rock"/>
    <b v="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x v="14"/>
    <b v="1"/>
    <s v="music/rock"/>
    <n v="119"/>
    <n v="43.536585365853661"/>
    <x v="4"/>
    <s v="rock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69"/>
    <b v="1"/>
    <s v="music/rock"/>
    <n v="166"/>
    <n v="31.823529411764707"/>
    <x v="4"/>
    <s v="rock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36"/>
    <b v="1"/>
    <s v="music/rock"/>
    <n v="119"/>
    <n v="63.184393939393942"/>
    <x v="4"/>
    <s v="rock"/>
    <b v="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x v="133"/>
    <b v="1"/>
    <s v="music/rock"/>
    <n v="100"/>
    <n v="190.9"/>
    <x v="4"/>
    <s v="rock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180"/>
    <b v="1"/>
    <s v="music/rock"/>
    <n v="102"/>
    <n v="140.85534591194968"/>
    <x v="4"/>
    <s v="rock"/>
    <b v="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x v="0"/>
    <b v="1"/>
    <s v="music/rock"/>
    <n v="117"/>
    <n v="76.92307692307692"/>
    <x v="4"/>
    <s v="rock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190"/>
    <b v="1"/>
    <s v="music/rock"/>
    <n v="109"/>
    <n v="99.15533980582525"/>
    <x v="4"/>
    <s v="rock"/>
    <b v="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x v="39"/>
    <b v="1"/>
    <s v="music/rock"/>
    <n v="115"/>
    <n v="67.881656804733723"/>
    <x v="4"/>
    <s v="rock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162"/>
    <b v="1"/>
    <s v="music/rock"/>
    <n v="102"/>
    <n v="246.29032258064515"/>
    <x v="4"/>
    <s v="rock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33"/>
    <b v="1"/>
    <s v="music/rock"/>
    <n v="106"/>
    <n v="189.28571428571428"/>
    <x v="4"/>
    <s v="rock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x v="241"/>
    <b v="1"/>
    <s v="music/rock"/>
    <n v="104"/>
    <n v="76.666666666666671"/>
    <x v="4"/>
    <s v="rock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84"/>
    <b v="1"/>
    <s v="music/rock"/>
    <n v="155"/>
    <n v="82.963254817987149"/>
    <x v="4"/>
    <s v="rock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285"/>
    <b v="1"/>
    <s v="music/rock"/>
    <n v="162"/>
    <n v="62.522107969151669"/>
    <x v="4"/>
    <s v="rock"/>
    <b v="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x v="32"/>
    <b v="1"/>
    <s v="music/rock"/>
    <n v="104"/>
    <n v="46.06808823529412"/>
    <x v="4"/>
    <s v="rock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286"/>
    <b v="1"/>
    <s v="music/rock"/>
    <n v="106"/>
    <n v="38.543946731234868"/>
    <x v="4"/>
    <s v="rock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245"/>
    <b v="1"/>
    <s v="music/rock"/>
    <n v="155"/>
    <n v="53.005263157894738"/>
    <x v="4"/>
    <s v="rock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143"/>
    <b v="1"/>
    <s v="music/rock"/>
    <n v="111"/>
    <n v="73.355396825396824"/>
    <x v="4"/>
    <s v="rock"/>
    <b v="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08"/>
    <b v="1"/>
    <s v="music/rock"/>
    <n v="111"/>
    <n v="127.97523076923076"/>
    <x v="4"/>
    <s v="rock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142"/>
    <b v="1"/>
    <s v="music/rock"/>
    <n v="111"/>
    <n v="104.72972972972973"/>
    <x v="4"/>
    <s v="rock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220"/>
    <b v="1"/>
    <s v="music/rock"/>
    <n v="124"/>
    <n v="67.671532846715323"/>
    <x v="4"/>
    <s v="rock"/>
    <b v="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x v="19"/>
    <b v="1"/>
    <s v="music/rock"/>
    <n v="211"/>
    <n v="95.931818181818187"/>
    <x v="4"/>
    <s v="rock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162"/>
    <b v="1"/>
    <s v="theater/plays"/>
    <n v="101"/>
    <n v="65.161290322580641"/>
    <x v="1"/>
    <s v="plays"/>
    <b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287"/>
    <b v="1"/>
    <s v="theater/plays"/>
    <n v="102"/>
    <n v="32.269841269841272"/>
    <x v="1"/>
    <s v="plays"/>
    <b v="1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9"/>
    <b v="1"/>
    <s v="theater/plays"/>
    <n v="108"/>
    <n v="81.25"/>
    <x v="1"/>
    <s v="plays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20"/>
    <b v="1"/>
    <s v="theater/plays"/>
    <n v="242"/>
    <n v="24.2"/>
    <x v="1"/>
    <s v="plays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42"/>
    <b v="1"/>
    <s v="theater/plays"/>
    <n v="100"/>
    <n v="65.868852459016395"/>
    <x v="1"/>
    <s v="plays"/>
    <b v="1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x v="47"/>
    <b v="1"/>
    <s v="theater/plays"/>
    <n v="125"/>
    <n v="36.07692307692308"/>
    <x v="1"/>
    <s v="plays"/>
    <b v="1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x v="48"/>
    <b v="1"/>
    <s v="theater/plays"/>
    <n v="109"/>
    <n v="44.186046511627907"/>
    <x v="1"/>
    <s v="plays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288"/>
    <b v="1"/>
    <s v="theater/plays"/>
    <n v="146"/>
    <n v="104.07142857142857"/>
    <x v="1"/>
    <s v="plays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7"/>
    <b v="1"/>
    <s v="theater/plays"/>
    <n v="110"/>
    <n v="35.96153846153846"/>
    <x v="1"/>
    <s v="plays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148"/>
    <b v="1"/>
    <s v="theater/plays"/>
    <n v="102"/>
    <n v="127.79166666666667"/>
    <x v="1"/>
    <s v="plays"/>
    <b v="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19"/>
    <b v="1"/>
    <s v="theater/plays"/>
    <n v="122"/>
    <n v="27.727272727272727"/>
    <x v="1"/>
    <s v="plays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31"/>
    <b v="1"/>
    <s v="theater/plays"/>
    <n v="102"/>
    <n v="39.828125"/>
    <x v="1"/>
    <s v="plays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23"/>
    <b v="1"/>
    <s v="theater/plays"/>
    <n v="141"/>
    <n v="52.173913043478258"/>
    <x v="1"/>
    <s v="plays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146"/>
    <b v="1"/>
    <s v="theater/plays"/>
    <n v="110"/>
    <n v="92.037815126050418"/>
    <x v="1"/>
    <s v="plays"/>
    <b v="1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51"/>
    <b v="1"/>
    <s v="theater/plays"/>
    <n v="105"/>
    <n v="63.424242424242422"/>
    <x v="1"/>
    <s v="plays"/>
    <b v="1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58"/>
    <b v="1"/>
    <s v="theater/plays"/>
    <n v="124"/>
    <n v="135.625"/>
    <x v="1"/>
    <s v="plays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54"/>
    <b v="1"/>
    <s v="theater/plays"/>
    <n v="135"/>
    <n v="168.75"/>
    <x v="1"/>
    <s v="plays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60"/>
    <b v="1"/>
    <s v="theater/plays"/>
    <n v="103"/>
    <n v="70.862068965517238"/>
    <x v="1"/>
    <s v="plays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x v="133"/>
    <b v="1"/>
    <s v="theater/plays"/>
    <n v="100"/>
    <n v="50"/>
    <x v="1"/>
    <s v="plays"/>
    <b v="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x v="52"/>
    <b v="1"/>
    <s v="theater/plays"/>
    <n v="130"/>
    <n v="42.214166666666671"/>
    <x v="1"/>
    <s v="plays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x v="201"/>
    <b v="0"/>
    <s v="technology/wearables"/>
    <n v="40"/>
    <n v="152.41346153846155"/>
    <x v="2"/>
    <s v="wearables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x v="48"/>
    <b v="0"/>
    <s v="technology/wearables"/>
    <n v="26"/>
    <n v="90.616279069767444"/>
    <x v="2"/>
    <s v="wearables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x v="289"/>
    <b v="0"/>
    <s v="technology/wearables"/>
    <n v="65"/>
    <n v="201.60393258426967"/>
    <x v="2"/>
    <s v="wearables"/>
    <b v="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x v="43"/>
    <b v="0"/>
    <s v="technology/wearables"/>
    <n v="12"/>
    <n v="127.93333333333334"/>
    <x v="2"/>
    <s v="wearables"/>
    <b v="0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x v="44"/>
    <b v="0"/>
    <s v="technology/wearables"/>
    <n v="11"/>
    <n v="29.894736842105264"/>
    <x v="2"/>
    <s v="wearables"/>
    <b v="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x v="2"/>
    <b v="0"/>
    <s v="technology/wearables"/>
    <n v="112"/>
    <n v="367.97142857142859"/>
    <x v="2"/>
    <s v="wearables"/>
    <b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x v="54"/>
    <b v="0"/>
    <s v="technology/wearables"/>
    <n v="16"/>
    <n v="129.16666666666666"/>
    <x v="2"/>
    <s v="wearables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x v="61"/>
    <b v="0"/>
    <s v="technology/wearables"/>
    <n v="32"/>
    <n v="800.7"/>
    <x v="2"/>
    <s v="wearables"/>
    <b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x v="29"/>
    <b v="0"/>
    <s v="technology/wearables"/>
    <n v="1"/>
    <n v="28"/>
    <x v="2"/>
    <s v="wearables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x v="259"/>
    <b v="0"/>
    <s v="technology/wearables"/>
    <n v="31"/>
    <n v="102.01639344262296"/>
    <x v="2"/>
    <s v="wearables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x v="202"/>
    <b v="0"/>
    <s v="technology/wearables"/>
    <n v="1"/>
    <n v="184.36363636363637"/>
    <x v="2"/>
    <s v="wearables"/>
    <b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x v="290"/>
    <b v="0"/>
    <s v="technology/wearables"/>
    <n v="40"/>
    <n v="162.91935483870967"/>
    <x v="2"/>
    <s v="wearables"/>
    <b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x v="29"/>
    <b v="0"/>
    <s v="technology/wearables"/>
    <n v="0"/>
    <n v="1"/>
    <x v="2"/>
    <s v="wearables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x v="10"/>
    <b v="0"/>
    <s v="technology/wearables"/>
    <n v="6"/>
    <n v="603.52631578947364"/>
    <x v="2"/>
    <s v="wearables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x v="125"/>
    <b v="0"/>
    <s v="technology/wearables"/>
    <n v="15"/>
    <n v="45.407407407407405"/>
    <x v="2"/>
    <s v="wearables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x v="82"/>
    <b v="0"/>
    <s v="technology/wearables"/>
    <n v="15"/>
    <n v="97.333333333333329"/>
    <x v="2"/>
    <s v="wearables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x v="83"/>
    <b v="0"/>
    <s v="technology/wearables"/>
    <n v="1"/>
    <n v="167.66666666666666"/>
    <x v="2"/>
    <s v="wearables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x v="63"/>
    <b v="0"/>
    <s v="technology/wearables"/>
    <n v="1"/>
    <n v="859.85714285714289"/>
    <x v="2"/>
    <s v="wearables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x v="80"/>
    <b v="0"/>
    <s v="technology/wearables"/>
    <n v="0"/>
    <n v="26.5"/>
    <x v="2"/>
    <s v="wearables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x v="34"/>
    <b v="0"/>
    <s v="technology/wearables"/>
    <n v="9"/>
    <n v="30.272727272727273"/>
    <x v="2"/>
    <s v="wearables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x v="240"/>
    <b v="0"/>
    <s v="technology/wearables"/>
    <n v="10"/>
    <n v="54.666666666666664"/>
    <x v="2"/>
    <s v="wearables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x v="22"/>
    <b v="0"/>
    <s v="technology/wearables"/>
    <n v="2"/>
    <n v="60.75"/>
    <x v="2"/>
    <s v="wearables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x v="202"/>
    <b v="0"/>
    <s v="technology/wearables"/>
    <n v="1"/>
    <n v="102.72727272727273"/>
    <x v="2"/>
    <s v="wearables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x v="14"/>
    <b v="0"/>
    <s v="technology/wearables"/>
    <n v="4"/>
    <n v="41.585365853658537"/>
    <x v="2"/>
    <s v="wearables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x v="41"/>
    <b v="0"/>
    <s v="technology/wearables"/>
    <n v="2"/>
    <n v="116.53333333333333"/>
    <x v="2"/>
    <s v="wearables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x v="82"/>
    <b v="0"/>
    <s v="technology/wearables"/>
    <n v="1"/>
    <n v="45.333333333333336"/>
    <x v="2"/>
    <s v="wearables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x v="133"/>
    <b v="0"/>
    <s v="technology/wearables"/>
    <n v="22"/>
    <n v="157.46"/>
    <x v="2"/>
    <s v="wearables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x v="69"/>
    <b v="0"/>
    <s v="technology/wearables"/>
    <n v="1"/>
    <n v="100.5"/>
    <x v="2"/>
    <s v="wearables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x v="78"/>
    <b v="0"/>
    <s v="technology/wearables"/>
    <n v="0"/>
    <e v="#DIV/0!"/>
    <x v="2"/>
    <s v="wearables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x v="78"/>
    <b v="0"/>
    <s v="technology/wearables"/>
    <n v="0"/>
    <e v="#DIV/0!"/>
    <x v="2"/>
    <s v="wearables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x v="222"/>
    <b v="0"/>
    <s v="technology/wearables"/>
    <n v="11"/>
    <n v="51.822463768115945"/>
    <x v="2"/>
    <s v="wearables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x v="38"/>
    <b v="0"/>
    <s v="technology/wearables"/>
    <n v="20"/>
    <n v="308.75"/>
    <x v="2"/>
    <s v="wearables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x v="291"/>
    <b v="0"/>
    <s v="technology/wearables"/>
    <n v="85"/>
    <n v="379.22767857142856"/>
    <x v="2"/>
    <s v="wearables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x v="205"/>
    <b v="0"/>
    <s v="technology/wearables"/>
    <n v="49"/>
    <n v="176.36428571428573"/>
    <x v="2"/>
    <s v="wearables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x v="41"/>
    <b v="0"/>
    <s v="technology/wearables"/>
    <n v="3"/>
    <n v="66.066666666666663"/>
    <x v="2"/>
    <s v="wearables"/>
    <b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x v="77"/>
    <b v="0"/>
    <s v="technology/wearables"/>
    <n v="7"/>
    <n v="89.648648648648646"/>
    <x v="2"/>
    <s v="wearables"/>
    <b v="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x v="78"/>
    <b v="0"/>
    <s v="technology/wearables"/>
    <n v="0"/>
    <e v="#DIV/0!"/>
    <x v="2"/>
    <s v="wearables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x v="67"/>
    <b v="0"/>
    <s v="technology/wearables"/>
    <n v="70"/>
    <n v="382.39130434782606"/>
    <x v="2"/>
    <s v="wearables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x v="29"/>
    <b v="0"/>
    <s v="technology/wearables"/>
    <n v="0"/>
    <n v="100"/>
    <x v="2"/>
    <s v="wearables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x v="292"/>
    <b v="0"/>
    <s v="technology/wearables"/>
    <n v="102"/>
    <n v="158.35603715170279"/>
    <x v="2"/>
    <s v="wearables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x v="237"/>
    <b v="1"/>
    <s v="publishing/nonfiction"/>
    <n v="378"/>
    <n v="40.762589928057551"/>
    <x v="3"/>
    <s v="nonfiction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63"/>
    <b v="1"/>
    <s v="publishing/nonfiction"/>
    <n v="125"/>
    <n v="53.571428571428569"/>
    <x v="3"/>
    <s v="nonfiction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184"/>
    <b v="1"/>
    <s v="publishing/nonfiction"/>
    <n v="147"/>
    <n v="48.449664429530202"/>
    <x v="3"/>
    <s v="nonfiction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162"/>
    <b v="1"/>
    <s v="publishing/nonfiction"/>
    <n v="102"/>
    <n v="82.41935483870968"/>
    <x v="3"/>
    <s v="nonfiction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55"/>
    <b v="1"/>
    <s v="publishing/nonfiction"/>
    <n v="102"/>
    <n v="230.19230769230768"/>
    <x v="3"/>
    <s v="nonfiction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x v="293"/>
    <b v="1"/>
    <s v="publishing/nonfiction"/>
    <n v="204"/>
    <n v="59.360465116279073"/>
    <x v="3"/>
    <s v="nonfiction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76"/>
    <b v="1"/>
    <s v="publishing/nonfiction"/>
    <n v="104"/>
    <n v="66.698717948717942"/>
    <x v="3"/>
    <s v="nonfiction"/>
    <b v="1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x v="148"/>
    <b v="1"/>
    <s v="publishing/nonfiction"/>
    <n v="101"/>
    <n v="168.77500000000001"/>
    <x v="3"/>
    <s v="nonfiction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294"/>
    <b v="1"/>
    <s v="publishing/nonfiction"/>
    <n v="136"/>
    <n v="59.973568281938327"/>
    <x v="3"/>
    <s v="nonfiction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x v="288"/>
    <b v="1"/>
    <s v="publishing/nonfiction"/>
    <n v="134"/>
    <n v="31.80952380952381"/>
    <x v="3"/>
    <s v="nonfiction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31"/>
    <b v="1"/>
    <s v="publishing/nonfiction"/>
    <n v="130"/>
    <n v="24.421875"/>
    <x v="3"/>
    <s v="nonfiction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212"/>
    <b v="1"/>
    <s v="publishing/nonfiction"/>
    <n v="123"/>
    <n v="25.347107438016529"/>
    <x v="3"/>
    <s v="nonfiction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5"/>
    <b v="1"/>
    <s v="publishing/nonfiction"/>
    <n v="183"/>
    <n v="71.443218390804603"/>
    <x v="3"/>
    <s v="nonfiction"/>
    <b v="1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71"/>
    <b v="1"/>
    <s v="publishing/nonfiction"/>
    <n v="125"/>
    <n v="38.553846153846152"/>
    <x v="3"/>
    <s v="nonfiction"/>
    <b v="1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72"/>
    <b v="1"/>
    <s v="publishing/nonfiction"/>
    <n v="112"/>
    <n v="68.367346938775512"/>
    <x v="3"/>
    <s v="nonfiction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10"/>
    <b v="1"/>
    <s v="publishing/nonfiction"/>
    <n v="116"/>
    <n v="40.210526315789473"/>
    <x v="3"/>
    <s v="nonfiction"/>
    <b v="1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x v="75"/>
    <b v="1"/>
    <s v="publishing/nonfiction"/>
    <n v="173"/>
    <n v="32.074074074074076"/>
    <x v="3"/>
    <s v="nonfiction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295"/>
    <b v="1"/>
    <s v="publishing/nonfiction"/>
    <n v="126"/>
    <n v="28.632575757575758"/>
    <x v="3"/>
    <s v="nonfiction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x v="20"/>
    <b v="1"/>
    <s v="publishing/nonfiction"/>
    <n v="109"/>
    <n v="43.64"/>
    <x v="3"/>
    <s v="nonfiction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81"/>
    <b v="1"/>
    <s v="publishing/nonfiction"/>
    <n v="100"/>
    <n v="40"/>
    <x v="3"/>
    <s v="nonfiction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x v="296"/>
    <b v="1"/>
    <s v="music/rock"/>
    <n v="119"/>
    <n v="346.04166666666669"/>
    <x v="4"/>
    <s v="rock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297"/>
    <b v="1"/>
    <s v="music/rock"/>
    <n v="100"/>
    <n v="81.739130434782609"/>
    <x v="4"/>
    <s v="rock"/>
    <b v="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x v="206"/>
    <b v="1"/>
    <s v="music/rock"/>
    <n v="126"/>
    <n v="64.535306122448986"/>
    <x v="4"/>
    <s v="rock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240"/>
    <b v="1"/>
    <s v="music/rock"/>
    <n v="114"/>
    <n v="63.477777777777774"/>
    <x v="4"/>
    <s v="rock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5"/>
    <b v="1"/>
    <s v="music/rock"/>
    <n v="111"/>
    <n v="63.620689655172413"/>
    <x v="4"/>
    <s v="rock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98"/>
    <b v="1"/>
    <s v="music/rock"/>
    <n v="105"/>
    <n v="83.967068965517228"/>
    <x v="4"/>
    <s v="rock"/>
    <b v="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x v="9"/>
    <b v="1"/>
    <s v="music/rock"/>
    <n v="104"/>
    <n v="77.75"/>
    <x v="4"/>
    <s v="rock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16"/>
    <b v="1"/>
    <s v="music/rock"/>
    <n v="107"/>
    <n v="107.07142857142857"/>
    <x v="4"/>
    <s v="rock"/>
    <b v="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x v="38"/>
    <b v="1"/>
    <s v="music/rock"/>
    <n v="124"/>
    <n v="38.75"/>
    <x v="4"/>
    <s v="rock"/>
    <b v="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x v="47"/>
    <b v="1"/>
    <s v="music/rock"/>
    <n v="105"/>
    <n v="201.94230769230768"/>
    <x v="4"/>
    <s v="rock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36"/>
    <b v="1"/>
    <s v="music/rock"/>
    <n v="189"/>
    <n v="43.060606060606062"/>
    <x v="4"/>
    <s v="rock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x v="280"/>
    <b v="1"/>
    <s v="music/rock"/>
    <n v="171"/>
    <n v="62.871559633027523"/>
    <x v="4"/>
    <s v="rock"/>
    <b v="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x v="129"/>
    <b v="1"/>
    <s v="music/rock"/>
    <n v="252"/>
    <n v="55.607142857142854"/>
    <x v="4"/>
    <s v="rock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162"/>
    <b v="1"/>
    <s v="music/rock"/>
    <n v="116"/>
    <n v="48.70967741935484"/>
    <x v="4"/>
    <s v="rock"/>
    <b v="1"/>
  </r>
  <r>
    <n v="1378"/>
    <s v="SIX BY SEVEN"/>
    <s v="A psychedelic post rock masterpiece!"/>
    <n v="2000"/>
    <n v="4067"/>
    <x v="0"/>
    <x v="1"/>
    <x v="1"/>
    <n v="1470075210"/>
    <n v="1468779210"/>
    <b v="0"/>
    <x v="182"/>
    <b v="1"/>
    <s v="music/rock"/>
    <n v="203"/>
    <n v="30.578947368421051"/>
    <x v="4"/>
    <s v="rock"/>
    <b v="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x v="299"/>
    <b v="1"/>
    <s v="music/rock"/>
    <n v="112"/>
    <n v="73.907284768211923"/>
    <x v="4"/>
    <s v="rock"/>
    <b v="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x v="81"/>
    <b v="1"/>
    <s v="music/rock"/>
    <n v="424"/>
    <n v="21.2"/>
    <x v="4"/>
    <s v="rock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96"/>
    <b v="1"/>
    <s v="music/rock"/>
    <n v="107"/>
    <n v="73.356164383561648"/>
    <x v="4"/>
    <s v="rock"/>
    <b v="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265"/>
    <b v="1"/>
    <s v="music/rock"/>
    <n v="104"/>
    <n v="56.412162162162161"/>
    <x v="4"/>
    <s v="rock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x v="251"/>
    <b v="1"/>
    <s v="music/rock"/>
    <n v="212"/>
    <n v="50.247311827956992"/>
    <x v="4"/>
    <s v="rock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287"/>
    <b v="1"/>
    <s v="music/rock"/>
    <n v="124"/>
    <n v="68.936507936507937"/>
    <x v="4"/>
    <s v="rock"/>
    <b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x v="179"/>
    <b v="1"/>
    <s v="music/rock"/>
    <n v="110"/>
    <n v="65.914104477611943"/>
    <x v="4"/>
    <s v="rock"/>
    <b v="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x v="25"/>
    <b v="1"/>
    <s v="music/rock"/>
    <n v="219"/>
    <n v="62.5"/>
    <x v="4"/>
    <s v="rock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76"/>
    <b v="1"/>
    <s v="music/rock"/>
    <n v="137"/>
    <n v="70.064102564102569"/>
    <x v="4"/>
    <s v="rock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00"/>
    <b v="1"/>
    <s v="music/rock"/>
    <n v="135"/>
    <n v="60.181874999999998"/>
    <x v="4"/>
    <s v="rock"/>
    <b v="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x v="69"/>
    <b v="1"/>
    <s v="music/rock"/>
    <n v="145"/>
    <n v="21.382352941176471"/>
    <x v="4"/>
    <s v="rock"/>
    <b v="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x v="10"/>
    <b v="1"/>
    <s v="music/rock"/>
    <n v="109"/>
    <n v="160.78947368421052"/>
    <x v="4"/>
    <s v="rock"/>
    <b v="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x v="62"/>
    <b v="1"/>
    <s v="music/rock"/>
    <n v="110"/>
    <n v="42.384615384615387"/>
    <x v="4"/>
    <s v="rock"/>
    <b v="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x v="201"/>
    <b v="1"/>
    <s v="music/rock"/>
    <n v="114"/>
    <n v="27.317307692307693"/>
    <x v="4"/>
    <s v="rock"/>
    <b v="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x v="47"/>
    <b v="1"/>
    <s v="music/rock"/>
    <n v="102"/>
    <n v="196.82692307692307"/>
    <x v="4"/>
    <s v="rock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57"/>
    <b v="1"/>
    <s v="music/rock"/>
    <n v="122"/>
    <n v="53.882352941176471"/>
    <x v="4"/>
    <s v="rock"/>
    <b v="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x v="141"/>
    <b v="1"/>
    <s v="music/rock"/>
    <n v="112"/>
    <n v="47.756097560975611"/>
    <x v="4"/>
    <s v="rock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96"/>
    <b v="1"/>
    <s v="music/rock"/>
    <n v="107"/>
    <n v="88.191780821917803"/>
    <x v="4"/>
    <s v="rock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50"/>
    <b v="1"/>
    <s v="music/rock"/>
    <n v="114"/>
    <n v="72.056962025316452"/>
    <x v="4"/>
    <s v="rock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71"/>
    <b v="1"/>
    <s v="music/rock"/>
    <n v="110"/>
    <n v="74.246153846153845"/>
    <x v="4"/>
    <s v="rock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192"/>
    <b v="1"/>
    <s v="music/rock"/>
    <n v="126"/>
    <n v="61.701086956521742"/>
    <x v="4"/>
    <s v="rock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69"/>
    <b v="1"/>
    <s v="music/rock"/>
    <n v="167"/>
    <n v="17.235294117647058"/>
    <x v="4"/>
    <s v="rock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301"/>
    <b v="1"/>
    <s v="music/rock"/>
    <n v="497"/>
    <n v="51.720833333333331"/>
    <x v="4"/>
    <s v="rock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16"/>
    <b v="1"/>
    <s v="music/rock"/>
    <n v="109"/>
    <n v="24.150442477876105"/>
    <x v="4"/>
    <s v="rock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36"/>
    <b v="1"/>
    <s v="music/rock"/>
    <n v="103"/>
    <n v="62.166666666666664"/>
    <x v="4"/>
    <s v="rock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x v="81"/>
    <b v="0"/>
    <s v="publishing/translations"/>
    <n v="2"/>
    <n v="48.2"/>
    <x v="3"/>
    <s v="translations"/>
    <b v="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x v="57"/>
    <b v="0"/>
    <s v="publishing/translations"/>
    <n v="0"/>
    <n v="6.1764705882352944"/>
    <x v="3"/>
    <s v="translations"/>
    <b v="0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x v="83"/>
    <b v="0"/>
    <s v="publishing/translations"/>
    <n v="0"/>
    <n v="5"/>
    <x v="3"/>
    <s v="translations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x v="84"/>
    <b v="0"/>
    <s v="publishing/translations"/>
    <n v="1"/>
    <n v="7.5"/>
    <x v="3"/>
    <s v="translations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x v="79"/>
    <b v="0"/>
    <s v="publishing/translations"/>
    <n v="7"/>
    <n v="12"/>
    <x v="3"/>
    <s v="translations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x v="78"/>
    <b v="0"/>
    <s v="publishing/translations"/>
    <n v="0"/>
    <e v="#DIV/0!"/>
    <x v="3"/>
    <s v="translations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x v="29"/>
    <b v="0"/>
    <s v="publishing/translations"/>
    <n v="0"/>
    <n v="1"/>
    <x v="3"/>
    <s v="translations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x v="83"/>
    <b v="0"/>
    <s v="publishing/translations"/>
    <n v="0"/>
    <n v="2.3333333333333335"/>
    <x v="3"/>
    <s v="translations"/>
    <b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x v="62"/>
    <b v="0"/>
    <s v="publishing/translations"/>
    <n v="5"/>
    <n v="24.615384615384617"/>
    <x v="3"/>
    <s v="translations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x v="29"/>
    <b v="0"/>
    <s v="publishing/translations"/>
    <n v="5"/>
    <n v="100"/>
    <x v="3"/>
    <s v="translations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x v="29"/>
    <b v="0"/>
    <s v="publishing/translations"/>
    <n v="0"/>
    <n v="1"/>
    <x v="3"/>
    <s v="translations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x v="82"/>
    <b v="0"/>
    <s v="publishing/translations"/>
    <n v="18"/>
    <n v="88.888888888888886"/>
    <x v="3"/>
    <s v="translations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x v="78"/>
    <b v="0"/>
    <s v="publishing/translations"/>
    <n v="0"/>
    <e v="#DIV/0!"/>
    <x v="3"/>
    <s v="translations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x v="84"/>
    <b v="0"/>
    <s v="publishing/translations"/>
    <n v="1"/>
    <n v="27.5"/>
    <x v="3"/>
    <s v="translations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x v="29"/>
    <b v="0"/>
    <s v="publishing/translations"/>
    <n v="0"/>
    <n v="6"/>
    <x v="3"/>
    <s v="translations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x v="73"/>
    <b v="0"/>
    <s v="publishing/translations"/>
    <n v="7"/>
    <n v="44.5"/>
    <x v="3"/>
    <s v="translations"/>
    <b v="0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x v="83"/>
    <b v="0"/>
    <s v="publishing/translations"/>
    <n v="3"/>
    <n v="1"/>
    <x v="3"/>
    <s v="translations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x v="84"/>
    <b v="0"/>
    <s v="publishing/translations"/>
    <n v="0"/>
    <n v="100"/>
    <x v="3"/>
    <s v="translations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x v="84"/>
    <b v="0"/>
    <s v="publishing/translations"/>
    <n v="0"/>
    <n v="13"/>
    <x v="3"/>
    <s v="translations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x v="29"/>
    <b v="0"/>
    <s v="publishing/translations"/>
    <n v="0"/>
    <n v="100"/>
    <x v="3"/>
    <s v="translations"/>
    <b v="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x v="25"/>
    <b v="0"/>
    <s v="publishing/translations"/>
    <n v="20"/>
    <n v="109.07142857142857"/>
    <x v="3"/>
    <s v="translations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x v="78"/>
    <b v="0"/>
    <s v="publishing/translations"/>
    <n v="0"/>
    <e v="#DIV/0!"/>
    <x v="3"/>
    <s v="translations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x v="78"/>
    <b v="0"/>
    <s v="publishing/translations"/>
    <n v="0"/>
    <e v="#DIV/0!"/>
    <x v="3"/>
    <s v="translations"/>
    <b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x v="80"/>
    <b v="0"/>
    <s v="publishing/translations"/>
    <n v="8"/>
    <n v="104.75"/>
    <x v="3"/>
    <s v="translations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x v="83"/>
    <b v="0"/>
    <s v="publishing/translations"/>
    <n v="5"/>
    <n v="15"/>
    <x v="3"/>
    <s v="translations"/>
    <b v="0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x v="78"/>
    <b v="0"/>
    <s v="publishing/translations"/>
    <n v="0"/>
    <e v="#DIV/0!"/>
    <x v="3"/>
    <s v="translations"/>
    <b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x v="81"/>
    <b v="0"/>
    <s v="publishing/translations"/>
    <n v="8"/>
    <n v="80.599999999999994"/>
    <x v="3"/>
    <s v="translations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x v="5"/>
    <b v="0"/>
    <s v="publishing/translations"/>
    <n v="32"/>
    <n v="115.55319148936171"/>
    <x v="3"/>
    <s v="translations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x v="78"/>
    <b v="0"/>
    <s v="publishing/translations"/>
    <n v="0"/>
    <e v="#DIV/0!"/>
    <x v="3"/>
    <s v="translations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x v="73"/>
    <b v="0"/>
    <s v="publishing/translations"/>
    <n v="7"/>
    <n v="80.5"/>
    <x v="3"/>
    <s v="translations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x v="202"/>
    <b v="0"/>
    <s v="publishing/translations"/>
    <n v="10"/>
    <n v="744.5454545454545"/>
    <x v="3"/>
    <s v="translations"/>
    <b v="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x v="84"/>
    <b v="0"/>
    <s v="publishing/translations"/>
    <n v="0"/>
    <n v="7.5"/>
    <x v="3"/>
    <s v="translations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x v="84"/>
    <b v="0"/>
    <s v="publishing/translations"/>
    <n v="1"/>
    <n v="38.5"/>
    <x v="3"/>
    <s v="translations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x v="19"/>
    <b v="0"/>
    <s v="publishing/translations"/>
    <n v="27"/>
    <n v="36.68181818181818"/>
    <x v="3"/>
    <s v="translations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x v="22"/>
    <b v="0"/>
    <s v="publishing/translations"/>
    <n v="3"/>
    <n v="75"/>
    <x v="3"/>
    <s v="translations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x v="79"/>
    <b v="0"/>
    <s v="publishing/translations"/>
    <n v="7"/>
    <n v="30"/>
    <x v="3"/>
    <s v="translations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x v="29"/>
    <b v="0"/>
    <s v="publishing/translations"/>
    <n v="0"/>
    <n v="1"/>
    <x v="3"/>
    <s v="translations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x v="83"/>
    <b v="0"/>
    <s v="publishing/translations"/>
    <n v="1"/>
    <n v="673.33333333333337"/>
    <x v="3"/>
    <s v="translations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x v="78"/>
    <b v="0"/>
    <s v="publishing/translations"/>
    <n v="0"/>
    <e v="#DIV/0!"/>
    <x v="3"/>
    <s v="translations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x v="78"/>
    <b v="0"/>
    <s v="publishing/translations"/>
    <n v="0"/>
    <e v="#DIV/0!"/>
    <x v="3"/>
    <s v="translations"/>
    <b v="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x v="78"/>
    <b v="0"/>
    <s v="publishing/translations"/>
    <n v="0"/>
    <e v="#DIV/0!"/>
    <x v="3"/>
    <s v="translations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x v="78"/>
    <b v="0"/>
    <s v="publishing/translations"/>
    <n v="0"/>
    <e v="#DIV/0!"/>
    <x v="3"/>
    <s v="translations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x v="78"/>
    <b v="0"/>
    <s v="publishing/translations"/>
    <n v="0"/>
    <e v="#DIV/0!"/>
    <x v="3"/>
    <s v="translations"/>
    <b v="0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x v="83"/>
    <b v="0"/>
    <s v="publishing/translations"/>
    <n v="0"/>
    <n v="25"/>
    <x v="3"/>
    <s v="translations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x v="78"/>
    <b v="0"/>
    <s v="publishing/translations"/>
    <n v="0"/>
    <e v="#DIV/0!"/>
    <x v="3"/>
    <s v="translations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x v="78"/>
    <b v="0"/>
    <s v="publishing/translations"/>
    <n v="0"/>
    <e v="#DIV/0!"/>
    <x v="3"/>
    <s v="translations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x v="29"/>
    <b v="0"/>
    <s v="publishing/translations"/>
    <n v="0"/>
    <n v="1"/>
    <x v="3"/>
    <s v="translations"/>
    <b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x v="84"/>
    <b v="0"/>
    <s v="publishing/translations"/>
    <n v="0"/>
    <n v="1"/>
    <x v="3"/>
    <s v="translations"/>
    <b v="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x v="78"/>
    <b v="0"/>
    <s v="publishing/translations"/>
    <n v="0"/>
    <e v="#DIV/0!"/>
    <x v="3"/>
    <s v="translations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x v="78"/>
    <b v="0"/>
    <s v="publishing/translations"/>
    <n v="0"/>
    <e v="#DIV/0!"/>
    <x v="3"/>
    <s v="translations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x v="29"/>
    <b v="0"/>
    <s v="publishing/translations"/>
    <n v="1"/>
    <n v="15"/>
    <x v="3"/>
    <s v="translations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x v="63"/>
    <b v="0"/>
    <s v="publishing/translations"/>
    <n v="11"/>
    <n v="225"/>
    <x v="3"/>
    <s v="translations"/>
    <b v="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x v="83"/>
    <b v="0"/>
    <s v="publishing/translations"/>
    <n v="3"/>
    <n v="48.333333333333336"/>
    <x v="3"/>
    <s v="translations"/>
    <b v="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x v="78"/>
    <b v="0"/>
    <s v="publishing/translations"/>
    <n v="0"/>
    <e v="#DIV/0!"/>
    <x v="3"/>
    <s v="translations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x v="78"/>
    <b v="0"/>
    <s v="publishing/translations"/>
    <n v="0"/>
    <e v="#DIV/0!"/>
    <x v="3"/>
    <s v="translations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x v="78"/>
    <b v="0"/>
    <s v="publishing/translations"/>
    <n v="0"/>
    <e v="#DIV/0!"/>
    <x v="3"/>
    <s v="translations"/>
    <b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x v="78"/>
    <b v="0"/>
    <s v="publishing/translations"/>
    <n v="0"/>
    <e v="#DIV/0!"/>
    <x v="3"/>
    <s v="translations"/>
    <b v="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x v="158"/>
    <b v="1"/>
    <s v="publishing/radio &amp; podcasts"/>
    <n v="101"/>
    <n v="44.66673529411765"/>
    <x v="3"/>
    <s v="radio &amp; podcasts"/>
    <b v="1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x v="3"/>
    <b v="1"/>
    <s v="publishing/radio &amp; podcasts"/>
    <n v="109"/>
    <n v="28.937999999999999"/>
    <x v="3"/>
    <s v="radio &amp; podcasts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20"/>
    <b v="1"/>
    <s v="publishing/radio &amp; podcasts"/>
    <n v="148"/>
    <n v="35.44"/>
    <x v="3"/>
    <s v="radio &amp; podcasts"/>
    <b v="1"/>
  </r>
  <r>
    <n v="1464"/>
    <s v="Science Studio"/>
    <s v="The Best Science Media on the Web"/>
    <n v="5000"/>
    <n v="8160"/>
    <x v="0"/>
    <x v="0"/>
    <x v="0"/>
    <n v="1361029958"/>
    <n v="1358437958"/>
    <b v="1"/>
    <x v="302"/>
    <b v="1"/>
    <s v="publishing/radio &amp; podcasts"/>
    <n v="163"/>
    <n v="34.871794871794869"/>
    <x v="3"/>
    <s v="radio &amp; podcasts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303"/>
    <b v="1"/>
    <s v="publishing/radio &amp; podcasts"/>
    <n v="456"/>
    <n v="52.622732513451197"/>
    <x v="3"/>
    <s v="radio &amp; podcasts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290"/>
    <b v="1"/>
    <s v="publishing/radio &amp; podcasts"/>
    <n v="108"/>
    <n v="69.598266129032254"/>
    <x v="3"/>
    <s v="radio &amp; podcasts"/>
    <b v="1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x v="304"/>
    <b v="1"/>
    <s v="publishing/radio &amp; podcasts"/>
    <n v="115"/>
    <n v="76.72"/>
    <x v="3"/>
    <s v="radio &amp; podcasts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305"/>
    <b v="1"/>
    <s v="publishing/radio &amp; podcasts"/>
    <n v="102"/>
    <n v="33.191126279863482"/>
    <x v="3"/>
    <s v="radio &amp; podcasts"/>
    <b v="1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x v="306"/>
    <b v="1"/>
    <s v="publishing/radio &amp; podcasts"/>
    <n v="108"/>
    <n v="149.46417445482865"/>
    <x v="3"/>
    <s v="radio &amp; podcasts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75"/>
    <b v="1"/>
    <s v="publishing/radio &amp; podcasts"/>
    <n v="125"/>
    <n v="23.172839506172838"/>
    <x v="3"/>
    <s v="radio &amp; podcasts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307"/>
    <b v="1"/>
    <s v="publishing/radio &amp; podcasts"/>
    <n v="104"/>
    <n v="96.877551020408163"/>
    <x v="3"/>
    <s v="radio &amp; podcasts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226"/>
    <b v="1"/>
    <s v="publishing/radio &amp; podcasts"/>
    <n v="139"/>
    <n v="103.20238095238095"/>
    <x v="3"/>
    <s v="radio &amp; podcasts"/>
    <b v="1"/>
  </r>
  <r>
    <n v="1473"/>
    <s v="ONE LOVES ONLY FORM"/>
    <s v="Public Radio Project"/>
    <n v="1500"/>
    <n v="1807.74"/>
    <x v="0"/>
    <x v="0"/>
    <x v="0"/>
    <n v="1330644639"/>
    <n v="1328052639"/>
    <b v="1"/>
    <x v="5"/>
    <b v="1"/>
    <s v="publishing/radio &amp; podcasts"/>
    <n v="121"/>
    <n v="38.462553191489363"/>
    <x v="3"/>
    <s v="radio &amp; podcasts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88"/>
    <b v="1"/>
    <s v="publishing/radio &amp; podcasts"/>
    <n v="112"/>
    <n v="44.315789473684212"/>
    <x v="3"/>
    <s v="radio &amp; podcasts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308"/>
    <b v="1"/>
    <s v="publishing/radio &amp; podcasts"/>
    <n v="189"/>
    <n v="64.173356009070289"/>
    <x v="3"/>
    <s v="radio &amp; podcasts"/>
    <b v="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x v="309"/>
    <b v="1"/>
    <s v="publishing/radio &amp; podcasts"/>
    <n v="662"/>
    <n v="43.333275109170302"/>
    <x v="3"/>
    <s v="radio &amp; podcasts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32"/>
    <b v="1"/>
    <s v="publishing/radio &amp; podcasts"/>
    <n v="111"/>
    <n v="90.495934959349597"/>
    <x v="3"/>
    <s v="radio &amp; podcasts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310"/>
    <b v="1"/>
    <s v="publishing/radio &amp; podcasts"/>
    <n v="1182"/>
    <n v="29.187190495010373"/>
    <x v="3"/>
    <s v="radio &amp; podcasts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26"/>
    <b v="1"/>
    <s v="publishing/radio &amp; podcasts"/>
    <n v="137"/>
    <n v="30.95774647887324"/>
    <x v="3"/>
    <s v="radio &amp; podcasts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311"/>
    <b v="1"/>
    <s v="publishing/radio &amp; podcasts"/>
    <n v="117"/>
    <n v="92.157795275590544"/>
    <x v="3"/>
    <s v="radio &amp; podcasts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x v="79"/>
    <b v="0"/>
    <s v="publishing/fiction"/>
    <n v="2"/>
    <n v="17.5"/>
    <x v="3"/>
    <s v="fiction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x v="29"/>
    <b v="0"/>
    <s v="publishing/fiction"/>
    <n v="0"/>
    <n v="5"/>
    <x v="3"/>
    <s v="fiction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x v="84"/>
    <b v="0"/>
    <s v="publishing/fiction"/>
    <n v="1"/>
    <n v="25"/>
    <x v="3"/>
    <s v="fiction"/>
    <b v="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x v="78"/>
    <b v="0"/>
    <s v="publishing/fiction"/>
    <n v="0"/>
    <e v="#DIV/0!"/>
    <x v="3"/>
    <s v="fiction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x v="83"/>
    <b v="0"/>
    <s v="publishing/fiction"/>
    <n v="2"/>
    <n v="50"/>
    <x v="3"/>
    <s v="fiction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x v="83"/>
    <b v="0"/>
    <s v="publishing/fiction"/>
    <n v="0"/>
    <n v="16"/>
    <x v="3"/>
    <s v="fiction"/>
    <b v="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x v="78"/>
    <b v="0"/>
    <s v="publishing/fiction"/>
    <n v="0"/>
    <e v="#DIV/0!"/>
    <x v="3"/>
    <s v="fiction"/>
    <b v="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x v="79"/>
    <b v="0"/>
    <s v="publishing/fiction"/>
    <n v="2"/>
    <n v="60"/>
    <x v="3"/>
    <s v="fiction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x v="78"/>
    <b v="0"/>
    <s v="publishing/fiction"/>
    <n v="0"/>
    <e v="#DIV/0!"/>
    <x v="3"/>
    <s v="fiction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x v="10"/>
    <b v="0"/>
    <s v="publishing/fiction"/>
    <n v="31"/>
    <n v="47.10526315789474"/>
    <x v="3"/>
    <s v="fiction"/>
    <b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x v="29"/>
    <b v="0"/>
    <s v="publishing/fiction"/>
    <n v="8"/>
    <n v="100"/>
    <x v="3"/>
    <s v="fiction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x v="84"/>
    <b v="0"/>
    <s v="publishing/fiction"/>
    <n v="1"/>
    <n v="15"/>
    <x v="3"/>
    <s v="fiction"/>
    <b v="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x v="78"/>
    <b v="0"/>
    <s v="publishing/fiction"/>
    <n v="0"/>
    <e v="#DIV/0!"/>
    <x v="3"/>
    <s v="fiction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x v="202"/>
    <b v="0"/>
    <s v="publishing/fiction"/>
    <n v="9"/>
    <n v="40.454545454545453"/>
    <x v="3"/>
    <s v="fiction"/>
    <b v="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x v="78"/>
    <b v="0"/>
    <s v="publishing/fiction"/>
    <n v="0"/>
    <e v="#DIV/0!"/>
    <x v="3"/>
    <s v="fiction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x v="78"/>
    <b v="0"/>
    <s v="publishing/fiction"/>
    <n v="0"/>
    <e v="#DIV/0!"/>
    <x v="3"/>
    <s v="fiction"/>
    <b v="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x v="29"/>
    <b v="0"/>
    <s v="publishing/fiction"/>
    <n v="0"/>
    <n v="1"/>
    <x v="3"/>
    <s v="fiction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x v="83"/>
    <b v="0"/>
    <s v="publishing/fiction"/>
    <n v="2"/>
    <n v="19"/>
    <x v="3"/>
    <s v="fiction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x v="29"/>
    <b v="0"/>
    <s v="publishing/fiction"/>
    <n v="0"/>
    <n v="5"/>
    <x v="3"/>
    <s v="fiction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x v="41"/>
    <b v="0"/>
    <s v="publishing/fiction"/>
    <n v="25"/>
    <n v="46.733333333333334"/>
    <x v="3"/>
    <s v="fiction"/>
    <b v="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x v="312"/>
    <b v="1"/>
    <s v="photography/photobooks"/>
    <n v="166"/>
    <n v="97.731073446327684"/>
    <x v="8"/>
    <s v="photobooks"/>
    <b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313"/>
    <b v="1"/>
    <s v="photography/photobooks"/>
    <n v="101"/>
    <n v="67.835866261398181"/>
    <x v="8"/>
    <s v="photobooks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x v="26"/>
    <b v="1"/>
    <s v="photography/photobooks"/>
    <n v="108"/>
    <n v="56.98492957746479"/>
    <x v="8"/>
    <s v="photobooks"/>
    <b v="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x v="314"/>
    <b v="1"/>
    <s v="photography/photobooks"/>
    <n v="278"/>
    <n v="67.159851301115239"/>
    <x v="8"/>
    <s v="photobooks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x v="315"/>
    <b v="1"/>
    <s v="photography/photobooks"/>
    <n v="104"/>
    <n v="48.037681159420288"/>
    <x v="8"/>
    <s v="photobooks"/>
    <b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68"/>
    <b v="1"/>
    <s v="photography/photobooks"/>
    <n v="111"/>
    <n v="38.860465116279073"/>
    <x v="8"/>
    <s v="photobooks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51"/>
    <b v="1"/>
    <s v="photography/photobooks"/>
    <n v="215"/>
    <n v="78.181818181818187"/>
    <x v="8"/>
    <s v="photobooks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263"/>
    <b v="1"/>
    <s v="photography/photobooks"/>
    <n v="111"/>
    <n v="97.113744075829388"/>
    <x v="8"/>
    <s v="photobooks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x v="193"/>
    <b v="1"/>
    <s v="photography/photobooks"/>
    <n v="124"/>
    <n v="110.39397959183674"/>
    <x v="8"/>
    <s v="photobooks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316"/>
    <b v="1"/>
    <s v="photography/photobooks"/>
    <n v="101"/>
    <n v="39.91506172839506"/>
    <x v="8"/>
    <s v="photobooks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190"/>
    <b v="1"/>
    <s v="photography/photobooks"/>
    <n v="112"/>
    <n v="75.975728155339809"/>
    <x v="8"/>
    <s v="photobooks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17"/>
    <b v="1"/>
    <s v="photography/photobooks"/>
    <n v="559"/>
    <n v="58.379104477611939"/>
    <x v="8"/>
    <s v="photobooks"/>
    <b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224"/>
    <b v="1"/>
    <s v="photography/photobooks"/>
    <n v="150"/>
    <n v="55.82093023255814"/>
    <x v="8"/>
    <s v="photobooks"/>
    <b v="1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82"/>
    <b v="1"/>
    <s v="photography/photobooks"/>
    <n v="106"/>
    <n v="151.24431818181819"/>
    <x v="8"/>
    <s v="photobooks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x v="160"/>
    <b v="1"/>
    <s v="photography/photobooks"/>
    <n v="157"/>
    <n v="849.67027027027029"/>
    <x v="8"/>
    <s v="photobooks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18"/>
    <b v="1"/>
    <s v="photography/photobooks"/>
    <n v="109"/>
    <n v="159.24137931034483"/>
    <x v="8"/>
    <s v="photobooks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19"/>
    <b v="1"/>
    <s v="photography/photobooks"/>
    <n v="162"/>
    <n v="39.507317073170732"/>
    <x v="8"/>
    <s v="photobooks"/>
    <b v="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x v="163"/>
    <b v="1"/>
    <s v="photography/photobooks"/>
    <n v="205"/>
    <n v="130.52966101694915"/>
    <x v="8"/>
    <s v="photobooks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108"/>
    <b v="1"/>
    <s v="photography/photobooks"/>
    <n v="103"/>
    <n v="64.156896551724131"/>
    <x v="8"/>
    <s v="photobooks"/>
    <b v="1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x v="157"/>
    <b v="1"/>
    <s v="photography/photobooks"/>
    <n v="103"/>
    <n v="111.52694610778443"/>
    <x v="8"/>
    <s v="photobooks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97"/>
    <b v="1"/>
    <s v="photography/photobooks"/>
    <n v="107"/>
    <n v="170.44680851063831"/>
    <x v="8"/>
    <s v="photobooks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320"/>
    <b v="1"/>
    <s v="photography/photobooks"/>
    <n v="139"/>
    <n v="133.7391592920354"/>
    <x v="8"/>
    <s v="photobooks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198"/>
    <b v="1"/>
    <s v="photography/photobooks"/>
    <n v="125"/>
    <n v="95.834024896265561"/>
    <x v="8"/>
    <s v="photobooks"/>
    <b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x v="33"/>
    <b v="1"/>
    <s v="photography/photobooks"/>
    <n v="207"/>
    <n v="221.78571428571428"/>
    <x v="8"/>
    <s v="photobooks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05"/>
    <b v="1"/>
    <s v="photography/photobooks"/>
    <n v="174"/>
    <n v="32.315357142857138"/>
    <x v="8"/>
    <s v="photobooks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321"/>
    <b v="1"/>
    <s v="photography/photobooks"/>
    <n v="120"/>
    <n v="98.839285714285708"/>
    <x v="8"/>
    <s v="photobooks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x v="16"/>
    <b v="1"/>
    <s v="photography/photobooks"/>
    <n v="110"/>
    <n v="55.222142857142863"/>
    <x v="8"/>
    <s v="photobooks"/>
    <b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x v="322"/>
    <b v="1"/>
    <s v="photography/photobooks"/>
    <n v="282"/>
    <n v="52.793750000000003"/>
    <x v="8"/>
    <s v="photobooks"/>
    <b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x v="261"/>
    <b v="1"/>
    <s v="photography/photobooks"/>
    <n v="101"/>
    <n v="135.66666666666666"/>
    <x v="8"/>
    <s v="photobooks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323"/>
    <b v="1"/>
    <s v="photography/photobooks"/>
    <n v="135"/>
    <n v="53.991990846681922"/>
    <x v="8"/>
    <s v="photobooks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96"/>
    <b v="1"/>
    <s v="photography/photobooks"/>
    <n v="176"/>
    <n v="56.643835616438359"/>
    <x v="8"/>
    <s v="photobooks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x v="324"/>
    <b v="1"/>
    <s v="photography/photobooks"/>
    <n v="484"/>
    <n v="82.316326530612244"/>
    <x v="8"/>
    <s v="photobooks"/>
    <b v="1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x v="325"/>
    <b v="1"/>
    <s v="photography/photobooks"/>
    <n v="145"/>
    <n v="88.26081081081081"/>
    <x v="8"/>
    <s v="photobooks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32"/>
    <b v="1"/>
    <s v="photography/photobooks"/>
    <n v="418"/>
    <n v="84.905149051490511"/>
    <x v="8"/>
    <s v="photobooks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238"/>
    <b v="1"/>
    <s v="photography/photobooks"/>
    <n v="132"/>
    <n v="48.154545454545456"/>
    <x v="8"/>
    <s v="photobooks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326"/>
    <b v="1"/>
    <s v="photography/photobooks"/>
    <n v="250"/>
    <n v="66.015406593406595"/>
    <x v="8"/>
    <s v="photobooks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x v="291"/>
    <b v="1"/>
    <s v="photography/photobooks"/>
    <n v="180"/>
    <n v="96.375"/>
    <x v="8"/>
    <s v="photobooks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67"/>
    <b v="1"/>
    <s v="photography/photobooks"/>
    <n v="103"/>
    <n v="156.17391304347825"/>
    <x v="8"/>
    <s v="photobooks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4"/>
    <b v="1"/>
    <s v="photography/photobooks"/>
    <n v="136"/>
    <n v="95.764859154929582"/>
    <x v="8"/>
    <s v="photobooks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15"/>
    <b v="1"/>
    <s v="photography/photobooks"/>
    <n v="118"/>
    <n v="180.40816326530611"/>
    <x v="8"/>
    <s v="photobooks"/>
    <b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x v="84"/>
    <b v="0"/>
    <s v="photography/nature"/>
    <n v="0"/>
    <n v="3"/>
    <x v="8"/>
    <s v="nature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x v="29"/>
    <b v="0"/>
    <s v="photography/nature"/>
    <n v="4"/>
    <n v="20"/>
    <x v="8"/>
    <s v="nature"/>
    <b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x v="29"/>
    <b v="0"/>
    <s v="photography/nature"/>
    <n v="0"/>
    <n v="10"/>
    <x v="8"/>
    <s v="nature"/>
    <b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x v="78"/>
    <b v="0"/>
    <s v="photography/nature"/>
    <n v="0"/>
    <e v="#DIV/0!"/>
    <x v="8"/>
    <s v="nature"/>
    <b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x v="29"/>
    <b v="0"/>
    <s v="photography/nature"/>
    <n v="0"/>
    <n v="1"/>
    <x v="8"/>
    <s v="nature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x v="202"/>
    <b v="0"/>
    <s v="photography/nature"/>
    <n v="29"/>
    <n v="26.272727272727273"/>
    <x v="8"/>
    <s v="nature"/>
    <b v="0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x v="78"/>
    <b v="0"/>
    <s v="photography/nature"/>
    <n v="0"/>
    <e v="#DIV/0!"/>
    <x v="8"/>
    <s v="nature"/>
    <b v="0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x v="29"/>
    <b v="0"/>
    <s v="photography/nature"/>
    <n v="9"/>
    <n v="60"/>
    <x v="8"/>
    <s v="nature"/>
    <b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x v="79"/>
    <b v="0"/>
    <s v="photography/nature"/>
    <n v="34"/>
    <n v="28.333333333333332"/>
    <x v="8"/>
    <s v="nature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x v="63"/>
    <b v="0"/>
    <s v="photography/nature"/>
    <n v="13"/>
    <n v="14.428571428571429"/>
    <x v="8"/>
    <s v="nature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x v="78"/>
    <b v="0"/>
    <s v="photography/nature"/>
    <n v="0"/>
    <e v="#DIV/0!"/>
    <x v="8"/>
    <s v="nature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x v="38"/>
    <b v="0"/>
    <s v="photography/nature"/>
    <n v="49"/>
    <n v="132.1875"/>
    <x v="8"/>
    <s v="nature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x v="78"/>
    <b v="0"/>
    <s v="photography/nature"/>
    <n v="0"/>
    <e v="#DIV/0!"/>
    <x v="8"/>
    <s v="nature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x v="78"/>
    <b v="0"/>
    <s v="photography/nature"/>
    <n v="0"/>
    <e v="#DIV/0!"/>
    <x v="8"/>
    <s v="nature"/>
    <b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x v="78"/>
    <b v="0"/>
    <s v="photography/nature"/>
    <n v="0"/>
    <e v="#DIV/0!"/>
    <x v="8"/>
    <s v="nature"/>
    <b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x v="8"/>
    <b v="0"/>
    <s v="photography/nature"/>
    <n v="45"/>
    <n v="56.416666666666664"/>
    <x v="8"/>
    <s v="nature"/>
    <b v="0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x v="29"/>
    <b v="0"/>
    <s v="photography/nature"/>
    <n v="4"/>
    <n v="100"/>
    <x v="8"/>
    <s v="nature"/>
    <b v="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x v="83"/>
    <b v="0"/>
    <s v="photography/nature"/>
    <n v="5"/>
    <n v="11.666666666666666"/>
    <x v="8"/>
    <s v="nature"/>
    <b v="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x v="29"/>
    <b v="0"/>
    <s v="photography/nature"/>
    <n v="0"/>
    <n v="50"/>
    <x v="8"/>
    <s v="nature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x v="80"/>
    <b v="0"/>
    <s v="photography/nature"/>
    <n v="4"/>
    <n v="23.5"/>
    <x v="8"/>
    <s v="nature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x v="29"/>
    <b v="0"/>
    <s v="publishing/art books"/>
    <n v="1"/>
    <n v="67"/>
    <x v="3"/>
    <s v="art books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x v="78"/>
    <b v="0"/>
    <s v="publishing/art books"/>
    <n v="0"/>
    <e v="#DIV/0!"/>
    <x v="3"/>
    <s v="art books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x v="84"/>
    <b v="0"/>
    <s v="publishing/art books"/>
    <n v="1"/>
    <n v="42.5"/>
    <x v="3"/>
    <s v="art books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x v="29"/>
    <b v="0"/>
    <s v="publishing/art books"/>
    <n v="0"/>
    <n v="10"/>
    <x v="3"/>
    <s v="art books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x v="29"/>
    <b v="0"/>
    <s v="publishing/art books"/>
    <n v="3"/>
    <n v="100"/>
    <x v="3"/>
    <s v="art books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x v="211"/>
    <b v="0"/>
    <s v="publishing/art books"/>
    <n v="21"/>
    <n v="108.05084745762711"/>
    <x v="3"/>
    <s v="art books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x v="62"/>
    <b v="0"/>
    <s v="publishing/art books"/>
    <n v="4"/>
    <n v="26.923076923076923"/>
    <x v="3"/>
    <s v="art books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x v="19"/>
    <b v="0"/>
    <s v="publishing/art books"/>
    <n v="14"/>
    <n v="155"/>
    <x v="3"/>
    <s v="art books"/>
    <b v="0"/>
  </r>
  <r>
    <n v="1569"/>
    <s v="to be removed (Canceled)"/>
    <s v="to be removed"/>
    <n v="30000"/>
    <n v="0"/>
    <x v="1"/>
    <x v="0"/>
    <x v="0"/>
    <n v="1369498714"/>
    <n v="1366906714"/>
    <b v="0"/>
    <x v="78"/>
    <b v="0"/>
    <s v="publishing/art books"/>
    <n v="0"/>
    <e v="#DIV/0!"/>
    <x v="3"/>
    <s v="art books"/>
    <b v="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x v="47"/>
    <b v="0"/>
    <s v="publishing/art books"/>
    <n v="41"/>
    <n v="47.769230769230766"/>
    <x v="3"/>
    <s v="art books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x v="80"/>
    <b v="0"/>
    <s v="publishing/art books"/>
    <n v="1"/>
    <n v="20"/>
    <x v="3"/>
    <s v="art books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x v="83"/>
    <b v="0"/>
    <s v="publishing/art books"/>
    <n v="5"/>
    <n v="41.666666666666664"/>
    <x v="3"/>
    <s v="art books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x v="83"/>
    <b v="0"/>
    <s v="publishing/art books"/>
    <n v="2"/>
    <n v="74.333333333333329"/>
    <x v="3"/>
    <s v="art books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x v="79"/>
    <b v="0"/>
    <s v="publishing/art books"/>
    <n v="5"/>
    <n v="84.333333333333329"/>
    <x v="3"/>
    <s v="art books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x v="2"/>
    <b v="0"/>
    <s v="publishing/art books"/>
    <n v="23"/>
    <n v="65.457142857142856"/>
    <x v="3"/>
    <s v="art books"/>
    <b v="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x v="73"/>
    <b v="0"/>
    <s v="publishing/art books"/>
    <n v="13"/>
    <n v="65"/>
    <x v="3"/>
    <s v="art books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x v="84"/>
    <b v="0"/>
    <s v="publishing/art books"/>
    <n v="1"/>
    <n v="27.5"/>
    <x v="3"/>
    <s v="art books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x v="80"/>
    <b v="0"/>
    <s v="publishing/art books"/>
    <n v="11"/>
    <n v="51.25"/>
    <x v="3"/>
    <s v="art books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x v="84"/>
    <b v="0"/>
    <s v="publishing/art books"/>
    <n v="1"/>
    <n v="14"/>
    <x v="3"/>
    <s v="art books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x v="78"/>
    <b v="0"/>
    <s v="publishing/art books"/>
    <n v="0"/>
    <e v="#DIV/0!"/>
    <x v="3"/>
    <s v="art books"/>
    <b v="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x v="29"/>
    <b v="0"/>
    <s v="photography/places"/>
    <n v="1"/>
    <n v="5"/>
    <x v="8"/>
    <s v="places"/>
    <b v="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x v="83"/>
    <b v="0"/>
    <s v="photography/places"/>
    <n v="9"/>
    <n v="31"/>
    <x v="8"/>
    <s v="places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x v="29"/>
    <b v="0"/>
    <s v="photography/places"/>
    <n v="0"/>
    <n v="15"/>
    <x v="8"/>
    <s v="places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x v="78"/>
    <b v="0"/>
    <s v="photography/places"/>
    <n v="0"/>
    <e v="#DIV/0!"/>
    <x v="8"/>
    <s v="places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x v="8"/>
    <b v="0"/>
    <s v="photography/places"/>
    <n v="79"/>
    <n v="131.66666666666666"/>
    <x v="8"/>
    <s v="places"/>
    <b v="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x v="78"/>
    <b v="0"/>
    <s v="photography/places"/>
    <n v="0"/>
    <e v="#DIV/0!"/>
    <x v="8"/>
    <s v="places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x v="29"/>
    <b v="0"/>
    <s v="photography/places"/>
    <n v="0"/>
    <n v="1"/>
    <x v="8"/>
    <s v="places"/>
    <b v="0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x v="78"/>
    <b v="0"/>
    <s v="photography/places"/>
    <n v="0"/>
    <e v="#DIV/0!"/>
    <x v="8"/>
    <s v="places"/>
    <b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x v="78"/>
    <b v="0"/>
    <s v="photography/places"/>
    <n v="0"/>
    <e v="#DIV/0!"/>
    <x v="8"/>
    <s v="places"/>
    <b v="0"/>
  </r>
  <r>
    <n v="1590"/>
    <s v="An Italian Adventure"/>
    <s v="Discover Italy through photography."/>
    <n v="60000"/>
    <n v="1020"/>
    <x v="2"/>
    <x v="13"/>
    <x v="3"/>
    <n v="1443040464"/>
    <n v="1440448464"/>
    <b v="0"/>
    <x v="84"/>
    <b v="0"/>
    <s v="photography/places"/>
    <n v="2"/>
    <n v="510"/>
    <x v="8"/>
    <s v="places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x v="297"/>
    <b v="0"/>
    <s v="photography/places"/>
    <n v="29"/>
    <n v="44.478260869565219"/>
    <x v="8"/>
    <s v="places"/>
    <b v="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x v="78"/>
    <b v="0"/>
    <s v="photography/places"/>
    <n v="0"/>
    <e v="#DIV/0!"/>
    <x v="8"/>
    <s v="places"/>
    <b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x v="83"/>
    <b v="0"/>
    <s v="photography/places"/>
    <n v="0"/>
    <n v="1"/>
    <x v="8"/>
    <s v="places"/>
    <b v="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x v="73"/>
    <b v="0"/>
    <s v="photography/places"/>
    <n v="21"/>
    <n v="20.5"/>
    <x v="8"/>
    <s v="places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x v="63"/>
    <b v="0"/>
    <s v="photography/places"/>
    <n v="0"/>
    <n v="40"/>
    <x v="8"/>
    <s v="places"/>
    <b v="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x v="83"/>
    <b v="0"/>
    <s v="photography/places"/>
    <n v="2"/>
    <n v="25"/>
    <x v="8"/>
    <s v="places"/>
    <b v="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x v="78"/>
    <b v="0"/>
    <s v="photography/places"/>
    <n v="0"/>
    <e v="#DIV/0!"/>
    <x v="8"/>
    <s v="places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x v="29"/>
    <b v="0"/>
    <s v="photography/places"/>
    <n v="0"/>
    <n v="1"/>
    <x v="8"/>
    <s v="places"/>
    <b v="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x v="78"/>
    <b v="0"/>
    <s v="photography/places"/>
    <n v="0"/>
    <e v="#DIV/0!"/>
    <x v="8"/>
    <s v="places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x v="82"/>
    <b v="0"/>
    <s v="photography/places"/>
    <n v="7"/>
    <n v="40.777777777777779"/>
    <x v="8"/>
    <s v="places"/>
    <b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66"/>
    <b v="1"/>
    <s v="music/rock"/>
    <n v="108"/>
    <n v="48.325535714285714"/>
    <x v="4"/>
    <s v="rock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58"/>
    <b v="1"/>
    <s v="music/rock"/>
    <n v="100"/>
    <n v="46.953125"/>
    <x v="4"/>
    <s v="rock"/>
    <b v="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x v="209"/>
    <b v="1"/>
    <s v="music/rock"/>
    <n v="100"/>
    <n v="66.688666666666663"/>
    <x v="4"/>
    <s v="rock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16"/>
    <b v="1"/>
    <s v="music/rock"/>
    <n v="122"/>
    <n v="48.842857142857142"/>
    <x v="4"/>
    <s v="rock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34"/>
    <b v="1"/>
    <s v="music/rock"/>
    <n v="101"/>
    <n v="137.30909090909091"/>
    <x v="4"/>
    <s v="rock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297"/>
    <b v="1"/>
    <s v="music/rock"/>
    <n v="101"/>
    <n v="87.829673913043479"/>
    <x v="4"/>
    <s v="rock"/>
    <b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242"/>
    <b v="1"/>
    <s v="music/rock"/>
    <n v="145"/>
    <n v="70.785365853658533"/>
    <x v="4"/>
    <s v="rock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x v="23"/>
    <b v="1"/>
    <s v="music/rock"/>
    <n v="101"/>
    <n v="52.826086956521742"/>
    <x v="4"/>
    <s v="rock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80"/>
    <b v="1"/>
    <s v="music/rock"/>
    <n v="118"/>
    <n v="443.75"/>
    <x v="4"/>
    <s v="rock"/>
    <b v="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x v="300"/>
    <b v="1"/>
    <s v="music/rock"/>
    <n v="272"/>
    <n v="48.544642857142854"/>
    <x v="4"/>
    <s v="rock"/>
    <b v="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x v="74"/>
    <b v="1"/>
    <s v="music/rock"/>
    <n v="125"/>
    <n v="37.074074074074076"/>
    <x v="4"/>
    <s v="rock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x v="202"/>
    <b v="1"/>
    <s v="music/rock"/>
    <n v="110"/>
    <n v="50"/>
    <x v="4"/>
    <s v="rock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55"/>
    <b v="1"/>
    <s v="music/rock"/>
    <n v="102"/>
    <n v="39.03846153846154"/>
    <x v="4"/>
    <s v="rock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99"/>
    <b v="1"/>
    <s v="music/rock"/>
    <n v="103"/>
    <n v="66.688311688311686"/>
    <x v="4"/>
    <s v="rock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x v="327"/>
    <b v="1"/>
    <s v="music/rock"/>
    <n v="114"/>
    <n v="67.132352941176464"/>
    <x v="4"/>
    <s v="rock"/>
    <b v="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x v="328"/>
    <b v="1"/>
    <s v="music/rock"/>
    <n v="104"/>
    <n v="66.369426751592357"/>
    <x v="4"/>
    <s v="rock"/>
    <b v="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x v="150"/>
    <b v="1"/>
    <s v="music/rock"/>
    <n v="146"/>
    <n v="64.620253164556956"/>
    <x v="4"/>
    <s v="rock"/>
    <b v="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x v="74"/>
    <b v="1"/>
    <s v="music/rock"/>
    <n v="105"/>
    <n v="58.370370370370374"/>
    <x v="4"/>
    <s v="rock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23"/>
    <b v="1"/>
    <s v="music/rock"/>
    <n v="133"/>
    <n v="86.956521739130437"/>
    <x v="4"/>
    <s v="rock"/>
    <b v="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x v="57"/>
    <b v="1"/>
    <s v="music/rock"/>
    <n v="113"/>
    <n v="66.470588235294116"/>
    <x v="4"/>
    <s v="rock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77"/>
    <b v="1"/>
    <s v="music/rock"/>
    <n v="121"/>
    <n v="163.78378378378378"/>
    <x v="4"/>
    <s v="rock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71"/>
    <b v="1"/>
    <s v="music/rock"/>
    <n v="102"/>
    <n v="107.98461538461538"/>
    <x v="4"/>
    <s v="rock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59"/>
    <b v="1"/>
    <s v="music/rock"/>
    <n v="101"/>
    <n v="42.111111111111114"/>
    <x v="4"/>
    <s v="rock"/>
    <b v="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x v="20"/>
    <b v="1"/>
    <s v="music/rock"/>
    <n v="118"/>
    <n v="47.2"/>
    <x v="4"/>
    <s v="rock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01"/>
    <b v="1"/>
    <s v="music/rock"/>
    <n v="155"/>
    <n v="112.01923076923077"/>
    <x v="4"/>
    <s v="rock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52"/>
    <b v="1"/>
    <s v="music/rock"/>
    <n v="101"/>
    <n v="74.953703703703709"/>
    <x v="4"/>
    <s v="rock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4"/>
    <b v="1"/>
    <s v="music/rock"/>
    <n v="117"/>
    <n v="61.578947368421055"/>
    <x v="4"/>
    <s v="rock"/>
    <b v="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x v="106"/>
    <b v="1"/>
    <s v="music/rock"/>
    <n v="101"/>
    <n v="45.875"/>
    <x v="4"/>
    <s v="rock"/>
    <b v="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x v="141"/>
    <b v="1"/>
    <s v="music/rock"/>
    <n v="104"/>
    <n v="75.853658536585371"/>
    <x v="4"/>
    <s v="rock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149"/>
    <b v="1"/>
    <s v="music/rock"/>
    <n v="265"/>
    <n v="84.206349206349202"/>
    <x v="4"/>
    <s v="rock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182"/>
    <b v="1"/>
    <s v="music/rock"/>
    <n v="156"/>
    <n v="117.22556390977444"/>
    <x v="4"/>
    <s v="rock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5"/>
    <b v="1"/>
    <s v="music/rock"/>
    <n v="102"/>
    <n v="86.489361702127653"/>
    <x v="4"/>
    <s v="rock"/>
    <b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6"/>
    <b v="1"/>
    <s v="music/rock"/>
    <n v="100"/>
    <n v="172.41379310344828"/>
    <x v="4"/>
    <s v="rock"/>
    <b v="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x v="58"/>
    <b v="1"/>
    <s v="music/rock"/>
    <n v="101"/>
    <n v="62.8125"/>
    <x v="4"/>
    <s v="rock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77"/>
    <b v="1"/>
    <s v="music/rock"/>
    <n v="125"/>
    <n v="67.729729729729726"/>
    <x v="4"/>
    <s v="rock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5"/>
    <b v="1"/>
    <s v="music/rock"/>
    <n v="104"/>
    <n v="53.5632183908046"/>
    <x v="4"/>
    <s v="rock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41"/>
    <b v="1"/>
    <s v="music/rock"/>
    <n v="104"/>
    <n v="34.6"/>
    <x v="4"/>
    <s v="rock"/>
    <b v="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x v="74"/>
    <b v="1"/>
    <s v="music/rock"/>
    <n v="105"/>
    <n v="38.888888888888886"/>
    <x v="4"/>
    <s v="rock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10"/>
    <b v="1"/>
    <s v="music/rock"/>
    <n v="100"/>
    <n v="94.736842105263165"/>
    <x v="4"/>
    <s v="rock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57"/>
    <b v="1"/>
    <s v="music/rock"/>
    <n v="170"/>
    <n v="39.967058823529413"/>
    <x v="4"/>
    <s v="rock"/>
    <b v="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x v="55"/>
    <b v="1"/>
    <s v="music/pop"/>
    <n v="101"/>
    <n v="97.5"/>
    <x v="4"/>
    <s v="pop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33"/>
    <b v="1"/>
    <s v="music/pop"/>
    <n v="100"/>
    <n v="42.857142857142854"/>
    <x v="4"/>
    <s v="pop"/>
    <b v="1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x v="77"/>
    <b v="1"/>
    <s v="music/pop"/>
    <n v="125"/>
    <n v="168.51351351351352"/>
    <x v="4"/>
    <s v="pop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130"/>
    <b v="1"/>
    <s v="music/pop"/>
    <n v="110"/>
    <n v="85.546875"/>
    <x v="4"/>
    <s v="pop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73"/>
    <b v="1"/>
    <s v="music/pop"/>
    <n v="111"/>
    <n v="554"/>
    <x v="4"/>
    <s v="pop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183"/>
    <b v="1"/>
    <s v="music/pop"/>
    <n v="110"/>
    <n v="26.554216867469879"/>
    <x v="4"/>
    <s v="pop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67"/>
    <b v="1"/>
    <s v="music/pop"/>
    <n v="105"/>
    <n v="113.82608695652173"/>
    <x v="4"/>
    <s v="pop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240"/>
    <b v="1"/>
    <s v="music/pop"/>
    <n v="125"/>
    <n v="32.011111111111113"/>
    <x v="4"/>
    <s v="pop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75"/>
    <b v="1"/>
    <s v="music/pop"/>
    <n v="101"/>
    <n v="47.189259259259259"/>
    <x v="4"/>
    <s v="pop"/>
    <b v="1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x v="58"/>
    <b v="1"/>
    <s v="music/pop"/>
    <n v="142"/>
    <n v="88.46875"/>
    <x v="4"/>
    <s v="pop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9"/>
    <b v="1"/>
    <s v="music/pop"/>
    <n v="101"/>
    <n v="100.75"/>
    <x v="4"/>
    <s v="pop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16"/>
    <b v="1"/>
    <s v="music/pop"/>
    <n v="101"/>
    <n v="64.714285714285708"/>
    <x v="4"/>
    <s v="pop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129"/>
    <b v="1"/>
    <s v="music/pop"/>
    <n v="174"/>
    <n v="51.854285714285716"/>
    <x v="4"/>
    <s v="pop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69"/>
    <b v="1"/>
    <s v="music/pop"/>
    <n v="120"/>
    <n v="38.794117647058826"/>
    <x v="4"/>
    <s v="pop"/>
    <b v="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x v="53"/>
    <b v="1"/>
    <s v="music/pop"/>
    <n v="143"/>
    <n v="44.645833333333336"/>
    <x v="4"/>
    <s v="pop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53"/>
    <b v="1"/>
    <s v="music/pop"/>
    <n v="100"/>
    <n v="156.77333333333334"/>
    <x v="4"/>
    <s v="pop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170"/>
    <b v="1"/>
    <s v="music/pop"/>
    <n v="105"/>
    <n v="118.70339366515837"/>
    <x v="4"/>
    <s v="pop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29"/>
    <b v="1"/>
    <s v="music/pop"/>
    <n v="132"/>
    <n v="74.149532710280369"/>
    <x v="4"/>
    <s v="pop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43"/>
    <b v="1"/>
    <s v="music/pop"/>
    <n v="113"/>
    <n v="12.533333333333333"/>
    <x v="4"/>
    <s v="pop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x v="17"/>
    <b v="1"/>
    <s v="music/pop"/>
    <n v="1254"/>
    <n v="27.861111111111111"/>
    <x v="4"/>
    <s v="pop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x v="21"/>
    <b v="1"/>
    <s v="music/pop"/>
    <n v="103"/>
    <n v="80.178217821782184"/>
    <x v="4"/>
    <s v="pop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95"/>
    <b v="1"/>
    <s v="music/pop"/>
    <n v="103"/>
    <n v="132.43548387096774"/>
    <x v="4"/>
    <s v="pop"/>
    <b v="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x v="58"/>
    <b v="1"/>
    <s v="music/pop"/>
    <n v="108"/>
    <n v="33.75"/>
    <x v="4"/>
    <s v="pop"/>
    <b v="1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30"/>
    <b v="1"/>
    <s v="music/pop"/>
    <n v="122"/>
    <n v="34.384494382022467"/>
    <x v="4"/>
    <s v="pop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251"/>
    <b v="1"/>
    <s v="music/pop"/>
    <n v="119"/>
    <n v="44.956989247311824"/>
    <x v="4"/>
    <s v="pop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x v="15"/>
    <b v="1"/>
    <s v="music/pop"/>
    <n v="161"/>
    <n v="41.04081632653061"/>
    <x v="4"/>
    <s v="pop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141"/>
    <b v="1"/>
    <s v="music/pop"/>
    <n v="127"/>
    <n v="52.597560975609753"/>
    <x v="4"/>
    <s v="pop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18"/>
    <b v="1"/>
    <s v="music/pop"/>
    <n v="103"/>
    <n v="70.784482758620683"/>
    <x v="4"/>
    <s v="pop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7"/>
    <b v="1"/>
    <s v="music/pop"/>
    <n v="140"/>
    <n v="53.75"/>
    <x v="4"/>
    <s v="pop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23"/>
    <b v="1"/>
    <s v="music/pop"/>
    <n v="103"/>
    <n v="44.608695652173914"/>
    <x v="4"/>
    <s v="pop"/>
    <b v="1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x v="99"/>
    <b v="1"/>
    <s v="music/pop"/>
    <n v="101"/>
    <n v="26.148961038961041"/>
    <x v="4"/>
    <s v="pop"/>
    <b v="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x v="72"/>
    <b v="1"/>
    <s v="music/pop"/>
    <n v="113"/>
    <n v="39.183673469387756"/>
    <x v="4"/>
    <s v="pop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211"/>
    <b v="1"/>
    <s v="music/pop"/>
    <n v="128"/>
    <n v="45.593220338983052"/>
    <x v="4"/>
    <s v="pop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16"/>
    <b v="1"/>
    <s v="music/pop"/>
    <n v="202"/>
    <n v="89.247787610619469"/>
    <x v="4"/>
    <s v="pop"/>
    <b v="1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x v="69"/>
    <b v="1"/>
    <s v="music/pop"/>
    <n v="137"/>
    <n v="40.416470588235299"/>
    <x v="4"/>
    <s v="pop"/>
    <b v="1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x v="288"/>
    <b v="1"/>
    <s v="music/pop"/>
    <n v="115"/>
    <n v="82.38095238095238"/>
    <x v="4"/>
    <s v="pop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x v="288"/>
    <b v="1"/>
    <s v="music/pop"/>
    <n v="112"/>
    <n v="159.52380952380952"/>
    <x v="4"/>
    <s v="pop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x v="72"/>
    <b v="1"/>
    <s v="music/pop"/>
    <n v="118"/>
    <n v="36.244897959183675"/>
    <x v="4"/>
    <s v="pop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66"/>
    <b v="1"/>
    <s v="music/pop"/>
    <n v="175"/>
    <n v="62.5"/>
    <x v="4"/>
    <s v="pop"/>
    <b v="1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x v="20"/>
    <b v="1"/>
    <s v="music/pop"/>
    <n v="118"/>
    <n v="47"/>
    <x v="4"/>
    <s v="pop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330"/>
    <b v="0"/>
    <s v="music/faith"/>
    <n v="101"/>
    <n v="74.575090497737563"/>
    <x v="4"/>
    <s v="faith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x v="78"/>
    <b v="0"/>
    <s v="music/faith"/>
    <n v="0"/>
    <e v="#DIV/0!"/>
    <x v="4"/>
    <s v="faith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x v="73"/>
    <b v="0"/>
    <s v="music/faith"/>
    <n v="22"/>
    <n v="76"/>
    <x v="4"/>
    <s v="faith"/>
    <b v="0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x v="21"/>
    <b v="0"/>
    <s v="music/faith"/>
    <n v="109"/>
    <n v="86.43564356435644"/>
    <x v="4"/>
    <s v="faith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41"/>
    <b v="0"/>
    <s v="music/faith"/>
    <n v="103"/>
    <n v="24"/>
    <x v="4"/>
    <s v="faith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x v="29"/>
    <b v="0"/>
    <s v="music/faith"/>
    <n v="0"/>
    <n v="18"/>
    <x v="4"/>
    <s v="faith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70"/>
    <b v="0"/>
    <s v="music/faith"/>
    <n v="31"/>
    <n v="80.128205128205124"/>
    <x v="4"/>
    <s v="faith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63"/>
    <b v="0"/>
    <s v="music/faith"/>
    <n v="44"/>
    <n v="253.14285714285714"/>
    <x v="4"/>
    <s v="faith"/>
    <b v="0"/>
  </r>
  <r>
    <n v="1689"/>
    <s v="Fly Away"/>
    <s v="Praising the Living God in the second half of life."/>
    <n v="2400"/>
    <n v="2400"/>
    <x v="3"/>
    <x v="0"/>
    <x v="0"/>
    <n v="1489700230"/>
    <n v="1487111830"/>
    <b v="0"/>
    <x v="25"/>
    <b v="0"/>
    <s v="music/faith"/>
    <n v="100"/>
    <n v="171.42857142857142"/>
    <x v="4"/>
    <s v="faith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202"/>
    <b v="0"/>
    <s v="music/faith"/>
    <n v="25"/>
    <n v="57.727272727272727"/>
    <x v="4"/>
    <s v="faith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4"/>
    <b v="0"/>
    <s v="music/faith"/>
    <n v="33"/>
    <n v="264.26315789473682"/>
    <x v="4"/>
    <s v="faith"/>
    <b v="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41"/>
    <b v="0"/>
    <s v="music/faith"/>
    <n v="48"/>
    <n v="159.33333333333334"/>
    <x v="4"/>
    <s v="faith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22"/>
    <b v="0"/>
    <s v="music/faith"/>
    <n v="9"/>
    <n v="35"/>
    <x v="4"/>
    <s v="faith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29"/>
    <b v="0"/>
    <s v="music/faith"/>
    <n v="0"/>
    <n v="5"/>
    <x v="4"/>
    <s v="faith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23"/>
    <b v="0"/>
    <s v="music/faith"/>
    <n v="12"/>
    <n v="61.086956521739133"/>
    <x v="4"/>
    <s v="faith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78"/>
    <b v="0"/>
    <s v="music/faith"/>
    <n v="0"/>
    <e v="#DIV/0!"/>
    <x v="4"/>
    <s v="faith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19"/>
    <b v="0"/>
    <s v="music/faith"/>
    <n v="20"/>
    <n v="114.81818181818181"/>
    <x v="4"/>
    <s v="faith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78"/>
    <b v="0"/>
    <s v="music/faith"/>
    <n v="0"/>
    <e v="#DIV/0!"/>
    <x v="4"/>
    <s v="faith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80"/>
    <b v="0"/>
    <s v="music/faith"/>
    <n v="4"/>
    <n v="54"/>
    <x v="4"/>
    <s v="faith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1"/>
    <b v="0"/>
    <s v="music/faith"/>
    <n v="26"/>
    <n v="65.974683544303801"/>
    <x v="4"/>
    <s v="faith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x v="84"/>
    <b v="0"/>
    <s v="music/faith"/>
    <n v="0"/>
    <n v="5"/>
    <x v="4"/>
    <s v="faith"/>
    <b v="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x v="29"/>
    <b v="0"/>
    <s v="music/faith"/>
    <n v="0"/>
    <n v="1"/>
    <x v="4"/>
    <s v="faith"/>
    <b v="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x v="84"/>
    <b v="0"/>
    <s v="music/faith"/>
    <n v="1"/>
    <n v="25.5"/>
    <x v="4"/>
    <s v="faith"/>
    <b v="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x v="202"/>
    <b v="0"/>
    <s v="music/faith"/>
    <n v="65"/>
    <n v="118.36363636363636"/>
    <x v="4"/>
    <s v="faith"/>
    <b v="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x v="78"/>
    <b v="0"/>
    <s v="music/faith"/>
    <n v="0"/>
    <e v="#DIV/0!"/>
    <x v="4"/>
    <s v="faith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x v="78"/>
    <b v="0"/>
    <s v="music/faith"/>
    <n v="0"/>
    <e v="#DIV/0!"/>
    <x v="4"/>
    <s v="faith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x v="82"/>
    <b v="0"/>
    <s v="music/faith"/>
    <n v="10"/>
    <n v="54.111111111111114"/>
    <x v="4"/>
    <s v="faith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x v="78"/>
    <b v="0"/>
    <s v="music/faith"/>
    <n v="0"/>
    <e v="#DIV/0!"/>
    <x v="4"/>
    <s v="faith"/>
    <b v="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x v="80"/>
    <b v="0"/>
    <s v="music/faith"/>
    <n v="5"/>
    <n v="21.25"/>
    <x v="4"/>
    <s v="faith"/>
    <b v="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x v="29"/>
    <b v="0"/>
    <s v="music/faith"/>
    <n v="1"/>
    <n v="34"/>
    <x v="4"/>
    <s v="faith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x v="84"/>
    <b v="0"/>
    <s v="music/faith"/>
    <n v="11"/>
    <n v="525"/>
    <x v="4"/>
    <s v="faith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x v="78"/>
    <b v="0"/>
    <s v="music/faith"/>
    <n v="0"/>
    <e v="#DIV/0!"/>
    <x v="4"/>
    <s v="faith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x v="29"/>
    <b v="0"/>
    <s v="music/faith"/>
    <n v="2"/>
    <n v="50"/>
    <x v="4"/>
    <s v="faith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x v="57"/>
    <b v="0"/>
    <s v="music/faith"/>
    <n v="8"/>
    <n v="115.70588235294117"/>
    <x v="4"/>
    <s v="faith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x v="84"/>
    <b v="0"/>
    <s v="music/faith"/>
    <n v="0"/>
    <n v="5.5"/>
    <x v="4"/>
    <s v="faith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x v="83"/>
    <b v="0"/>
    <s v="music/faith"/>
    <n v="8"/>
    <n v="50"/>
    <x v="4"/>
    <s v="faith"/>
    <b v="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x v="14"/>
    <b v="0"/>
    <s v="music/faith"/>
    <n v="43"/>
    <n v="34.024390243902438"/>
    <x v="4"/>
    <s v="faith"/>
    <b v="0"/>
  </r>
  <r>
    <n v="1718"/>
    <s v="The Prodigal Son"/>
    <s v="A melody for the galaxy."/>
    <n v="35000"/>
    <n v="75"/>
    <x v="2"/>
    <x v="0"/>
    <x v="0"/>
    <n v="1463201940"/>
    <n v="1459435149"/>
    <b v="0"/>
    <x v="84"/>
    <b v="0"/>
    <s v="music/faith"/>
    <n v="0"/>
    <n v="37.5"/>
    <x v="4"/>
    <s v="faith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x v="83"/>
    <b v="0"/>
    <s v="music/faith"/>
    <n v="1"/>
    <n v="11.666666666666666"/>
    <x v="4"/>
    <s v="faith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x v="22"/>
    <b v="0"/>
    <s v="music/faith"/>
    <n v="6"/>
    <n v="28.125"/>
    <x v="4"/>
    <s v="faith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x v="78"/>
    <b v="0"/>
    <s v="music/faith"/>
    <n v="0"/>
    <e v="#DIV/0!"/>
    <x v="4"/>
    <s v="faith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x v="29"/>
    <b v="0"/>
    <s v="music/faith"/>
    <n v="0"/>
    <n v="1"/>
    <x v="4"/>
    <s v="faith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x v="83"/>
    <b v="0"/>
    <s v="music/faith"/>
    <n v="7"/>
    <n v="216.66666666666666"/>
    <x v="4"/>
    <s v="faith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x v="80"/>
    <b v="0"/>
    <s v="music/faith"/>
    <n v="1"/>
    <n v="8.75"/>
    <x v="4"/>
    <s v="faith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x v="82"/>
    <b v="0"/>
    <s v="music/faith"/>
    <n v="10"/>
    <n v="62.222222222222221"/>
    <x v="4"/>
    <s v="faith"/>
    <b v="0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x v="38"/>
    <b v="0"/>
    <s v="music/faith"/>
    <n v="34"/>
    <n v="137.25"/>
    <x v="4"/>
    <s v="faith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x v="29"/>
    <b v="0"/>
    <s v="music/faith"/>
    <n v="0"/>
    <n v="1"/>
    <x v="4"/>
    <s v="faith"/>
    <b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x v="63"/>
    <b v="0"/>
    <s v="music/faith"/>
    <n v="68"/>
    <n v="122.14285714285714"/>
    <x v="4"/>
    <s v="faith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x v="78"/>
    <b v="0"/>
    <s v="music/faith"/>
    <n v="0"/>
    <e v="#DIV/0!"/>
    <x v="4"/>
    <s v="faith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x v="78"/>
    <b v="0"/>
    <s v="music/faith"/>
    <n v="0"/>
    <e v="#DIV/0!"/>
    <x v="4"/>
    <s v="faith"/>
    <b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x v="78"/>
    <b v="0"/>
    <s v="music/faith"/>
    <n v="0"/>
    <e v="#DIV/0!"/>
    <x v="4"/>
    <s v="faith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x v="78"/>
    <b v="0"/>
    <s v="music/faith"/>
    <n v="0"/>
    <e v="#DIV/0!"/>
    <x v="4"/>
    <s v="faith"/>
    <b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x v="78"/>
    <b v="0"/>
    <s v="music/faith"/>
    <n v="0"/>
    <e v="#DIV/0!"/>
    <x v="4"/>
    <s v="faith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x v="29"/>
    <b v="0"/>
    <s v="music/faith"/>
    <n v="0"/>
    <n v="1"/>
    <x v="4"/>
    <s v="faith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x v="84"/>
    <b v="0"/>
    <s v="music/faith"/>
    <n v="11"/>
    <n v="55"/>
    <x v="4"/>
    <s v="faith"/>
    <b v="0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x v="29"/>
    <b v="0"/>
    <s v="music/faith"/>
    <n v="1"/>
    <n v="22"/>
    <x v="4"/>
    <s v="faith"/>
    <b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x v="41"/>
    <b v="0"/>
    <s v="music/faith"/>
    <n v="21"/>
    <n v="56.666666666666664"/>
    <x v="4"/>
    <s v="faith"/>
    <b v="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x v="29"/>
    <b v="0"/>
    <s v="music/faith"/>
    <n v="0"/>
    <n v="20"/>
    <x v="4"/>
    <s v="faith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x v="29"/>
    <b v="0"/>
    <s v="music/faith"/>
    <n v="0"/>
    <n v="1"/>
    <x v="4"/>
    <s v="faith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x v="78"/>
    <b v="0"/>
    <s v="music/faith"/>
    <n v="0"/>
    <e v="#DIV/0!"/>
    <x v="4"/>
    <s v="faith"/>
    <b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x v="47"/>
    <b v="1"/>
    <s v="photography/photobooks"/>
    <n v="111"/>
    <n v="25.576923076923077"/>
    <x v="8"/>
    <s v="photobooks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69"/>
    <b v="1"/>
    <s v="photography/photobooks"/>
    <n v="109"/>
    <n v="63.970588235294116"/>
    <x v="8"/>
    <s v="photobooks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85"/>
    <b v="1"/>
    <s v="photography/photobooks"/>
    <n v="100"/>
    <n v="89.925373134328353"/>
    <x v="8"/>
    <s v="photobooks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16"/>
    <b v="1"/>
    <s v="photography/photobooks"/>
    <n v="118"/>
    <n v="93.071428571428569"/>
    <x v="8"/>
    <s v="photobooks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30"/>
    <b v="1"/>
    <s v="photography/photobooks"/>
    <n v="114"/>
    <n v="89.674157303370791"/>
    <x v="8"/>
    <s v="photobooks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29"/>
    <b v="1"/>
    <s v="photography/photobooks"/>
    <n v="148"/>
    <n v="207.61682242990653"/>
    <x v="8"/>
    <s v="photobooks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180"/>
    <b v="1"/>
    <s v="photography/photobooks"/>
    <n v="105"/>
    <n v="59.408805031446541"/>
    <x v="8"/>
    <s v="photobooks"/>
    <b v="1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x v="331"/>
    <b v="1"/>
    <s v="photography/photobooks"/>
    <n v="130"/>
    <n v="358.97237569060775"/>
    <x v="8"/>
    <s v="photobooks"/>
    <b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x v="132"/>
    <b v="1"/>
    <s v="photography/photobooks"/>
    <n v="123"/>
    <n v="94.736641221374043"/>
    <x v="8"/>
    <s v="photobooks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07"/>
    <b v="1"/>
    <s v="photography/photobooks"/>
    <n v="202"/>
    <n v="80.647999999999996"/>
    <x v="8"/>
    <s v="photobooks"/>
    <b v="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x v="42"/>
    <b v="1"/>
    <s v="photography/photobooks"/>
    <n v="103"/>
    <n v="168.68852459016392"/>
    <x v="8"/>
    <s v="photobooks"/>
    <b v="1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x v="240"/>
    <b v="1"/>
    <s v="photography/photobooks"/>
    <n v="260"/>
    <n v="34.68888888888889"/>
    <x v="8"/>
    <s v="photobooks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x v="2"/>
    <b v="1"/>
    <s v="photography/photobooks"/>
    <n v="108"/>
    <n v="462.85714285714283"/>
    <x v="8"/>
    <s v="photobooks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x v="240"/>
    <b v="1"/>
    <s v="photography/photobooks"/>
    <n v="111"/>
    <n v="104.38888888888889"/>
    <x v="8"/>
    <s v="photobooks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80"/>
    <b v="1"/>
    <s v="photography/photobooks"/>
    <n v="120"/>
    <n v="7.5"/>
    <x v="8"/>
    <s v="photobooks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148"/>
    <b v="1"/>
    <s v="photography/photobooks"/>
    <n v="103"/>
    <n v="47.13"/>
    <x v="8"/>
    <s v="photobooks"/>
    <b v="1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x v="25"/>
    <b v="1"/>
    <s v="photography/photobooks"/>
    <n v="116"/>
    <n v="414.28571428571428"/>
    <x v="8"/>
    <s v="photobooks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74"/>
    <b v="1"/>
    <s v="photography/photobooks"/>
    <n v="115"/>
    <n v="42.481481481481481"/>
    <x v="8"/>
    <s v="photobooks"/>
    <b v="1"/>
  </r>
  <r>
    <n v="1759"/>
    <s v="Death Valley"/>
    <s v="Death Valley will be the first photo book of Andi State"/>
    <n v="5000"/>
    <n v="5330"/>
    <x v="0"/>
    <x v="0"/>
    <x v="0"/>
    <n v="1427309629"/>
    <n v="1425585229"/>
    <b v="0"/>
    <x v="72"/>
    <b v="1"/>
    <s v="photography/photobooks"/>
    <n v="107"/>
    <n v="108.77551020408163"/>
    <x v="8"/>
    <s v="photobooks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32"/>
    <b v="1"/>
    <s v="photography/photobooks"/>
    <n v="165"/>
    <n v="81.098039215686271"/>
    <x v="8"/>
    <s v="photobooks"/>
    <b v="1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x v="83"/>
    <b v="1"/>
    <s v="photography/photobooks"/>
    <n v="155"/>
    <n v="51.666666666666664"/>
    <x v="8"/>
    <s v="photobooks"/>
    <b v="1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x v="20"/>
    <b v="1"/>
    <s v="photography/photobooks"/>
    <n v="885"/>
    <n v="35.4"/>
    <x v="8"/>
    <s v="photobooks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115"/>
    <b v="1"/>
    <s v="photography/photobooks"/>
    <n v="102"/>
    <n v="103.63559322033899"/>
    <x v="8"/>
    <s v="photobooks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x v="70"/>
    <b v="0"/>
    <s v="photography/photobooks"/>
    <n v="20"/>
    <n v="55.282051282051285"/>
    <x v="8"/>
    <s v="photobooks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x v="273"/>
    <b v="0"/>
    <s v="photography/photobooks"/>
    <n v="59"/>
    <n v="72.16970873786407"/>
    <x v="8"/>
    <s v="photobooks"/>
    <b v="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x v="78"/>
    <b v="0"/>
    <s v="photography/photobooks"/>
    <n v="0"/>
    <e v="#DIV/0!"/>
    <x v="8"/>
    <s v="photobooks"/>
    <b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x v="70"/>
    <b v="0"/>
    <s v="photography/photobooks"/>
    <n v="46"/>
    <n v="58.615384615384613"/>
    <x v="8"/>
    <s v="photobooks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x v="41"/>
    <b v="0"/>
    <s v="photography/photobooks"/>
    <n v="4"/>
    <n v="12.466666666666667"/>
    <x v="8"/>
    <s v="photobooks"/>
    <b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x v="19"/>
    <b v="0"/>
    <s v="photography/photobooks"/>
    <n v="3"/>
    <n v="49.136363636363633"/>
    <x v="8"/>
    <s v="photobooks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x v="297"/>
    <b v="0"/>
    <s v="photography/photobooks"/>
    <n v="57"/>
    <n v="150.5"/>
    <x v="8"/>
    <s v="photobooks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x v="20"/>
    <b v="0"/>
    <s v="photography/photobooks"/>
    <n v="21"/>
    <n v="35.799999999999997"/>
    <x v="8"/>
    <s v="photobooks"/>
    <b v="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x v="10"/>
    <b v="0"/>
    <s v="photography/photobooks"/>
    <n v="16"/>
    <n v="45.157894736842103"/>
    <x v="8"/>
    <s v="photobooks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x v="10"/>
    <b v="0"/>
    <s v="photography/photobooks"/>
    <n v="6"/>
    <n v="98.78947368421052"/>
    <x v="8"/>
    <s v="photobooks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x v="62"/>
    <b v="0"/>
    <s v="photography/photobooks"/>
    <n v="46"/>
    <n v="88.307692307692307"/>
    <x v="8"/>
    <s v="photobooks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x v="204"/>
    <b v="0"/>
    <s v="photography/photobooks"/>
    <n v="65"/>
    <n v="170.62903225806451"/>
    <x v="8"/>
    <s v="photobooks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x v="80"/>
    <b v="0"/>
    <s v="photography/photobooks"/>
    <n v="7"/>
    <n v="83.75"/>
    <x v="8"/>
    <s v="photobooks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x v="73"/>
    <b v="0"/>
    <s v="photography/photobooks"/>
    <n v="14"/>
    <n v="65.099999999999994"/>
    <x v="8"/>
    <s v="photobooks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x v="41"/>
    <b v="0"/>
    <s v="photography/photobooks"/>
    <n v="2"/>
    <n v="66.333333333333329"/>
    <x v="8"/>
    <s v="photobooks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x v="44"/>
    <b v="0"/>
    <s v="photography/photobooks"/>
    <n v="36"/>
    <n v="104.89473684210526"/>
    <x v="8"/>
    <s v="photobooks"/>
    <b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x v="215"/>
    <b v="0"/>
    <s v="photography/photobooks"/>
    <n v="40"/>
    <n v="78.440789473684205"/>
    <x v="8"/>
    <s v="photobooks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x v="54"/>
    <b v="0"/>
    <s v="photography/photobooks"/>
    <n v="26"/>
    <n v="59.041666666666664"/>
    <x v="8"/>
    <s v="photobooks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x v="88"/>
    <b v="0"/>
    <s v="photography/photobooks"/>
    <n v="15"/>
    <n v="71.34210526315789"/>
    <x v="8"/>
    <s v="photobooks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x v="333"/>
    <b v="0"/>
    <s v="photography/photobooks"/>
    <n v="24"/>
    <n v="51.227027027027027"/>
    <x v="8"/>
    <s v="photobooks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x v="51"/>
    <b v="0"/>
    <s v="photography/photobooks"/>
    <n v="40"/>
    <n v="60.242424242424242"/>
    <x v="8"/>
    <s v="photobooks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x v="52"/>
    <b v="0"/>
    <s v="photography/photobooks"/>
    <n v="20"/>
    <n v="44.935185185185183"/>
    <x v="8"/>
    <s v="photobooks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x v="60"/>
    <b v="0"/>
    <s v="photography/photobooks"/>
    <n v="48"/>
    <n v="31.206896551724139"/>
    <x v="8"/>
    <s v="photobooks"/>
    <b v="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x v="54"/>
    <b v="0"/>
    <s v="photography/photobooks"/>
    <n v="15"/>
    <n v="63.875"/>
    <x v="8"/>
    <s v="photobooks"/>
    <b v="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x v="80"/>
    <b v="0"/>
    <s v="photography/photobooks"/>
    <n v="1"/>
    <n v="19"/>
    <x v="8"/>
    <s v="photobooks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x v="80"/>
    <b v="0"/>
    <s v="photography/photobooks"/>
    <n v="1"/>
    <n v="10"/>
    <x v="8"/>
    <s v="photobooks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x v="41"/>
    <b v="0"/>
    <s v="photography/photobooks"/>
    <n v="5"/>
    <n v="109.06666666666666"/>
    <x v="8"/>
    <s v="photobooks"/>
    <b v="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x v="80"/>
    <b v="0"/>
    <s v="photography/photobooks"/>
    <n v="4"/>
    <n v="26.75"/>
    <x v="8"/>
    <s v="photobooks"/>
    <b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x v="237"/>
    <b v="0"/>
    <s v="photography/photobooks"/>
    <n v="61"/>
    <n v="109.93525179856115"/>
    <x v="8"/>
    <s v="photobooks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x v="84"/>
    <b v="0"/>
    <s v="photography/photobooks"/>
    <n v="1"/>
    <n v="20"/>
    <x v="8"/>
    <s v="photobooks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x v="59"/>
    <b v="0"/>
    <s v="photography/photobooks"/>
    <n v="11"/>
    <n v="55.388888888888886"/>
    <x v="8"/>
    <s v="photobooks"/>
    <b v="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x v="75"/>
    <b v="0"/>
    <s v="photography/photobooks"/>
    <n v="39"/>
    <n v="133.90123456790124"/>
    <x v="8"/>
    <s v="photobooks"/>
    <b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x v="48"/>
    <b v="0"/>
    <s v="photography/photobooks"/>
    <n v="22"/>
    <n v="48.720930232558139"/>
    <x v="8"/>
    <s v="photobooks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x v="205"/>
    <b v="0"/>
    <s v="photography/photobooks"/>
    <n v="68"/>
    <n v="48.25"/>
    <x v="8"/>
    <s v="photobooks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x v="77"/>
    <b v="0"/>
    <s v="photography/photobooks"/>
    <n v="14"/>
    <n v="58.972972972972975"/>
    <x v="8"/>
    <s v="photobooks"/>
    <b v="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x v="79"/>
    <b v="0"/>
    <s v="photography/photobooks"/>
    <n v="2"/>
    <n v="11.638333333333334"/>
    <x v="8"/>
    <s v="photobooks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x v="116"/>
    <b v="0"/>
    <s v="photography/photobooks"/>
    <n v="20"/>
    <n v="83.716814159292042"/>
    <x v="8"/>
    <s v="photobooks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x v="77"/>
    <b v="0"/>
    <s v="photography/photobooks"/>
    <n v="14"/>
    <n v="63.648648648648646"/>
    <x v="8"/>
    <s v="photobooks"/>
    <b v="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x v="59"/>
    <b v="0"/>
    <s v="photography/photobooks"/>
    <n v="48"/>
    <n v="94.277777777777771"/>
    <x v="8"/>
    <s v="photobooks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x v="11"/>
    <b v="0"/>
    <s v="photography/photobooks"/>
    <n v="31"/>
    <n v="71.86666666666666"/>
    <x v="8"/>
    <s v="photobooks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x v="47"/>
    <b v="0"/>
    <s v="photography/photobooks"/>
    <n v="35"/>
    <n v="104.84615384615384"/>
    <x v="8"/>
    <s v="photobooks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x v="259"/>
    <b v="0"/>
    <s v="photography/photobooks"/>
    <n v="36"/>
    <n v="67.139344262295083"/>
    <x v="8"/>
    <s v="photobooks"/>
    <b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x v="22"/>
    <b v="0"/>
    <s v="photography/photobooks"/>
    <n v="3"/>
    <n v="73.875"/>
    <x v="8"/>
    <s v="photobooks"/>
    <b v="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x v="22"/>
    <b v="0"/>
    <s v="photography/photobooks"/>
    <n v="11"/>
    <n v="69.125"/>
    <x v="8"/>
    <s v="photobooks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x v="93"/>
    <b v="0"/>
    <s v="photography/photobooks"/>
    <n v="41"/>
    <n v="120.77083333333333"/>
    <x v="8"/>
    <s v="photobooks"/>
    <b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x v="82"/>
    <b v="0"/>
    <s v="photography/photobooks"/>
    <n v="11"/>
    <n v="42.222222222222221"/>
    <x v="8"/>
    <s v="photobooks"/>
    <b v="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x v="84"/>
    <b v="0"/>
    <s v="photography/photobooks"/>
    <n v="3"/>
    <n v="7.5"/>
    <x v="8"/>
    <s v="photobooks"/>
    <b v="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x v="55"/>
    <b v="0"/>
    <s v="photography/photobooks"/>
    <n v="0"/>
    <n v="1.5384615384615385"/>
    <x v="8"/>
    <s v="photobooks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x v="23"/>
    <b v="0"/>
    <s v="photography/photobooks"/>
    <n v="13"/>
    <n v="37.608695652173914"/>
    <x v="8"/>
    <s v="photobooks"/>
    <b v="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x v="78"/>
    <b v="0"/>
    <s v="photography/photobooks"/>
    <n v="0"/>
    <e v="#DIV/0!"/>
    <x v="8"/>
    <s v="photobooks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x v="205"/>
    <b v="0"/>
    <s v="photography/photobooks"/>
    <n v="49"/>
    <n v="42.157142857142858"/>
    <x v="8"/>
    <s v="photobooks"/>
    <b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x v="78"/>
    <b v="0"/>
    <s v="photography/photobooks"/>
    <n v="0"/>
    <e v="#DIV/0!"/>
    <x v="8"/>
    <s v="photobooks"/>
    <b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x v="79"/>
    <b v="0"/>
    <s v="photography/photobooks"/>
    <n v="2"/>
    <n v="84.833333333333329"/>
    <x v="8"/>
    <s v="photobooks"/>
    <b v="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x v="61"/>
    <b v="0"/>
    <s v="photography/photobooks"/>
    <n v="52"/>
    <n v="94.19"/>
    <x v="8"/>
    <s v="photobooks"/>
    <b v="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x v="78"/>
    <b v="0"/>
    <s v="photography/photobooks"/>
    <n v="0"/>
    <e v="#DIV/0!"/>
    <x v="8"/>
    <s v="photobooks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x v="80"/>
    <b v="0"/>
    <s v="photography/photobooks"/>
    <n v="2"/>
    <n v="6.25"/>
    <x v="8"/>
    <s v="photobooks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x v="22"/>
    <b v="0"/>
    <s v="photography/photobooks"/>
    <n v="7"/>
    <n v="213.375"/>
    <x v="8"/>
    <s v="photobooks"/>
    <b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7"/>
    <b v="1"/>
    <s v="music/rock"/>
    <n v="135"/>
    <n v="59.162280701754383"/>
    <x v="4"/>
    <s v="rock"/>
    <b v="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x v="202"/>
    <b v="1"/>
    <s v="music/rock"/>
    <n v="100"/>
    <n v="27.272727272727273"/>
    <x v="4"/>
    <s v="rock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51"/>
    <b v="1"/>
    <s v="music/rock"/>
    <n v="116"/>
    <n v="24.575757575757574"/>
    <x v="4"/>
    <s v="rock"/>
    <b v="1"/>
  </r>
  <r>
    <n v="1824"/>
    <s v="Tin Man's Broken Wisdom Fund"/>
    <s v="cd fund raiser"/>
    <n v="3000"/>
    <n v="3002"/>
    <x v="0"/>
    <x v="0"/>
    <x v="0"/>
    <n v="1389146880"/>
    <n v="1387403967"/>
    <b v="0"/>
    <x v="244"/>
    <b v="1"/>
    <s v="music/rock"/>
    <n v="100"/>
    <n v="75.05"/>
    <x v="4"/>
    <s v="rock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133"/>
    <b v="1"/>
    <s v="music/rock"/>
    <n v="105"/>
    <n v="42.02"/>
    <x v="4"/>
    <s v="rock"/>
    <b v="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x v="44"/>
    <b v="1"/>
    <s v="music/rock"/>
    <n v="101"/>
    <n v="53.157894736842103"/>
    <x v="4"/>
    <s v="rock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93"/>
    <b v="1"/>
    <s v="music/rock"/>
    <n v="101"/>
    <n v="83.885416666666671"/>
    <x v="4"/>
    <s v="rock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53"/>
    <b v="1"/>
    <s v="music/rock"/>
    <n v="100"/>
    <n v="417.33333333333331"/>
    <x v="4"/>
    <s v="rock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51"/>
    <b v="1"/>
    <s v="music/rock"/>
    <n v="167"/>
    <n v="75.765151515151516"/>
    <x v="4"/>
    <s v="rock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34"/>
    <b v="1"/>
    <s v="music/rock"/>
    <n v="102"/>
    <n v="67.389380530973455"/>
    <x v="4"/>
    <s v="rock"/>
    <b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25"/>
    <b v="1"/>
    <s v="music/rock"/>
    <n v="103"/>
    <n v="73.571428571428569"/>
    <x v="4"/>
    <s v="rock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9"/>
    <b v="1"/>
    <s v="music/rock"/>
    <n v="143"/>
    <n v="25"/>
    <x v="4"/>
    <s v="rock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20"/>
    <b v="1"/>
    <s v="music/rock"/>
    <n v="263"/>
    <n v="42"/>
    <x v="4"/>
    <s v="rock"/>
    <b v="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x v="240"/>
    <b v="1"/>
    <s v="music/rock"/>
    <n v="118"/>
    <n v="131.16666666666666"/>
    <x v="4"/>
    <s v="rock"/>
    <b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202"/>
    <b v="1"/>
    <s v="music/rock"/>
    <n v="104"/>
    <n v="47.272727272727273"/>
    <x v="4"/>
    <s v="rock"/>
    <b v="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x v="165"/>
    <b v="1"/>
    <s v="music/rock"/>
    <n v="200"/>
    <n v="182.12727272727273"/>
    <x v="4"/>
    <s v="rock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209"/>
    <b v="1"/>
    <s v="music/rock"/>
    <n v="307"/>
    <n v="61.366666666666667"/>
    <x v="4"/>
    <s v="rock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33"/>
    <b v="1"/>
    <s v="music/rock"/>
    <n v="100"/>
    <n v="35.767499999999998"/>
    <x v="4"/>
    <s v="rock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43"/>
    <b v="1"/>
    <s v="music/rock"/>
    <n v="205"/>
    <n v="45.62222222222222"/>
    <x v="4"/>
    <s v="rock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62"/>
    <b v="1"/>
    <s v="music/rock"/>
    <n v="109"/>
    <n v="75.384615384615387"/>
    <x v="4"/>
    <s v="rock"/>
    <b v="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x v="244"/>
    <b v="1"/>
    <s v="music/rock"/>
    <n v="102"/>
    <n v="50.875"/>
    <x v="4"/>
    <s v="rock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64"/>
    <b v="1"/>
    <s v="music/rock"/>
    <n v="125"/>
    <n v="119.28571428571429"/>
    <x v="4"/>
    <s v="rock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179"/>
    <b v="1"/>
    <s v="music/rock"/>
    <n v="124"/>
    <n v="92.541865671641801"/>
    <x v="4"/>
    <s v="rock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9"/>
    <b v="1"/>
    <s v="music/rock"/>
    <n v="101"/>
    <n v="76.05"/>
    <x v="4"/>
    <s v="rock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10"/>
    <b v="1"/>
    <s v="music/rock"/>
    <n v="100"/>
    <n v="52.631578947368418"/>
    <x v="4"/>
    <s v="rock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5"/>
    <b v="1"/>
    <s v="music/rock"/>
    <n v="138"/>
    <n v="98.990430622009569"/>
    <x v="4"/>
    <s v="rock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4"/>
    <b v="1"/>
    <s v="music/rock"/>
    <n v="121"/>
    <n v="79.526315789473685"/>
    <x v="4"/>
    <s v="rock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54"/>
    <b v="1"/>
    <s v="music/rock"/>
    <n v="107"/>
    <n v="134.20833333333334"/>
    <x v="4"/>
    <s v="rock"/>
    <b v="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x v="22"/>
    <b v="1"/>
    <s v="music/rock"/>
    <n v="100"/>
    <n v="37.625"/>
    <x v="4"/>
    <s v="rock"/>
    <b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22"/>
    <b v="1"/>
    <s v="music/rock"/>
    <n v="102"/>
    <n v="51.044692737430168"/>
    <x v="4"/>
    <s v="rock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55"/>
    <b v="1"/>
    <s v="music/rock"/>
    <n v="100"/>
    <n v="50.03846153846154"/>
    <x v="4"/>
    <s v="rock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132"/>
    <b v="1"/>
    <s v="music/rock"/>
    <n v="117"/>
    <n v="133.93129770992365"/>
    <x v="4"/>
    <s v="rock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25"/>
    <b v="1"/>
    <s v="music/rock"/>
    <n v="102"/>
    <n v="58.214285714285715"/>
    <x v="4"/>
    <s v="rock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49"/>
    <b v="1"/>
    <s v="music/rock"/>
    <n v="102"/>
    <n v="88.037643678160919"/>
    <x v="4"/>
    <s v="rock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x v="277"/>
    <b v="1"/>
    <s v="music/rock"/>
    <n v="154"/>
    <n v="70.576753926701571"/>
    <x v="4"/>
    <s v="rock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4"/>
    <b v="1"/>
    <s v="music/rock"/>
    <n v="101"/>
    <n v="53.289473684210527"/>
    <x v="4"/>
    <s v="rock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19"/>
    <b v="1"/>
    <s v="music/rock"/>
    <n v="100"/>
    <n v="136.36363636363637"/>
    <x v="4"/>
    <s v="rock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184"/>
    <b v="1"/>
    <s v="music/rock"/>
    <n v="109"/>
    <n v="40.547315436241611"/>
    <x v="4"/>
    <s v="rock"/>
    <b v="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x v="66"/>
    <b v="1"/>
    <s v="music/rock"/>
    <n v="132"/>
    <n v="70.625"/>
    <x v="4"/>
    <s v="rock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x v="10"/>
    <b v="1"/>
    <s v="music/rock"/>
    <n v="133"/>
    <n v="52.684210526315788"/>
    <x v="4"/>
    <s v="rock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x v="78"/>
    <b v="0"/>
    <s v="games/mobile games"/>
    <n v="0"/>
    <e v="#DIV/0!"/>
    <x v="6"/>
    <s v="mobile games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x v="38"/>
    <b v="0"/>
    <s v="games/mobile games"/>
    <n v="8"/>
    <n v="90.9375"/>
    <x v="6"/>
    <s v="mobile games"/>
    <b v="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x v="84"/>
    <b v="0"/>
    <s v="games/mobile games"/>
    <n v="0"/>
    <n v="5"/>
    <x v="6"/>
    <s v="mobile games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x v="53"/>
    <b v="0"/>
    <s v="games/mobile games"/>
    <n v="43"/>
    <n v="58.083333333333336"/>
    <x v="6"/>
    <s v="mobile games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x v="84"/>
    <b v="0"/>
    <s v="games/mobile games"/>
    <n v="0"/>
    <n v="2"/>
    <x v="6"/>
    <s v="mobile games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x v="84"/>
    <b v="0"/>
    <s v="games/mobile games"/>
    <n v="1"/>
    <n v="62.5"/>
    <x v="6"/>
    <s v="mobile games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x v="29"/>
    <b v="0"/>
    <s v="games/mobile games"/>
    <n v="0"/>
    <n v="10"/>
    <x v="6"/>
    <s v="mobile games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x v="57"/>
    <b v="0"/>
    <s v="games/mobile games"/>
    <n v="5"/>
    <n v="71.588235294117652"/>
    <x v="6"/>
    <s v="mobile games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x v="78"/>
    <b v="0"/>
    <s v="games/mobile games"/>
    <n v="0"/>
    <e v="#DIV/0!"/>
    <x v="6"/>
    <s v="mobile games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x v="202"/>
    <b v="0"/>
    <s v="games/mobile games"/>
    <n v="10"/>
    <n v="32.81818181818182"/>
    <x v="6"/>
    <s v="mobile games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x v="195"/>
    <b v="0"/>
    <s v="games/mobile games"/>
    <n v="72"/>
    <n v="49.11578947368421"/>
    <x v="6"/>
    <s v="mobile games"/>
    <b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x v="62"/>
    <b v="0"/>
    <s v="games/mobile games"/>
    <n v="1"/>
    <n v="16.307692307692307"/>
    <x v="6"/>
    <s v="mobile games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x v="84"/>
    <b v="0"/>
    <s v="games/mobile games"/>
    <n v="0"/>
    <n v="18"/>
    <x v="6"/>
    <s v="mobile games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x v="84"/>
    <b v="0"/>
    <s v="games/mobile games"/>
    <n v="0"/>
    <n v="13"/>
    <x v="6"/>
    <s v="mobile games"/>
    <b v="0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x v="83"/>
    <b v="0"/>
    <s v="games/mobile games"/>
    <n v="1"/>
    <n v="17"/>
    <x v="6"/>
    <s v="mobile games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x v="78"/>
    <b v="0"/>
    <s v="games/mobile games"/>
    <n v="0"/>
    <e v="#DIV/0!"/>
    <x v="6"/>
    <s v="mobile games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x v="78"/>
    <b v="0"/>
    <s v="games/mobile games"/>
    <n v="0"/>
    <e v="#DIV/0!"/>
    <x v="6"/>
    <s v="mobile games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x v="78"/>
    <b v="0"/>
    <s v="games/mobile games"/>
    <n v="0"/>
    <e v="#DIV/0!"/>
    <x v="6"/>
    <s v="mobile games"/>
    <b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x v="84"/>
    <b v="0"/>
    <s v="games/mobile games"/>
    <n v="0"/>
    <n v="3"/>
    <x v="6"/>
    <s v="mobile games"/>
    <b v="0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x v="54"/>
    <b v="0"/>
    <s v="games/mobile games"/>
    <n v="20"/>
    <n v="41.833333333333336"/>
    <x v="6"/>
    <s v="mobile games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x v="16"/>
    <b v="1"/>
    <s v="music/indie rock"/>
    <n v="173"/>
    <n v="49.338428571428572"/>
    <x v="4"/>
    <s v="indie rock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75"/>
    <b v="1"/>
    <s v="music/indie rock"/>
    <n v="101"/>
    <n v="41.728395061728392"/>
    <x v="4"/>
    <s v="indie rock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58"/>
    <b v="1"/>
    <s v="music/indie rock"/>
    <n v="105"/>
    <n v="32.71875"/>
    <x v="4"/>
    <s v="indie rock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55"/>
    <b v="1"/>
    <s v="music/indie rock"/>
    <n v="135"/>
    <n v="51.96153846153846"/>
    <x v="4"/>
    <s v="indie rock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17"/>
    <b v="1"/>
    <s v="music/indie rock"/>
    <n v="116"/>
    <n v="50.685714285714283"/>
    <x v="4"/>
    <s v="indie rock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60"/>
    <b v="1"/>
    <s v="music/indie rock"/>
    <n v="102"/>
    <n v="42.241379310344826"/>
    <x v="4"/>
    <s v="indie rock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x v="22"/>
    <b v="1"/>
    <s v="music/indie rock"/>
    <n v="111"/>
    <n v="416.875"/>
    <x v="4"/>
    <s v="indie rock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30"/>
    <b v="1"/>
    <s v="music/indie rock"/>
    <n v="166"/>
    <n v="46.651685393258425"/>
    <x v="4"/>
    <s v="indie rock"/>
    <b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34"/>
    <b v="1"/>
    <s v="music/indie rock"/>
    <n v="107"/>
    <n v="48.454545454545453"/>
    <x v="4"/>
    <s v="indie rock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36"/>
    <b v="1"/>
    <s v="music/indie rock"/>
    <n v="145"/>
    <n v="70.5289837398374"/>
    <x v="4"/>
    <s v="indie rock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148"/>
    <b v="1"/>
    <s v="music/indie rock"/>
    <n v="106"/>
    <n v="87.958333333333329"/>
    <x v="4"/>
    <s v="indie rock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x v="55"/>
    <b v="1"/>
    <s v="music/indie rock"/>
    <n v="137"/>
    <n v="26.26923076923077"/>
    <x v="4"/>
    <s v="indie rock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43"/>
    <b v="1"/>
    <s v="music/indie rock"/>
    <n v="104"/>
    <n v="57.777777777777779"/>
    <x v="4"/>
    <s v="indie rock"/>
    <b v="1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x v="9"/>
    <b v="1"/>
    <s v="music/indie rock"/>
    <n v="115"/>
    <n v="57.25"/>
    <x v="4"/>
    <s v="indie rock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5"/>
    <b v="1"/>
    <s v="music/indie rock"/>
    <n v="102"/>
    <n v="196.34042553191489"/>
    <x v="4"/>
    <s v="indie rock"/>
    <b v="1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62"/>
    <b v="1"/>
    <s v="music/indie rock"/>
    <n v="124"/>
    <n v="43"/>
    <x v="4"/>
    <s v="indie rock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5"/>
    <b v="1"/>
    <s v="music/indie rock"/>
    <n v="102"/>
    <n v="35.551912568306008"/>
    <x v="4"/>
    <s v="indie rock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64"/>
    <b v="1"/>
    <s v="music/indie rock"/>
    <n v="145"/>
    <n v="68.80952380952381"/>
    <x v="4"/>
    <s v="indie rock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288"/>
    <b v="1"/>
    <s v="music/indie rock"/>
    <n v="133"/>
    <n v="28.571428571428573"/>
    <x v="4"/>
    <s v="indie rock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241"/>
    <b v="1"/>
    <s v="music/indie rock"/>
    <n v="109"/>
    <n v="50.631666666666668"/>
    <x v="4"/>
    <s v="indie rock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x v="20"/>
    <b v="0"/>
    <s v="technology/gadgets"/>
    <n v="3"/>
    <n v="106.8"/>
    <x v="2"/>
    <s v="gadgets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x v="83"/>
    <b v="0"/>
    <s v="technology/gadgets"/>
    <n v="1"/>
    <n v="4"/>
    <x v="2"/>
    <s v="gadgets"/>
    <b v="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x v="14"/>
    <b v="0"/>
    <s v="technology/gadgets"/>
    <n v="47"/>
    <n v="34.097560975609753"/>
    <x v="2"/>
    <s v="gadgets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x v="84"/>
    <b v="0"/>
    <s v="technology/gadgets"/>
    <n v="0"/>
    <n v="25"/>
    <x v="2"/>
    <s v="gadgets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x v="80"/>
    <b v="0"/>
    <s v="technology/gadgets"/>
    <n v="0"/>
    <n v="10.5"/>
    <x v="2"/>
    <s v="gadgets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x v="221"/>
    <b v="0"/>
    <s v="technology/gadgets"/>
    <n v="43"/>
    <n v="215.95959595959596"/>
    <x v="2"/>
    <s v="gadgets"/>
    <b v="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x v="80"/>
    <b v="0"/>
    <s v="technology/gadgets"/>
    <n v="0"/>
    <n v="21.25"/>
    <x v="2"/>
    <s v="gadgets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x v="80"/>
    <b v="0"/>
    <s v="technology/gadgets"/>
    <n v="2"/>
    <n v="108.25"/>
    <x v="2"/>
    <s v="gadgets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x v="44"/>
    <b v="0"/>
    <s v="technology/gadgets"/>
    <n v="14"/>
    <n v="129.97368421052633"/>
    <x v="2"/>
    <s v="gadgets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x v="168"/>
    <b v="0"/>
    <s v="technology/gadgets"/>
    <n v="39"/>
    <n v="117.49473684210527"/>
    <x v="2"/>
    <s v="gadgets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x v="29"/>
    <b v="0"/>
    <s v="technology/gadgets"/>
    <n v="0"/>
    <n v="10"/>
    <x v="2"/>
    <s v="gadgets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x v="288"/>
    <b v="0"/>
    <s v="technology/gadgets"/>
    <n v="59"/>
    <n v="70.595238095238102"/>
    <x v="2"/>
    <s v="gadgets"/>
    <b v="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x v="55"/>
    <b v="0"/>
    <s v="technology/gadgets"/>
    <n v="1"/>
    <n v="24.5"/>
    <x v="2"/>
    <s v="gadgets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x v="84"/>
    <b v="0"/>
    <s v="technology/gadgets"/>
    <n v="9"/>
    <n v="30"/>
    <x v="2"/>
    <s v="gadgets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x v="80"/>
    <b v="0"/>
    <s v="technology/gadgets"/>
    <n v="2"/>
    <n v="2"/>
    <x v="2"/>
    <s v="gadgets"/>
    <b v="0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x v="79"/>
    <b v="0"/>
    <s v="technology/gadgets"/>
    <n v="1"/>
    <n v="17"/>
    <x v="2"/>
    <s v="gadgets"/>
    <b v="0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x v="16"/>
    <b v="0"/>
    <s v="technology/gadgets"/>
    <n v="53"/>
    <n v="2928.9285714285716"/>
    <x v="2"/>
    <s v="gadgets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x v="82"/>
    <b v="0"/>
    <s v="technology/gadgets"/>
    <n v="1"/>
    <n v="28.888888888888889"/>
    <x v="2"/>
    <s v="gadgets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x v="22"/>
    <b v="0"/>
    <s v="technology/gadgets"/>
    <n v="47"/>
    <n v="29.625"/>
    <x v="2"/>
    <s v="gadgets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x v="217"/>
    <b v="0"/>
    <s v="technology/gadgets"/>
    <n v="43"/>
    <n v="40.980952380952381"/>
    <x v="2"/>
    <s v="gadgets"/>
    <b v="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x v="44"/>
    <b v="1"/>
    <s v="music/indie rock"/>
    <n v="137"/>
    <n v="54"/>
    <x v="4"/>
    <s v="indie rock"/>
    <b v="1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x v="31"/>
    <b v="1"/>
    <s v="music/indie rock"/>
    <n v="116"/>
    <n v="36.109375"/>
    <x v="4"/>
    <s v="indie rock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x v="62"/>
    <b v="1"/>
    <s v="music/indie rock"/>
    <n v="241"/>
    <n v="23.153846153846153"/>
    <x v="4"/>
    <s v="indie rock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51"/>
    <b v="1"/>
    <s v="music/indie rock"/>
    <n v="114"/>
    <n v="104"/>
    <x v="4"/>
    <s v="indie rock"/>
    <b v="1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x v="47"/>
    <b v="1"/>
    <s v="music/indie rock"/>
    <n v="110"/>
    <n v="31.826923076923077"/>
    <x v="4"/>
    <s v="indie rock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29"/>
    <b v="1"/>
    <s v="music/indie rock"/>
    <n v="195"/>
    <n v="27.3896261682243"/>
    <x v="4"/>
    <s v="indie rock"/>
    <b v="1"/>
  </r>
  <r>
    <n v="1927"/>
    <s v="GBS Detroit Presents Hampshire"/>
    <s v="Hampshire is headed to GBS Detroit."/>
    <n v="600"/>
    <n v="620"/>
    <x v="0"/>
    <x v="0"/>
    <x v="0"/>
    <n v="1331182740"/>
    <n v="1329856839"/>
    <b v="0"/>
    <x v="202"/>
    <b v="1"/>
    <s v="music/indie rock"/>
    <n v="103"/>
    <n v="56.363636363636367"/>
    <x v="4"/>
    <s v="indie rock"/>
    <b v="1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x v="69"/>
    <b v="1"/>
    <s v="music/indie rock"/>
    <n v="103"/>
    <n v="77.352941176470594"/>
    <x v="4"/>
    <s v="indie rock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11"/>
    <b v="1"/>
    <s v="music/indie rock"/>
    <n v="100"/>
    <n v="42.8"/>
    <x v="4"/>
    <s v="indie rock"/>
    <b v="1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x v="55"/>
    <b v="1"/>
    <s v="music/indie rock"/>
    <n v="127"/>
    <n v="48.846153846153847"/>
    <x v="4"/>
    <s v="indie rock"/>
    <b v="1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x v="133"/>
    <b v="1"/>
    <s v="music/indie rock"/>
    <n v="121"/>
    <n v="48.240400000000001"/>
    <x v="4"/>
    <s v="indie rock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144"/>
    <b v="1"/>
    <s v="music/indie rock"/>
    <n v="107"/>
    <n v="70.212500000000006"/>
    <x v="4"/>
    <s v="indie rock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238"/>
    <b v="1"/>
    <s v="music/indie rock"/>
    <n v="172"/>
    <n v="94.054545454545448"/>
    <x v="4"/>
    <s v="indie rock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99"/>
    <b v="1"/>
    <s v="music/indie rock"/>
    <n v="124"/>
    <n v="80.272727272727266"/>
    <x v="4"/>
    <s v="indie rock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133"/>
    <b v="1"/>
    <s v="music/indie rock"/>
    <n v="108"/>
    <n v="54.2"/>
    <x v="4"/>
    <s v="indie rock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108"/>
    <b v="1"/>
    <s v="music/indie rock"/>
    <n v="117"/>
    <n v="60.26903448275862"/>
    <x v="4"/>
    <s v="indie rock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60"/>
    <b v="1"/>
    <s v="music/indie rock"/>
    <n v="187"/>
    <n v="38.740344827586206"/>
    <x v="4"/>
    <s v="indie rock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229"/>
    <b v="1"/>
    <s v="music/indie rock"/>
    <n v="116"/>
    <n v="152.54385964912279"/>
    <x v="4"/>
    <s v="indie rock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93"/>
    <b v="1"/>
    <s v="music/indie rock"/>
    <n v="111"/>
    <n v="115.3125"/>
    <x v="4"/>
    <s v="indie rock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162"/>
    <b v="1"/>
    <s v="music/indie rock"/>
    <n v="171"/>
    <n v="35.838709677419352"/>
    <x v="4"/>
    <s v="indie rock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337"/>
    <b v="1"/>
    <s v="technology/hardware"/>
    <n v="126"/>
    <n v="64.570118779438872"/>
    <x v="2"/>
    <s v="hardware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195"/>
    <b v="1"/>
    <s v="technology/hardware"/>
    <n v="138"/>
    <n v="87.436000000000007"/>
    <x v="2"/>
    <s v="hardware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38"/>
    <b v="1"/>
    <s v="technology/hardware"/>
    <n v="1705"/>
    <n v="68.815577078288939"/>
    <x v="2"/>
    <s v="hardware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339"/>
    <b v="1"/>
    <s v="technology/hardware"/>
    <n v="788"/>
    <n v="176.200223588597"/>
    <x v="2"/>
    <s v="hardware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x v="340"/>
    <b v="1"/>
    <s v="technology/hardware"/>
    <n v="348"/>
    <n v="511.79117647058825"/>
    <x v="2"/>
    <s v="hardware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16"/>
    <b v="1"/>
    <s v="technology/hardware"/>
    <n v="150"/>
    <n v="160.44285714285715"/>
    <x v="2"/>
    <s v="hardware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23"/>
    <b v="1"/>
    <s v="technology/hardware"/>
    <n v="101"/>
    <n v="35.003043478260871"/>
    <x v="2"/>
    <s v="hardware"/>
    <b v="1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x v="341"/>
    <b v="1"/>
    <s v="technology/hardware"/>
    <n v="800"/>
    <n v="188.50671378091872"/>
    <x v="2"/>
    <s v="hardware"/>
    <b v="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342"/>
    <b v="1"/>
    <s v="technology/hardware"/>
    <n v="106"/>
    <n v="56.204984093319197"/>
    <x v="2"/>
    <s v="hardware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343"/>
    <b v="1"/>
    <s v="technology/hardware"/>
    <n v="201"/>
    <n v="51.3054157782516"/>
    <x v="2"/>
    <s v="hardware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344"/>
    <b v="1"/>
    <s v="technology/hardware"/>
    <n v="212"/>
    <n v="127.36450839328538"/>
    <x v="2"/>
    <s v="hardware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x v="345"/>
    <b v="1"/>
    <s v="technology/hardware"/>
    <n v="198"/>
    <n v="101.85532258064516"/>
    <x v="2"/>
    <s v="hardware"/>
    <b v="1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x v="206"/>
    <b v="1"/>
    <s v="technology/hardware"/>
    <n v="226"/>
    <n v="230.55782312925169"/>
    <x v="2"/>
    <s v="hardware"/>
    <b v="1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x v="119"/>
    <b v="1"/>
    <s v="technology/hardware"/>
    <n v="699"/>
    <n v="842.10602409638557"/>
    <x v="2"/>
    <s v="hardware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126"/>
    <b v="1"/>
    <s v="technology/hardware"/>
    <n v="399"/>
    <n v="577.27593103448271"/>
    <x v="2"/>
    <s v="hardware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46"/>
    <b v="1"/>
    <s v="technology/hardware"/>
    <n v="294"/>
    <n v="483.34246575342468"/>
    <x v="2"/>
    <s v="hardware"/>
    <b v="1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x v="347"/>
    <b v="1"/>
    <s v="technology/hardware"/>
    <n v="168"/>
    <n v="76.138500000000008"/>
    <x v="2"/>
    <s v="hardware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348"/>
    <b v="1"/>
    <s v="technology/hardware"/>
    <n v="1436"/>
    <n v="74.107684365781708"/>
    <x v="2"/>
    <s v="hardware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49"/>
    <b v="1"/>
    <s v="technology/hardware"/>
    <n v="157"/>
    <n v="36.965660377358489"/>
    <x v="2"/>
    <s v="hardware"/>
    <b v="1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x v="51"/>
    <b v="1"/>
    <s v="technology/hardware"/>
    <n v="118"/>
    <n v="2500.969696969697"/>
    <x v="2"/>
    <s v="hardware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350"/>
    <b v="1"/>
    <s v="technology/hardware"/>
    <n v="1105"/>
    <n v="67.690214329454989"/>
    <x v="2"/>
    <s v="hardware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51"/>
    <b v="1"/>
    <s v="technology/hardware"/>
    <n v="193"/>
    <n v="63.04738562091503"/>
    <x v="2"/>
    <s v="hardware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242"/>
    <b v="1"/>
    <s v="technology/hardware"/>
    <n v="127"/>
    <n v="117.6"/>
    <x v="2"/>
    <s v="hardware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x v="352"/>
    <b v="1"/>
    <s v="technology/hardware"/>
    <n v="260"/>
    <n v="180.75185011709601"/>
    <x v="2"/>
    <s v="hardware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273"/>
    <b v="1"/>
    <s v="technology/hardware"/>
    <n v="262"/>
    <n v="127.32038834951456"/>
    <x v="2"/>
    <s v="hardware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353"/>
    <b v="1"/>
    <s v="technology/hardware"/>
    <n v="207"/>
    <n v="136.6444745538665"/>
    <x v="2"/>
    <s v="hardware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316"/>
    <b v="1"/>
    <s v="technology/hardware"/>
    <n v="370"/>
    <n v="182.78024691358024"/>
    <x v="2"/>
    <s v="hardware"/>
    <b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x v="354"/>
    <b v="1"/>
    <s v="technology/hardware"/>
    <n v="285"/>
    <n v="279.37843137254902"/>
    <x v="2"/>
    <s v="hardware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355"/>
    <b v="1"/>
    <s v="technology/hardware"/>
    <n v="579"/>
    <n v="61.375728669846318"/>
    <x v="2"/>
    <s v="hardware"/>
    <b v="1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356"/>
    <b v="1"/>
    <s v="technology/hardware"/>
    <n v="1132"/>
    <n v="80.727532097004286"/>
    <x v="2"/>
    <s v="hardware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357"/>
    <b v="1"/>
    <s v="technology/hardware"/>
    <n v="263"/>
    <n v="272.35590732591254"/>
    <x v="2"/>
    <s v="hardware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146"/>
    <b v="1"/>
    <s v="technology/hardware"/>
    <n v="674"/>
    <n v="70.848739495798313"/>
    <x v="2"/>
    <s v="hardware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358"/>
    <b v="1"/>
    <s v="technology/hardware"/>
    <n v="257"/>
    <n v="247.94003412969283"/>
    <x v="2"/>
    <s v="hardware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359"/>
    <b v="1"/>
    <s v="technology/hardware"/>
    <n v="375"/>
    <n v="186.81393034825871"/>
    <x v="2"/>
    <s v="hardware"/>
    <b v="1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x v="35"/>
    <b v="1"/>
    <s v="technology/hardware"/>
    <n v="209"/>
    <n v="131.98948616600788"/>
    <x v="2"/>
    <s v="hardware"/>
    <b v="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x v="360"/>
    <b v="1"/>
    <s v="technology/hardware"/>
    <n v="347"/>
    <n v="29.310782241014799"/>
    <x v="2"/>
    <s v="hardware"/>
    <b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x v="361"/>
    <b v="1"/>
    <s v="technology/hardware"/>
    <n v="402"/>
    <n v="245.02436053593178"/>
    <x v="2"/>
    <s v="hardware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362"/>
    <b v="1"/>
    <s v="technology/hardware"/>
    <n v="1027"/>
    <n v="1323.2540463917526"/>
    <x v="2"/>
    <s v="hardware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x v="363"/>
    <b v="1"/>
    <s v="technology/hardware"/>
    <n v="115"/>
    <n v="282.65966789667897"/>
    <x v="2"/>
    <s v="hardware"/>
    <b v="1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x v="364"/>
    <b v="1"/>
    <s v="technology/hardware"/>
    <n v="355"/>
    <n v="91.214401028277635"/>
    <x v="2"/>
    <s v="hardware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x v="8"/>
    <b v="0"/>
    <s v="photography/people"/>
    <n v="5"/>
    <n v="31.75"/>
    <x v="8"/>
    <s v="people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x v="78"/>
    <b v="0"/>
    <s v="photography/people"/>
    <n v="0"/>
    <e v="#DIV/0!"/>
    <x v="8"/>
    <s v="people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x v="38"/>
    <b v="0"/>
    <s v="photography/people"/>
    <n v="4"/>
    <n v="88.6875"/>
    <x v="8"/>
    <s v="people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x v="63"/>
    <b v="0"/>
    <s v="photography/people"/>
    <n v="21"/>
    <n v="453.14285714285717"/>
    <x v="8"/>
    <s v="people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x v="80"/>
    <b v="0"/>
    <s v="photography/people"/>
    <n v="3"/>
    <n v="12.75"/>
    <x v="8"/>
    <s v="people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x v="29"/>
    <b v="0"/>
    <s v="photography/people"/>
    <n v="0"/>
    <n v="1"/>
    <x v="8"/>
    <s v="people"/>
    <b v="0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x v="33"/>
    <b v="0"/>
    <s v="photography/people"/>
    <n v="42"/>
    <n v="83.428571428571431"/>
    <x v="8"/>
    <s v="people"/>
    <b v="0"/>
  </r>
  <r>
    <n v="1988"/>
    <s v="Phillip Michael Photography"/>
    <s v="Expressing art in an image!"/>
    <n v="6000"/>
    <n v="25"/>
    <x v="2"/>
    <x v="0"/>
    <x v="0"/>
    <n v="1440094742"/>
    <n v="1437502742"/>
    <b v="0"/>
    <x v="29"/>
    <b v="0"/>
    <s v="photography/people"/>
    <n v="0"/>
    <n v="25"/>
    <x v="8"/>
    <s v="people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x v="29"/>
    <b v="0"/>
    <s v="photography/people"/>
    <n v="1"/>
    <n v="50"/>
    <x v="8"/>
    <s v="people"/>
    <b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x v="81"/>
    <b v="0"/>
    <s v="photography/people"/>
    <n v="17"/>
    <n v="101.8"/>
    <x v="8"/>
    <s v="people"/>
    <b v="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x v="83"/>
    <b v="0"/>
    <s v="photography/people"/>
    <n v="7"/>
    <n v="46.666666666666664"/>
    <x v="8"/>
    <s v="people"/>
    <b v="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x v="84"/>
    <b v="0"/>
    <s v="photography/people"/>
    <n v="0"/>
    <n v="1"/>
    <x v="8"/>
    <s v="people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x v="78"/>
    <b v="0"/>
    <s v="photography/people"/>
    <n v="0"/>
    <e v="#DIV/0!"/>
    <x v="8"/>
    <s v="people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x v="78"/>
    <b v="0"/>
    <s v="photography/people"/>
    <n v="0"/>
    <e v="#DIV/0!"/>
    <x v="8"/>
    <s v="people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x v="83"/>
    <b v="0"/>
    <s v="photography/people"/>
    <n v="8"/>
    <n v="26"/>
    <x v="8"/>
    <s v="people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x v="78"/>
    <b v="0"/>
    <s v="photography/people"/>
    <n v="0"/>
    <e v="#DIV/0!"/>
    <x v="8"/>
    <s v="people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x v="78"/>
    <b v="0"/>
    <s v="photography/people"/>
    <n v="0"/>
    <e v="#DIV/0!"/>
    <x v="8"/>
    <s v="people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x v="83"/>
    <b v="0"/>
    <s v="photography/people"/>
    <n v="26"/>
    <n v="218.33333333333334"/>
    <x v="8"/>
    <s v="people"/>
    <b v="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x v="63"/>
    <b v="0"/>
    <s v="photography/people"/>
    <n v="1"/>
    <n v="33.714285714285715"/>
    <x v="8"/>
    <s v="people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x v="20"/>
    <b v="0"/>
    <s v="photography/people"/>
    <n v="13"/>
    <n v="25"/>
    <x v="8"/>
    <s v="people"/>
    <b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x v="365"/>
    <b v="1"/>
    <s v="technology/hardware"/>
    <n v="382"/>
    <n v="128.38790470372632"/>
    <x v="2"/>
    <s v="hardware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366"/>
    <b v="1"/>
    <s v="technology/hardware"/>
    <n v="217"/>
    <n v="78.834261818181815"/>
    <x v="2"/>
    <s v="hardware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57"/>
    <b v="1"/>
    <s v="technology/hardware"/>
    <n v="312"/>
    <n v="91.764705882352942"/>
    <x v="2"/>
    <s v="hardware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178"/>
    <b v="1"/>
    <s v="technology/hardware"/>
    <n v="234"/>
    <n v="331.10237288135596"/>
    <x v="2"/>
    <s v="hardware"/>
    <b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77"/>
    <b v="1"/>
    <s v="technology/hardware"/>
    <n v="124"/>
    <n v="194.26193717277485"/>
    <x v="2"/>
    <s v="hardware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175"/>
    <b v="1"/>
    <s v="technology/hardware"/>
    <n v="248"/>
    <n v="408.97689768976898"/>
    <x v="2"/>
    <s v="hardware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89"/>
    <b v="1"/>
    <s v="technology/hardware"/>
    <n v="116"/>
    <n v="84.459270072992695"/>
    <x v="2"/>
    <s v="hardware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14"/>
    <b v="1"/>
    <s v="technology/hardware"/>
    <n v="117"/>
    <n v="44.853658536585364"/>
    <x v="2"/>
    <s v="hardware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x v="367"/>
    <b v="1"/>
    <s v="technology/hardware"/>
    <n v="305"/>
    <n v="383.3643216080402"/>
    <x v="2"/>
    <s v="hardware"/>
    <b v="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x v="368"/>
    <b v="1"/>
    <s v="technology/hardware"/>
    <n v="320"/>
    <n v="55.276856649395505"/>
    <x v="2"/>
    <s v="hardware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x v="369"/>
    <b v="1"/>
    <s v="technology/hardware"/>
    <n v="820"/>
    <n v="422.02059732234807"/>
    <x v="2"/>
    <s v="hardware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5"/>
    <b v="1"/>
    <s v="technology/hardware"/>
    <n v="235"/>
    <n v="64.180327868852459"/>
    <x v="2"/>
    <s v="hardware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370"/>
    <b v="1"/>
    <s v="technology/hardware"/>
    <n v="495"/>
    <n v="173.57781674704077"/>
    <x v="2"/>
    <s v="hardware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371"/>
    <b v="1"/>
    <s v="technology/hardware"/>
    <n v="7814"/>
    <n v="88.601680840609291"/>
    <x v="2"/>
    <s v="hardware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372"/>
    <b v="1"/>
    <s v="technology/hardware"/>
    <n v="113"/>
    <n v="50.222283950617282"/>
    <x v="2"/>
    <s v="hardware"/>
    <b v="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x v="373"/>
    <b v="1"/>
    <s v="technology/hardware"/>
    <n v="922"/>
    <n v="192.38876826722338"/>
    <x v="2"/>
    <s v="hardware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374"/>
    <b v="1"/>
    <s v="technology/hardware"/>
    <n v="125"/>
    <n v="73.416901408450698"/>
    <x v="2"/>
    <s v="hardware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x v="375"/>
    <b v="1"/>
    <s v="technology/hardware"/>
    <n v="102"/>
    <n v="147.68495555555555"/>
    <x v="2"/>
    <s v="hardware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76"/>
    <b v="1"/>
    <s v="technology/hardware"/>
    <n v="485"/>
    <n v="108.96848314606741"/>
    <x v="2"/>
    <s v="hardware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259"/>
    <b v="1"/>
    <s v="technology/hardware"/>
    <n v="192"/>
    <n v="23.647540983606557"/>
    <x v="2"/>
    <s v="hardware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195"/>
    <b v="1"/>
    <s v="technology/hardware"/>
    <n v="281"/>
    <n v="147.94736842105263"/>
    <x v="2"/>
    <s v="hardware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166"/>
    <b v="1"/>
    <s v="technology/hardware"/>
    <n v="125"/>
    <n v="385.03692307692307"/>
    <x v="2"/>
    <s v="hardware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377"/>
    <b v="1"/>
    <s v="technology/hardware"/>
    <n v="161"/>
    <n v="457.39093484419266"/>
    <x v="2"/>
    <s v="hardware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17"/>
    <b v="1"/>
    <s v="technology/hardware"/>
    <n v="585"/>
    <n v="222.99047619047619"/>
    <x v="2"/>
    <s v="hardware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x v="378"/>
    <b v="1"/>
    <s v="technology/hardware"/>
    <n v="201"/>
    <n v="220.74074074074073"/>
    <x v="2"/>
    <s v="hardware"/>
    <b v="1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x v="379"/>
    <b v="1"/>
    <s v="technology/hardware"/>
    <n v="133"/>
    <n v="73.503898678414089"/>
    <x v="2"/>
    <s v="hardware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380"/>
    <b v="1"/>
    <s v="technology/hardware"/>
    <n v="120"/>
    <n v="223.09647495361781"/>
    <x v="2"/>
    <s v="hardware"/>
    <b v="1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x v="1"/>
    <b v="1"/>
    <s v="technology/hardware"/>
    <n v="126"/>
    <n v="47.911392405063289"/>
    <x v="2"/>
    <s v="hardware"/>
    <b v="1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x v="225"/>
    <b v="1"/>
    <s v="technology/hardware"/>
    <n v="361"/>
    <n v="96.063829787234042"/>
    <x v="2"/>
    <s v="hardware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381"/>
    <b v="1"/>
    <s v="technology/hardware"/>
    <n v="226"/>
    <n v="118.6144"/>
    <x v="2"/>
    <s v="hardware"/>
    <b v="1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x v="278"/>
    <b v="1"/>
    <s v="technology/hardware"/>
    <n v="120"/>
    <n v="118.45472440944881"/>
    <x v="2"/>
    <s v="hardware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382"/>
    <b v="1"/>
    <s v="technology/hardware"/>
    <n v="304"/>
    <n v="143.21468926553672"/>
    <x v="2"/>
    <s v="hardware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50"/>
    <b v="1"/>
    <s v="technology/hardware"/>
    <n v="179"/>
    <n v="282.71518987341773"/>
    <x v="2"/>
    <s v="hardware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278"/>
    <b v="1"/>
    <s v="technology/hardware"/>
    <n v="387"/>
    <n v="593.93620078740162"/>
    <x v="2"/>
    <s v="hardware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383"/>
    <b v="1"/>
    <s v="technology/hardware"/>
    <n v="211"/>
    <n v="262.15704968944101"/>
    <x v="2"/>
    <s v="hardware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384"/>
    <b v="1"/>
    <s v="technology/hardware"/>
    <n v="132"/>
    <n v="46.580778301886795"/>
    <x v="2"/>
    <s v="hardware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385"/>
    <b v="1"/>
    <s v="technology/hardware"/>
    <n v="300"/>
    <n v="70.041118881118877"/>
    <x v="2"/>
    <s v="hardware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386"/>
    <b v="1"/>
    <s v="technology/hardware"/>
    <n v="421"/>
    <n v="164.90686274509804"/>
    <x v="2"/>
    <s v="hardware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x v="169"/>
    <b v="1"/>
    <s v="technology/hardware"/>
    <n v="136"/>
    <n v="449.26385224274406"/>
    <x v="2"/>
    <s v="hardware"/>
    <b v="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x v="197"/>
    <b v="1"/>
    <s v="technology/hardware"/>
    <n v="248"/>
    <n v="27.472841328413285"/>
    <x v="2"/>
    <s v="hardware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148"/>
    <b v="1"/>
    <s v="technology/hardware"/>
    <n v="182"/>
    <n v="143.97499999999999"/>
    <x v="2"/>
    <s v="hardware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05"/>
    <b v="1"/>
    <s v="technology/hardware"/>
    <n v="124"/>
    <n v="88.23571428571428"/>
    <x v="2"/>
    <s v="hardware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189"/>
    <b v="1"/>
    <s v="technology/hardware"/>
    <n v="506"/>
    <n v="36.326424870466319"/>
    <x v="2"/>
    <s v="hardware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87"/>
    <b v="1"/>
    <s v="technology/hardware"/>
    <n v="108"/>
    <n v="90.177777777777777"/>
    <x v="2"/>
    <s v="hardware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40"/>
    <b v="1"/>
    <s v="technology/hardware"/>
    <n v="819"/>
    <n v="152.62361216730039"/>
    <x v="2"/>
    <s v="hardware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37"/>
    <b v="1"/>
    <s v="technology/hardware"/>
    <n v="121"/>
    <n v="55.806451612903224"/>
    <x v="2"/>
    <s v="hardware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x v="388"/>
    <b v="1"/>
    <s v="technology/hardware"/>
    <n v="103"/>
    <n v="227.85327313769753"/>
    <x v="2"/>
    <s v="hardware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389"/>
    <b v="1"/>
    <s v="technology/hardware"/>
    <n v="148"/>
    <n v="91.82989803350327"/>
    <x v="2"/>
    <s v="hardware"/>
    <b v="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x v="390"/>
    <b v="1"/>
    <s v="technology/hardware"/>
    <n v="120"/>
    <n v="80.991037735849048"/>
    <x v="2"/>
    <s v="hardware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203"/>
    <b v="1"/>
    <s v="technology/hardware"/>
    <n v="473"/>
    <n v="278.39411764705881"/>
    <x v="2"/>
    <s v="hardware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391"/>
    <b v="1"/>
    <s v="technology/hardware"/>
    <n v="130"/>
    <n v="43.095041322314053"/>
    <x v="2"/>
    <s v="hardware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92"/>
    <b v="1"/>
    <s v="technology/hardware"/>
    <n v="353"/>
    <n v="326.29205175600737"/>
    <x v="2"/>
    <s v="hardware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212"/>
    <b v="1"/>
    <s v="technology/hardware"/>
    <n v="101"/>
    <n v="41.743801652892564"/>
    <x v="2"/>
    <s v="hardware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393"/>
    <b v="1"/>
    <s v="technology/hardware"/>
    <n v="114"/>
    <n v="64.020933977455712"/>
    <x v="2"/>
    <s v="hardware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21"/>
    <b v="1"/>
    <s v="technology/hardware"/>
    <n v="167"/>
    <n v="99.455445544554451"/>
    <x v="2"/>
    <s v="hardware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394"/>
    <b v="1"/>
    <s v="technology/hardware"/>
    <n v="153"/>
    <n v="138.49458483754512"/>
    <x v="2"/>
    <s v="hardware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395"/>
    <b v="1"/>
    <s v="technology/hardware"/>
    <n v="202"/>
    <n v="45.547792792792798"/>
    <x v="2"/>
    <s v="hardware"/>
    <b v="1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x v="396"/>
    <b v="1"/>
    <s v="technology/hardware"/>
    <n v="168"/>
    <n v="10.507317073170732"/>
    <x v="2"/>
    <s v="hardware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269"/>
    <b v="1"/>
    <s v="technology/hardware"/>
    <n v="143"/>
    <n v="114.76533333333333"/>
    <x v="2"/>
    <s v="hardware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397"/>
    <b v="1"/>
    <s v="technology/hardware"/>
    <n v="196"/>
    <n v="35.997067448680355"/>
    <x v="2"/>
    <s v="hardware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2"/>
    <b v="1"/>
    <s v="technology/hardware"/>
    <n v="108"/>
    <n v="154.17142857142858"/>
    <x v="2"/>
    <s v="hardware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x v="398"/>
    <b v="1"/>
    <s v="technology/hardware"/>
    <n v="115"/>
    <n v="566.38916256157631"/>
    <x v="2"/>
    <s v="hardware"/>
    <b v="1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x v="72"/>
    <b v="1"/>
    <s v="technology/hardware"/>
    <n v="148"/>
    <n v="120.85714285714286"/>
    <x v="2"/>
    <s v="hardware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399"/>
    <b v="1"/>
    <s v="technology/hardware"/>
    <n v="191"/>
    <n v="86.163845492085343"/>
    <x v="2"/>
    <s v="hardware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400"/>
    <b v="1"/>
    <s v="technology/hardware"/>
    <n v="199"/>
    <n v="51.212114395886893"/>
    <x v="2"/>
    <s v="hardware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71"/>
    <b v="1"/>
    <s v="technology/hardware"/>
    <n v="219"/>
    <n v="67.261538461538464"/>
    <x v="2"/>
    <s v="hardware"/>
    <b v="1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x v="73"/>
    <b v="1"/>
    <s v="technology/hardware"/>
    <n v="127"/>
    <n v="62.8"/>
    <x v="2"/>
    <s v="hardware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88"/>
    <b v="1"/>
    <s v="technology/hardware"/>
    <n v="105"/>
    <n v="346.13118421052633"/>
    <x v="2"/>
    <s v="hardware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40"/>
    <b v="1"/>
    <s v="technology/hardware"/>
    <n v="128"/>
    <n v="244.11912547528519"/>
    <x v="2"/>
    <s v="hardware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x v="401"/>
    <b v="1"/>
    <s v="technology/hardware"/>
    <n v="317"/>
    <n v="259.25424836601309"/>
    <x v="2"/>
    <s v="hardware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402"/>
    <b v="1"/>
    <s v="technology/hardware"/>
    <n v="281"/>
    <n v="201.96402877697841"/>
    <x v="2"/>
    <s v="hardware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403"/>
    <b v="1"/>
    <s v="technology/hardware"/>
    <n v="111"/>
    <n v="226.20857142857142"/>
    <x v="2"/>
    <s v="hardware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04"/>
    <b v="1"/>
    <s v="technology/hardware"/>
    <n v="153"/>
    <n v="324.69"/>
    <x v="2"/>
    <s v="hardware"/>
    <b v="1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x v="83"/>
    <b v="1"/>
    <s v="technology/hardware"/>
    <n v="103"/>
    <n v="205"/>
    <x v="2"/>
    <s v="hardware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05"/>
    <b v="1"/>
    <s v="technology/hardware"/>
    <n v="1678"/>
    <n v="20.465926829268295"/>
    <x v="2"/>
    <s v="hardware"/>
    <b v="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x v="406"/>
    <b v="1"/>
    <s v="technology/hardware"/>
    <n v="543"/>
    <n v="116.35303146309367"/>
    <x v="2"/>
    <s v="hardware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01"/>
    <b v="1"/>
    <s v="technology/hardware"/>
    <n v="116"/>
    <n v="307.20212765957444"/>
    <x v="2"/>
    <s v="hardware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x v="53"/>
    <b v="1"/>
    <s v="technology/hardware"/>
    <n v="131"/>
    <n v="546.6875"/>
    <x v="2"/>
    <s v="hardware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407"/>
    <b v="1"/>
    <s v="technology/hardware"/>
    <n v="288"/>
    <n v="47.474464579901152"/>
    <x v="2"/>
    <s v="hardware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133"/>
    <b v="1"/>
    <s v="technology/hardware"/>
    <n v="508"/>
    <n v="101.56"/>
    <x v="2"/>
    <s v="hardware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165"/>
    <b v="1"/>
    <s v="music/indie rock"/>
    <n v="115"/>
    <n v="72.909090909090907"/>
    <x v="4"/>
    <s v="indie rock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4"/>
    <b v="1"/>
    <s v="music/indie rock"/>
    <n v="111"/>
    <n v="43.710526315789473"/>
    <x v="4"/>
    <s v="indie rock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20"/>
    <b v="1"/>
    <s v="music/indie rock"/>
    <n v="113"/>
    <n v="34"/>
    <x v="4"/>
    <s v="indie rock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67"/>
    <b v="1"/>
    <s v="music/indie rock"/>
    <n v="108"/>
    <n v="70.652173913043484"/>
    <x v="4"/>
    <s v="indie rock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183"/>
    <b v="1"/>
    <s v="music/indie rock"/>
    <n v="124"/>
    <n v="89.301204819277103"/>
    <x v="4"/>
    <s v="indie rock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x v="2"/>
    <b v="1"/>
    <s v="music/indie rock"/>
    <n v="101"/>
    <n v="115.08571428571429"/>
    <x v="4"/>
    <s v="indie rock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20"/>
    <b v="1"/>
    <s v="music/indie rock"/>
    <n v="104"/>
    <n v="62.12"/>
    <x v="4"/>
    <s v="indie rock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11"/>
    <b v="1"/>
    <s v="music/indie rock"/>
    <n v="116"/>
    <n v="46.204266666666669"/>
    <x v="4"/>
    <s v="indie rock"/>
    <b v="1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x v="95"/>
    <b v="1"/>
    <s v="music/indie rock"/>
    <n v="120"/>
    <n v="48.54854838709678"/>
    <x v="4"/>
    <s v="indie rock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322"/>
    <b v="1"/>
    <s v="music/indie rock"/>
    <n v="115"/>
    <n v="57.520187499999999"/>
    <x v="4"/>
    <s v="indie rock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36"/>
    <b v="1"/>
    <s v="music/indie rock"/>
    <n v="120"/>
    <n v="88.147154471544724"/>
    <x v="4"/>
    <s v="indie rock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165"/>
    <b v="1"/>
    <s v="music/indie rock"/>
    <n v="101"/>
    <n v="110.49090909090908"/>
    <x v="4"/>
    <s v="indie rock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23"/>
    <b v="1"/>
    <s v="music/indie rock"/>
    <n v="102"/>
    <n v="66.826086956521735"/>
    <x v="4"/>
    <s v="indie rock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250"/>
    <b v="1"/>
    <s v="music/indie rock"/>
    <n v="121"/>
    <n v="58.597222222222221"/>
    <x v="4"/>
    <s v="indie rock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19"/>
    <b v="1"/>
    <s v="music/indie rock"/>
    <n v="100"/>
    <n v="113.63636363636364"/>
    <x v="4"/>
    <s v="indie rock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25"/>
    <b v="1"/>
    <s v="music/indie rock"/>
    <n v="102"/>
    <n v="43.571428571428569"/>
    <x v="4"/>
    <s v="indie rock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4"/>
    <b v="1"/>
    <s v="music/indie rock"/>
    <n v="100"/>
    <n v="78.94736842105263"/>
    <x v="4"/>
    <s v="indie rock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58"/>
    <b v="1"/>
    <s v="music/indie rock"/>
    <n v="100"/>
    <n v="188.125"/>
    <x v="4"/>
    <s v="indie rock"/>
    <b v="1"/>
  </r>
  <r>
    <n v="2099"/>
    <s v="Roosevelt Died."/>
    <s v="Our tour van died, we need help!"/>
    <n v="3000"/>
    <n v="3971"/>
    <x v="0"/>
    <x v="0"/>
    <x v="0"/>
    <n v="1435808400"/>
    <n v="1434650084"/>
    <b v="0"/>
    <x v="287"/>
    <b v="1"/>
    <s v="music/indie rock"/>
    <n v="132"/>
    <n v="63.031746031746032"/>
    <x v="4"/>
    <s v="indie rock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74"/>
    <b v="1"/>
    <s v="music/indie rock"/>
    <n v="137"/>
    <n v="30.37037037037037"/>
    <x v="4"/>
    <s v="indie rock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34"/>
    <b v="1"/>
    <s v="music/indie rock"/>
    <n v="113"/>
    <n v="51.477272727272727"/>
    <x v="4"/>
    <s v="indie rock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4"/>
    <b v="1"/>
    <s v="music/indie rock"/>
    <n v="136"/>
    <n v="35.789473684210527"/>
    <x v="4"/>
    <s v="indie rock"/>
    <b v="1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x v="248"/>
    <b v="1"/>
    <s v="music/indie rock"/>
    <n v="146"/>
    <n v="98.817391304347822"/>
    <x v="4"/>
    <s v="indie rock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77"/>
    <b v="1"/>
    <s v="music/indie rock"/>
    <n v="130"/>
    <n v="28"/>
    <x v="4"/>
    <s v="indie rock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x v="221"/>
    <b v="1"/>
    <s v="music/indie rock"/>
    <n v="254"/>
    <n v="51.313131313131315"/>
    <x v="4"/>
    <s v="indie rock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34"/>
    <b v="1"/>
    <s v="music/indie rock"/>
    <n v="107"/>
    <n v="53.522727272727273"/>
    <x v="4"/>
    <s v="indie rock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6"/>
    <b v="1"/>
    <s v="music/indie rock"/>
    <n v="108"/>
    <n v="37.149310344827583"/>
    <x v="4"/>
    <s v="indie rock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77"/>
    <b v="1"/>
    <s v="music/indie rock"/>
    <n v="107"/>
    <n v="89.895287958115176"/>
    <x v="4"/>
    <s v="indie rock"/>
    <b v="1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x v="244"/>
    <b v="1"/>
    <s v="music/indie rock"/>
    <n v="107"/>
    <n v="106.52500000000001"/>
    <x v="4"/>
    <s v="indie rock"/>
    <b v="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x v="44"/>
    <b v="1"/>
    <s v="music/indie rock"/>
    <n v="100"/>
    <n v="52.815789473684212"/>
    <x v="4"/>
    <s v="indie rock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70"/>
    <b v="1"/>
    <s v="music/indie rock"/>
    <n v="107"/>
    <n v="54.615384615384613"/>
    <x v="4"/>
    <s v="indie rock"/>
    <b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202"/>
    <b v="1"/>
    <s v="music/indie rock"/>
    <n v="100"/>
    <n v="27.272727272727273"/>
    <x v="4"/>
    <s v="indie rock"/>
    <b v="1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x v="329"/>
    <b v="1"/>
    <s v="music/indie rock"/>
    <n v="105"/>
    <n v="68.598130841121488"/>
    <x v="4"/>
    <s v="indie rock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06"/>
    <b v="1"/>
    <s v="music/indie rock"/>
    <n v="105"/>
    <n v="35.612244897959187"/>
    <x v="4"/>
    <s v="indie rock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17"/>
    <b v="1"/>
    <s v="music/indie rock"/>
    <n v="226"/>
    <n v="94.027777777777771"/>
    <x v="4"/>
    <s v="indie rock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297"/>
    <b v="1"/>
    <s v="music/indie rock"/>
    <n v="101"/>
    <n v="526.45652173913038"/>
    <x v="4"/>
    <s v="indie rock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2"/>
    <b v="1"/>
    <s v="music/indie rock"/>
    <n v="148"/>
    <n v="50.657142857142858"/>
    <x v="4"/>
    <s v="indie rock"/>
    <b v="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x v="57"/>
    <b v="1"/>
    <s v="music/indie rock"/>
    <n v="135"/>
    <n v="79.182941176470578"/>
    <x v="4"/>
    <s v="indie rock"/>
    <b v="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x v="19"/>
    <b v="1"/>
    <s v="music/indie rock"/>
    <n v="101"/>
    <n v="91.590909090909093"/>
    <x v="4"/>
    <s v="indie rock"/>
    <b v="1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x v="50"/>
    <b v="1"/>
    <s v="music/indie rock"/>
    <n v="101"/>
    <n v="116.96275362318841"/>
    <x v="4"/>
    <s v="indie rock"/>
    <b v="1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x v="73"/>
    <b v="0"/>
    <s v="games/video games"/>
    <n v="1"/>
    <n v="28.4"/>
    <x v="6"/>
    <s v="video games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x v="83"/>
    <b v="0"/>
    <s v="games/video games"/>
    <n v="0"/>
    <n v="103.33333333333333"/>
    <x v="6"/>
    <s v="video games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x v="81"/>
    <b v="0"/>
    <s v="games/video games"/>
    <n v="10"/>
    <n v="10"/>
    <x v="6"/>
    <s v="video games"/>
    <b v="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x v="81"/>
    <b v="0"/>
    <s v="games/video games"/>
    <n v="10"/>
    <n v="23"/>
    <x v="6"/>
    <s v="video games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x v="74"/>
    <b v="0"/>
    <s v="games/video games"/>
    <n v="1"/>
    <n v="31.555555555555557"/>
    <x v="6"/>
    <s v="video games"/>
    <b v="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x v="84"/>
    <b v="0"/>
    <s v="games/video games"/>
    <n v="0"/>
    <n v="5"/>
    <x v="6"/>
    <s v="video games"/>
    <b v="0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x v="163"/>
    <b v="0"/>
    <s v="games/video games"/>
    <n v="29"/>
    <n v="34.220338983050844"/>
    <x v="6"/>
    <s v="video games"/>
    <b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x v="29"/>
    <b v="0"/>
    <s v="games/video games"/>
    <n v="0"/>
    <n v="25"/>
    <x v="6"/>
    <s v="video games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x v="8"/>
    <b v="0"/>
    <s v="games/video games"/>
    <n v="12"/>
    <n v="19.666666666666668"/>
    <x v="6"/>
    <s v="video games"/>
    <b v="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x v="80"/>
    <b v="0"/>
    <s v="games/video games"/>
    <n v="0"/>
    <n v="21.25"/>
    <x v="6"/>
    <s v="video games"/>
    <b v="0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x v="83"/>
    <b v="0"/>
    <s v="games/video games"/>
    <n v="5"/>
    <n v="8.3333333333333339"/>
    <x v="6"/>
    <s v="video games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x v="221"/>
    <b v="0"/>
    <s v="games/video games"/>
    <n v="2"/>
    <n v="21.34333333333333"/>
    <x v="6"/>
    <s v="video games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x v="83"/>
    <b v="0"/>
    <s v="games/video games"/>
    <n v="2"/>
    <n v="5.333333333333333"/>
    <x v="6"/>
    <s v="video games"/>
    <b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x v="83"/>
    <b v="0"/>
    <s v="games/video games"/>
    <n v="2"/>
    <n v="34.666666666666664"/>
    <x v="6"/>
    <s v="video games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x v="19"/>
    <b v="0"/>
    <s v="games/video games"/>
    <n v="10"/>
    <n v="21.727272727272727"/>
    <x v="6"/>
    <s v="video games"/>
    <b v="0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x v="80"/>
    <b v="0"/>
    <s v="games/video games"/>
    <n v="0"/>
    <n v="11.922499999999999"/>
    <x v="6"/>
    <s v="video games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x v="408"/>
    <b v="0"/>
    <s v="games/video games"/>
    <n v="28"/>
    <n v="26.59737827715356"/>
    <x v="6"/>
    <s v="video games"/>
    <b v="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x v="8"/>
    <b v="0"/>
    <s v="games/video games"/>
    <n v="13"/>
    <n v="10.666666666666666"/>
    <x v="6"/>
    <s v="video games"/>
    <b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x v="66"/>
    <b v="0"/>
    <s v="games/video games"/>
    <n v="5"/>
    <n v="29.035714285714285"/>
    <x v="6"/>
    <s v="video games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x v="202"/>
    <b v="0"/>
    <s v="games/video games"/>
    <n v="0"/>
    <n v="50.909090909090907"/>
    <x v="6"/>
    <s v="video games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x v="78"/>
    <b v="0"/>
    <s v="games/video games"/>
    <n v="0"/>
    <e v="#DIV/0!"/>
    <x v="6"/>
    <s v="video games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x v="8"/>
    <b v="0"/>
    <s v="games/video games"/>
    <n v="6"/>
    <n v="50.083333333333336"/>
    <x v="6"/>
    <s v="video games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x v="81"/>
    <b v="0"/>
    <s v="games/video games"/>
    <n v="11"/>
    <n v="45"/>
    <x v="6"/>
    <s v="video games"/>
    <b v="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x v="54"/>
    <b v="0"/>
    <s v="games/video games"/>
    <n v="2"/>
    <n v="25.291666666666668"/>
    <x v="6"/>
    <s v="video games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x v="30"/>
    <b v="0"/>
    <s v="games/video games"/>
    <n v="30"/>
    <n v="51.292134831460672"/>
    <x v="6"/>
    <s v="video games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x v="29"/>
    <b v="0"/>
    <s v="games/video games"/>
    <n v="0"/>
    <n v="1"/>
    <x v="6"/>
    <s v="video games"/>
    <b v="0"/>
  </r>
  <r>
    <n v="2147"/>
    <s v="Johnny Rocketfingers 3"/>
    <s v="A Point and Click Adventure on Steroids."/>
    <n v="390000"/>
    <n v="2716"/>
    <x v="2"/>
    <x v="0"/>
    <x v="0"/>
    <n v="1416125148"/>
    <n v="1413356748"/>
    <b v="0"/>
    <x v="165"/>
    <b v="0"/>
    <s v="games/video games"/>
    <n v="1"/>
    <n v="49.381818181818183"/>
    <x v="6"/>
    <s v="video games"/>
    <b v="0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x v="84"/>
    <b v="0"/>
    <s v="games/video games"/>
    <n v="2"/>
    <n v="1"/>
    <x v="6"/>
    <s v="video games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x v="78"/>
    <b v="0"/>
    <s v="games/video games"/>
    <n v="0"/>
    <e v="#DIV/0!"/>
    <x v="6"/>
    <s v="video games"/>
    <b v="0"/>
  </r>
  <r>
    <n v="2150"/>
    <s v="The Unknown Door"/>
    <s v="A pixel styled open world detective game."/>
    <n v="50000"/>
    <n v="405"/>
    <x v="2"/>
    <x v="10"/>
    <x v="8"/>
    <n v="1468392599"/>
    <n v="1465800599"/>
    <b v="0"/>
    <x v="80"/>
    <b v="0"/>
    <s v="games/video games"/>
    <n v="1"/>
    <n v="101.25"/>
    <x v="6"/>
    <s v="video games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x v="79"/>
    <b v="0"/>
    <s v="games/video games"/>
    <n v="0"/>
    <n v="19.666666666666668"/>
    <x v="6"/>
    <s v="video games"/>
    <b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x v="80"/>
    <b v="0"/>
    <s v="games/video games"/>
    <n v="0"/>
    <n v="12.5"/>
    <x v="6"/>
    <s v="video games"/>
    <b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x v="80"/>
    <b v="0"/>
    <s v="games/video games"/>
    <n v="0"/>
    <n v="8.5"/>
    <x v="6"/>
    <s v="video games"/>
    <b v="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x v="84"/>
    <b v="0"/>
    <s v="games/video games"/>
    <n v="1"/>
    <n v="1"/>
    <x v="6"/>
    <s v="video games"/>
    <b v="0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x v="81"/>
    <b v="0"/>
    <s v="games/video games"/>
    <n v="2"/>
    <n v="23"/>
    <x v="6"/>
    <s v="video games"/>
    <b v="0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x v="183"/>
    <b v="0"/>
    <s v="games/video games"/>
    <n v="3"/>
    <n v="17.987951807228917"/>
    <x v="6"/>
    <s v="video games"/>
    <b v="0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x v="7"/>
    <b v="0"/>
    <s v="games/video games"/>
    <n v="28"/>
    <n v="370.94736842105266"/>
    <x v="6"/>
    <s v="video games"/>
    <b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x v="409"/>
    <b v="0"/>
    <s v="games/video games"/>
    <n v="7"/>
    <n v="63.569485530546629"/>
    <x v="6"/>
    <s v="video games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x v="84"/>
    <b v="0"/>
    <s v="games/video games"/>
    <n v="1"/>
    <n v="13"/>
    <x v="6"/>
    <s v="video games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x v="38"/>
    <b v="0"/>
    <s v="games/video games"/>
    <n v="1"/>
    <n v="5.3125"/>
    <x v="6"/>
    <s v="video games"/>
    <b v="0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x v="62"/>
    <b v="1"/>
    <s v="music/rock"/>
    <n v="116"/>
    <n v="35.615384615384613"/>
    <x v="4"/>
    <s v="rock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6"/>
    <b v="1"/>
    <s v="music/rock"/>
    <n v="112"/>
    <n v="87.103448275862064"/>
    <x v="4"/>
    <s v="rock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34"/>
    <b v="1"/>
    <s v="music/rock"/>
    <n v="132"/>
    <n v="75.11363636363636"/>
    <x v="4"/>
    <s v="rock"/>
    <b v="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x v="183"/>
    <b v="1"/>
    <s v="music/rock"/>
    <n v="103"/>
    <n v="68.01204819277109"/>
    <x v="4"/>
    <s v="rock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x v="27"/>
    <b v="1"/>
    <s v="music/rock"/>
    <n v="139"/>
    <n v="29.623931623931625"/>
    <x v="4"/>
    <s v="rock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58"/>
    <b v="1"/>
    <s v="music/rock"/>
    <n v="147"/>
    <n v="91.625"/>
    <x v="4"/>
    <s v="rock"/>
    <b v="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x v="22"/>
    <b v="1"/>
    <s v="music/rock"/>
    <n v="120"/>
    <n v="22.5"/>
    <x v="4"/>
    <s v="rock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x v="158"/>
    <b v="1"/>
    <s v="music/rock"/>
    <n v="122"/>
    <n v="64.366735294117646"/>
    <x v="4"/>
    <s v="rock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63"/>
    <b v="1"/>
    <s v="music/rock"/>
    <n v="100"/>
    <n v="21.857142857142858"/>
    <x v="4"/>
    <s v="rock"/>
    <b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10"/>
    <b v="1"/>
    <s v="music/rock"/>
    <n v="181"/>
    <n v="33.315789473684212"/>
    <x v="4"/>
    <s v="rock"/>
    <b v="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x v="5"/>
    <b v="1"/>
    <s v="music/rock"/>
    <n v="106"/>
    <n v="90.276595744680847"/>
    <x v="4"/>
    <s v="rock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62"/>
    <b v="1"/>
    <s v="music/rock"/>
    <n v="100"/>
    <n v="76.92307692307692"/>
    <x v="4"/>
    <s v="rock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240"/>
    <b v="1"/>
    <s v="music/rock"/>
    <n v="127"/>
    <n v="59.233333333333334"/>
    <x v="4"/>
    <s v="rock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287"/>
    <b v="1"/>
    <s v="music/rock"/>
    <n v="103"/>
    <n v="65.38095238095238"/>
    <x v="4"/>
    <s v="rock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55"/>
    <b v="1"/>
    <s v="music/rock"/>
    <n v="250"/>
    <n v="67.307692307692307"/>
    <x v="4"/>
    <s v="rock"/>
    <b v="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26"/>
    <b v="1"/>
    <s v="music/rock"/>
    <n v="126"/>
    <n v="88.74647887323944"/>
    <x v="4"/>
    <s v="rock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4"/>
    <b v="1"/>
    <s v="music/rock"/>
    <n v="100"/>
    <n v="65.868421052631575"/>
    <x v="4"/>
    <s v="rock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410"/>
    <b v="1"/>
    <s v="music/rock"/>
    <n v="139"/>
    <n v="40.349243306169967"/>
    <x v="4"/>
    <s v="rock"/>
    <b v="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x v="64"/>
    <b v="1"/>
    <s v="music/rock"/>
    <n v="161"/>
    <n v="76.857142857142861"/>
    <x v="4"/>
    <s v="rock"/>
    <b v="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x v="76"/>
    <b v="1"/>
    <s v="music/rock"/>
    <n v="107"/>
    <n v="68.707820512820518"/>
    <x v="4"/>
    <s v="rock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28"/>
    <b v="1"/>
    <s v="games/tabletop games"/>
    <n v="153"/>
    <n v="57.773584905660378"/>
    <x v="6"/>
    <s v="tabletop games"/>
    <b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x v="289"/>
    <b v="1"/>
    <s v="games/tabletop games"/>
    <n v="524"/>
    <n v="44.171348314606739"/>
    <x v="6"/>
    <s v="tabletop games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11"/>
    <b v="1"/>
    <s v="games/tabletop games"/>
    <n v="489"/>
    <n v="31.566308243727597"/>
    <x v="6"/>
    <s v="tabletop games"/>
    <b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61"/>
    <b v="1"/>
    <s v="games/tabletop games"/>
    <n v="285"/>
    <n v="107.04511278195488"/>
    <x v="6"/>
    <s v="tabletop games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412"/>
    <b v="1"/>
    <s v="games/tabletop games"/>
    <n v="1857"/>
    <n v="149.03451043338683"/>
    <x v="6"/>
    <s v="tabletop games"/>
    <b v="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x v="413"/>
    <b v="1"/>
    <s v="games/tabletop games"/>
    <n v="110"/>
    <n v="55.956632653061227"/>
    <x v="6"/>
    <s v="tabletop games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414"/>
    <b v="1"/>
    <s v="games/tabletop games"/>
    <n v="1015"/>
    <n v="56.970381807973048"/>
    <x v="6"/>
    <s v="tabletop games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x v="415"/>
    <b v="1"/>
    <s v="games/tabletop games"/>
    <n v="412"/>
    <n v="44.056420233463037"/>
    <x v="6"/>
    <s v="tabletop games"/>
    <b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106"/>
    <b v="1"/>
    <s v="games/tabletop games"/>
    <n v="503"/>
    <n v="68.625"/>
    <x v="6"/>
    <s v="tabletop games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416"/>
    <b v="1"/>
    <s v="games/tabletop games"/>
    <n v="185"/>
    <n v="65.318435754189949"/>
    <x v="6"/>
    <s v="tabletop games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20"/>
    <b v="1"/>
    <s v="games/tabletop games"/>
    <n v="120"/>
    <n v="35.92"/>
    <x v="6"/>
    <s v="tabletop games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417"/>
    <b v="1"/>
    <s v="games/tabletop games"/>
    <n v="1081"/>
    <n v="40.070667078443485"/>
    <x v="6"/>
    <s v="tabletop games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418"/>
    <b v="1"/>
    <s v="games/tabletop games"/>
    <n v="452"/>
    <n v="75.647714604236342"/>
    <x v="6"/>
    <s v="tabletop games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419"/>
    <b v="1"/>
    <s v="games/tabletop games"/>
    <n v="537"/>
    <n v="61.203872437357631"/>
    <x v="6"/>
    <s v="tabletop games"/>
    <b v="1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x v="248"/>
    <b v="1"/>
    <s v="games/tabletop games"/>
    <n v="120"/>
    <n v="48.130434782608695"/>
    <x v="6"/>
    <s v="tabletop games"/>
    <b v="1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x v="302"/>
    <b v="1"/>
    <s v="games/tabletop games"/>
    <n v="114"/>
    <n v="68.106837606837601"/>
    <x v="6"/>
    <s v="tabletop games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420"/>
    <b v="1"/>
    <s v="games/tabletop games"/>
    <n v="951"/>
    <n v="65.891300230946882"/>
    <x v="6"/>
    <s v="tabletop games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421"/>
    <b v="1"/>
    <s v="games/tabletop games"/>
    <n v="133"/>
    <n v="81.654377880184327"/>
    <x v="6"/>
    <s v="tabletop games"/>
    <b v="1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x v="140"/>
    <b v="1"/>
    <s v="games/tabletop games"/>
    <n v="147"/>
    <n v="52.701195219123505"/>
    <x v="6"/>
    <s v="tabletop games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40"/>
    <b v="1"/>
    <s v="games/tabletop games"/>
    <n v="542"/>
    <n v="41.228136882129277"/>
    <x v="6"/>
    <s v="tabletop games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33"/>
    <b v="1"/>
    <s v="music/electronic music"/>
    <n v="383"/>
    <n v="15.035357142857142"/>
    <x v="4"/>
    <s v="electronic music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x v="422"/>
    <b v="1"/>
    <s v="music/electronic music"/>
    <n v="704"/>
    <n v="39.066920943134534"/>
    <x v="4"/>
    <s v="electronic music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x v="133"/>
    <b v="1"/>
    <s v="music/electronic music"/>
    <n v="110"/>
    <n v="43.82"/>
    <x v="4"/>
    <s v="electronic music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96"/>
    <b v="1"/>
    <s v="music/electronic music"/>
    <n v="133"/>
    <n v="27.301369863013697"/>
    <x v="4"/>
    <s v="electronic music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74"/>
    <b v="1"/>
    <s v="music/electronic music"/>
    <n v="152"/>
    <n v="42.222222222222221"/>
    <x v="4"/>
    <s v="electronic music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69"/>
    <b v="1"/>
    <s v="music/electronic music"/>
    <n v="103"/>
    <n v="33.235294117647058"/>
    <x v="4"/>
    <s v="electronic music"/>
    <b v="1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63"/>
    <b v="1"/>
    <s v="music/electronic music"/>
    <n v="100"/>
    <n v="285.71428571428572"/>
    <x v="4"/>
    <s v="electronic music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54"/>
    <b v="1"/>
    <s v="music/electronic music"/>
    <n v="102"/>
    <n v="42.333333333333336"/>
    <x v="4"/>
    <s v="electronic music"/>
    <b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x v="41"/>
    <b v="1"/>
    <s v="music/electronic music"/>
    <n v="151"/>
    <n v="50.266666666666666"/>
    <x v="4"/>
    <s v="electronic music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250"/>
    <b v="1"/>
    <s v="music/electronic music"/>
    <n v="111"/>
    <n v="61.902777777777779"/>
    <x v="4"/>
    <s v="electronic music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148"/>
    <b v="1"/>
    <s v="music/electronic music"/>
    <n v="196"/>
    <n v="40.75"/>
    <x v="4"/>
    <s v="electronic music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252"/>
    <b v="1"/>
    <s v="music/electronic music"/>
    <n v="114"/>
    <n v="55.796747967479675"/>
    <x v="4"/>
    <s v="electronic music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29"/>
    <b v="1"/>
    <s v="music/electronic music"/>
    <n v="200"/>
    <n v="10"/>
    <x v="4"/>
    <s v="electronic music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54"/>
    <b v="1"/>
    <s v="music/electronic music"/>
    <n v="293"/>
    <n v="73.125416666666666"/>
    <x v="4"/>
    <s v="electronic music"/>
    <b v="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x v="51"/>
    <b v="1"/>
    <s v="music/electronic music"/>
    <n v="156"/>
    <n v="26.060606060606062"/>
    <x v="4"/>
    <s v="electronic music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25"/>
    <b v="1"/>
    <s v="music/electronic music"/>
    <n v="106"/>
    <n v="22.642857142857142"/>
    <x v="4"/>
    <s v="electronic music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82"/>
    <b v="1"/>
    <s v="music/electronic music"/>
    <n v="101"/>
    <n v="47.222222222222221"/>
    <x v="4"/>
    <s v="electronic music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88"/>
    <b v="1"/>
    <s v="music/electronic music"/>
    <n v="123"/>
    <n v="32.324473684210524"/>
    <x v="4"/>
    <s v="electronic music"/>
    <b v="1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10"/>
    <b v="1"/>
    <s v="music/electronic music"/>
    <n v="102"/>
    <n v="53.421052631578945"/>
    <x v="4"/>
    <s v="electronic music"/>
    <b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50"/>
    <b v="1"/>
    <s v="music/electronic music"/>
    <n v="101"/>
    <n v="51.304347826086953"/>
    <x v="4"/>
    <s v="electronic music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423"/>
    <b v="1"/>
    <s v="games/tabletop games"/>
    <n v="108"/>
    <n v="37.197247706422019"/>
    <x v="6"/>
    <s v="tabletop games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209"/>
    <b v="1"/>
    <s v="games/tabletop games"/>
    <n v="163"/>
    <n v="27.1"/>
    <x v="6"/>
    <s v="tabletop games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x v="61"/>
    <b v="1"/>
    <s v="games/tabletop games"/>
    <n v="106"/>
    <n v="206.31"/>
    <x v="6"/>
    <s v="tabletop games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28"/>
    <b v="1"/>
    <s v="games/tabletop games"/>
    <n v="243"/>
    <n v="82.145270270270274"/>
    <x v="6"/>
    <s v="tabletop games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424"/>
    <b v="1"/>
    <s v="games/tabletop games"/>
    <n v="945"/>
    <n v="164.79651993355483"/>
    <x v="6"/>
    <s v="tabletop games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306"/>
    <b v="1"/>
    <s v="games/tabletop games"/>
    <n v="108"/>
    <n v="60.820280373831778"/>
    <x v="6"/>
    <s v="tabletop games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425"/>
    <b v="1"/>
    <s v="games/tabletop games"/>
    <n v="157"/>
    <n v="67.970099667774093"/>
    <x v="6"/>
    <s v="tabletop games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x v="296"/>
    <b v="1"/>
    <s v="games/tabletop games"/>
    <n v="1174"/>
    <n v="81.561805555555551"/>
    <x v="6"/>
    <s v="tabletop games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380"/>
    <b v="1"/>
    <s v="games/tabletop games"/>
    <n v="171"/>
    <n v="25.42547309833024"/>
    <x v="6"/>
    <s v="tabletop games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56"/>
    <b v="1"/>
    <s v="games/tabletop games"/>
    <n v="126"/>
    <n v="21.497991967871485"/>
    <x v="6"/>
    <s v="tabletop games"/>
    <b v="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426"/>
    <b v="1"/>
    <s v="games/tabletop games"/>
    <n v="1212"/>
    <n v="27.226630727762803"/>
    <x v="6"/>
    <s v="tabletop games"/>
    <b v="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427"/>
    <b v="1"/>
    <s v="games/tabletop games"/>
    <n v="496"/>
    <n v="25.091093117408906"/>
    <x v="6"/>
    <s v="tabletop games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28"/>
    <b v="1"/>
    <s v="games/tabletop games"/>
    <n v="332"/>
    <n v="21.230179028132991"/>
    <x v="6"/>
    <s v="tabletop games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33"/>
    <b v="1"/>
    <s v="games/tabletop games"/>
    <n v="1165"/>
    <n v="41.607142857142854"/>
    <x v="6"/>
    <s v="tabletop games"/>
    <b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x v="206"/>
    <b v="1"/>
    <s v="games/tabletop games"/>
    <n v="153"/>
    <n v="135.58503401360545"/>
    <x v="6"/>
    <s v="tabletop games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x v="340"/>
    <b v="1"/>
    <s v="games/tabletop games"/>
    <n v="537"/>
    <n v="22.116176470588236"/>
    <x v="6"/>
    <s v="tabletop games"/>
    <b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429"/>
    <b v="1"/>
    <s v="games/tabletop games"/>
    <n v="353"/>
    <n v="64.625635808748726"/>
    <x v="6"/>
    <s v="tabletop games"/>
    <b v="1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x v="1"/>
    <b v="1"/>
    <s v="games/tabletop games"/>
    <n v="137"/>
    <n v="69.569620253164558"/>
    <x v="6"/>
    <s v="tabletop games"/>
    <b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x v="374"/>
    <b v="1"/>
    <s v="games/tabletop games"/>
    <n v="128"/>
    <n v="75.133028169014082"/>
    <x v="6"/>
    <s v="tabletop games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93"/>
    <b v="1"/>
    <s v="games/tabletop games"/>
    <n v="271"/>
    <n v="140.97916666666666"/>
    <x v="6"/>
    <s v="tabletop games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430"/>
    <b v="1"/>
    <s v="games/tabletop games"/>
    <n v="806"/>
    <n v="49.472392638036808"/>
    <x v="6"/>
    <s v="tabletop games"/>
    <b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x v="431"/>
    <b v="1"/>
    <s v="games/tabletop games"/>
    <n v="1360"/>
    <n v="53.865251485148519"/>
    <x v="6"/>
    <s v="tabletop games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32"/>
    <b v="1"/>
    <s v="games/tabletop games"/>
    <n v="930250"/>
    <n v="4.5712530712530715"/>
    <x v="6"/>
    <s v="tabletop games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126"/>
    <b v="1"/>
    <s v="games/tabletop games"/>
    <n v="377"/>
    <n v="65.00344827586207"/>
    <x v="6"/>
    <s v="tabletop games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x v="433"/>
    <b v="1"/>
    <s v="games/tabletop games"/>
    <n v="2647"/>
    <n v="53.475252525252522"/>
    <x v="6"/>
    <s v="tabletop games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7"/>
    <b v="1"/>
    <s v="games/tabletop games"/>
    <n v="100"/>
    <n v="43.912280701754383"/>
    <x v="6"/>
    <s v="tabletop games"/>
    <b v="1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x v="434"/>
    <b v="1"/>
    <s v="games/tabletop games"/>
    <n v="104"/>
    <n v="50.852631578947367"/>
    <x v="6"/>
    <s v="tabletop games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130"/>
    <b v="1"/>
    <s v="games/tabletop games"/>
    <n v="107"/>
    <n v="58.6328125"/>
    <x v="6"/>
    <s v="tabletop games"/>
    <b v="1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x v="387"/>
    <b v="1"/>
    <s v="games/tabletop games"/>
    <n v="169"/>
    <n v="32.81666666666667"/>
    <x v="6"/>
    <s v="tabletop games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435"/>
    <b v="1"/>
    <s v="games/tabletop games"/>
    <n v="975"/>
    <n v="426.93169877408059"/>
    <x v="6"/>
    <s v="tabletop games"/>
    <b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436"/>
    <b v="1"/>
    <s v="games/tabletop games"/>
    <n v="134"/>
    <n v="23.808729166666669"/>
    <x v="6"/>
    <s v="tabletop games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x v="437"/>
    <b v="1"/>
    <s v="games/tabletop games"/>
    <n v="272"/>
    <n v="98.413654618473899"/>
    <x v="6"/>
    <s v="tabletop games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87"/>
    <b v="1"/>
    <s v="games/tabletop games"/>
    <n v="113"/>
    <n v="107.32142857142857"/>
    <x v="6"/>
    <s v="tabletop games"/>
    <b v="1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x v="438"/>
    <b v="1"/>
    <s v="games/tabletop games"/>
    <n v="460"/>
    <n v="11.67005076142132"/>
    <x v="6"/>
    <s v="tabletop games"/>
    <b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x v="197"/>
    <b v="1"/>
    <s v="games/tabletop games"/>
    <n v="287"/>
    <n v="41.782287822878232"/>
    <x v="6"/>
    <s v="tabletop games"/>
    <b v="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133"/>
    <b v="1"/>
    <s v="games/tabletop games"/>
    <n v="223"/>
    <n v="21.38"/>
    <x v="6"/>
    <s v="tabletop games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9"/>
    <b v="1"/>
    <s v="games/tabletop games"/>
    <n v="636"/>
    <n v="94.103550295857985"/>
    <x v="6"/>
    <s v="tabletop games"/>
    <b v="1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x v="242"/>
    <b v="1"/>
    <s v="games/tabletop games"/>
    <n v="147"/>
    <n v="15.721951219512196"/>
    <x v="6"/>
    <s v="tabletop games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190"/>
    <b v="1"/>
    <s v="games/tabletop games"/>
    <n v="1867"/>
    <n v="90.635922330097088"/>
    <x v="6"/>
    <s v="tabletop games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87"/>
    <b v="1"/>
    <s v="games/tabletop games"/>
    <n v="327"/>
    <n v="97.297619047619051"/>
    <x v="6"/>
    <s v="tabletop games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x v="439"/>
    <b v="1"/>
    <s v="games/tabletop games"/>
    <n v="780"/>
    <n v="37.11904761904762"/>
    <x v="6"/>
    <s v="tabletop games"/>
    <b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x v="331"/>
    <b v="1"/>
    <s v="games/tabletop games"/>
    <n v="154"/>
    <n v="28.104972375690608"/>
    <x v="6"/>
    <s v="tabletop games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x v="65"/>
    <b v="1"/>
    <s v="games/tabletop games"/>
    <n v="116"/>
    <n v="144.43333333333334"/>
    <x v="6"/>
    <s v="tabletop games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40"/>
    <b v="1"/>
    <s v="games/tabletop games"/>
    <n v="180"/>
    <n v="24.274157303370785"/>
    <x v="6"/>
    <s v="tabletop games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57"/>
    <b v="1"/>
    <s v="games/tabletop games"/>
    <n v="299"/>
    <n v="35.117647058823529"/>
    <x v="6"/>
    <s v="tabletop games"/>
    <b v="1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x v="441"/>
    <b v="1"/>
    <s v="games/tabletop games"/>
    <n v="320"/>
    <n v="24.762886597938145"/>
    <x v="6"/>
    <s v="tabletop games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442"/>
    <b v="1"/>
    <s v="games/tabletop games"/>
    <n v="381"/>
    <n v="188.37871287128712"/>
    <x v="6"/>
    <s v="tabletop games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441"/>
    <b v="1"/>
    <s v="games/tabletop games"/>
    <n v="103"/>
    <n v="148.08247422680412"/>
    <x v="6"/>
    <s v="tabletop games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443"/>
    <b v="1"/>
    <s v="games/tabletop games"/>
    <n v="1802"/>
    <n v="49.934589800443462"/>
    <x v="6"/>
    <s v="tabletop games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444"/>
    <b v="1"/>
    <s v="games/tabletop games"/>
    <n v="720"/>
    <n v="107.82155688622754"/>
    <x v="6"/>
    <s v="tabletop games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445"/>
    <b v="1"/>
    <s v="games/tabletop games"/>
    <n v="283"/>
    <n v="42.63403614457831"/>
    <x v="6"/>
    <s v="tabletop games"/>
    <b v="1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46"/>
    <b v="1"/>
    <s v="games/tabletop games"/>
    <n v="1357"/>
    <n v="14.370762711864407"/>
    <x v="6"/>
    <s v="tabletop games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x v="206"/>
    <b v="1"/>
    <s v="games/tabletop games"/>
    <n v="220"/>
    <n v="37.476190476190474"/>
    <x v="6"/>
    <s v="tabletop games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221"/>
    <b v="1"/>
    <s v="games/tabletop games"/>
    <n v="120"/>
    <n v="30.202020202020201"/>
    <x v="6"/>
    <s v="tabletop games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1"/>
    <b v="1"/>
    <s v="games/tabletop games"/>
    <n v="408"/>
    <n v="33.550632911392405"/>
    <x v="6"/>
    <s v="tabletop games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11"/>
    <b v="1"/>
    <s v="games/tabletop games"/>
    <n v="106"/>
    <n v="64.74666666666667"/>
    <x v="6"/>
    <s v="tabletop games"/>
    <b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47"/>
    <b v="1"/>
    <s v="games/tabletop games"/>
    <n v="141"/>
    <n v="57.932367149758456"/>
    <x v="6"/>
    <s v="tabletop games"/>
    <b v="1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x v="332"/>
    <b v="1"/>
    <s v="games/tabletop games"/>
    <n v="271"/>
    <n v="53.078431372549019"/>
    <x v="6"/>
    <s v="tabletop games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58"/>
    <b v="1"/>
    <s v="games/tabletop games"/>
    <n v="154"/>
    <n v="48.0625"/>
    <x v="6"/>
    <s v="tabletop games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436"/>
    <b v="1"/>
    <s v="games/tabletop games"/>
    <n v="404"/>
    <n v="82.396874999999994"/>
    <x v="6"/>
    <s v="tabletop games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202"/>
    <b v="1"/>
    <s v="music/rock"/>
    <n v="185"/>
    <n v="50.454545454545453"/>
    <x v="4"/>
    <s v="rock"/>
    <b v="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x v="8"/>
    <b v="1"/>
    <s v="music/rock"/>
    <n v="185"/>
    <n v="115.83333333333333"/>
    <x v="4"/>
    <s v="rock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53"/>
    <b v="1"/>
    <s v="music/rock"/>
    <n v="101"/>
    <n v="63.03458333333333"/>
    <x v="4"/>
    <s v="rock"/>
    <b v="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x v="211"/>
    <b v="1"/>
    <s v="music/rock"/>
    <n v="106"/>
    <n v="108.02152542372882"/>
    <x v="4"/>
    <s v="rock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1"/>
    <b v="1"/>
    <s v="music/rock"/>
    <n v="121"/>
    <n v="46.088607594936711"/>
    <x v="4"/>
    <s v="rock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25"/>
    <b v="1"/>
    <s v="music/rock"/>
    <n v="100"/>
    <n v="107.21428571428571"/>
    <x v="4"/>
    <s v="rock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48"/>
    <b v="1"/>
    <s v="music/rock"/>
    <n v="120"/>
    <n v="50.9338679245283"/>
    <x v="4"/>
    <s v="rock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20"/>
    <b v="1"/>
    <s v="music/rock"/>
    <n v="100"/>
    <n v="40.04"/>
    <x v="4"/>
    <s v="rock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20"/>
    <b v="1"/>
    <s v="music/rock"/>
    <n v="107"/>
    <n v="64.44"/>
    <x v="4"/>
    <s v="rock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60"/>
    <b v="1"/>
    <s v="music/rock"/>
    <n v="104"/>
    <n v="53.827586206896555"/>
    <x v="4"/>
    <s v="rock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68"/>
    <b v="1"/>
    <s v="music/rock"/>
    <n v="173"/>
    <n v="100.46511627906976"/>
    <x v="4"/>
    <s v="rock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67"/>
    <b v="1"/>
    <s v="music/rock"/>
    <n v="107"/>
    <n v="46.630652173913049"/>
    <x v="4"/>
    <s v="rock"/>
    <b v="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x v="74"/>
    <b v="1"/>
    <s v="music/rock"/>
    <n v="108"/>
    <n v="34.074074074074076"/>
    <x v="4"/>
    <s v="rock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00"/>
    <b v="1"/>
    <s v="music/rock"/>
    <n v="146"/>
    <n v="65.214642857142863"/>
    <x v="4"/>
    <s v="rock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69"/>
    <b v="1"/>
    <s v="music/rock"/>
    <n v="125"/>
    <n v="44.205882352941174"/>
    <x v="4"/>
    <s v="rock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108"/>
    <b v="1"/>
    <s v="music/rock"/>
    <n v="149"/>
    <n v="71.965517241379317"/>
    <x v="4"/>
    <s v="rock"/>
    <b v="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x v="10"/>
    <b v="1"/>
    <s v="music/rock"/>
    <n v="101"/>
    <n v="52.94736842105263"/>
    <x v="4"/>
    <s v="rock"/>
    <b v="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x v="449"/>
    <b v="1"/>
    <s v="music/rock"/>
    <n v="105"/>
    <n v="109.45138888888889"/>
    <x v="4"/>
    <s v="rock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x v="25"/>
    <b v="1"/>
    <s v="music/rock"/>
    <n v="350"/>
    <n v="75.035714285714292"/>
    <x v="4"/>
    <s v="rock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63"/>
    <b v="1"/>
    <s v="music/rock"/>
    <n v="101"/>
    <n v="115.71428571428571"/>
    <x v="4"/>
    <s v="rock"/>
    <b v="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x v="263"/>
    <b v="1"/>
    <s v="music/indie rock"/>
    <n v="134"/>
    <n v="31.659810426540286"/>
    <x v="4"/>
    <s v="indie rock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268"/>
    <b v="1"/>
    <s v="music/indie rock"/>
    <n v="171"/>
    <n v="46.176470588235297"/>
    <x v="4"/>
    <s v="indie rock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273"/>
    <b v="1"/>
    <s v="music/indie rock"/>
    <n v="109"/>
    <n v="68.481650485436887"/>
    <x v="4"/>
    <s v="indie rock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16"/>
    <b v="1"/>
    <s v="music/indie rock"/>
    <n v="101"/>
    <n v="53.469203539823013"/>
    <x v="4"/>
    <s v="indie rock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157"/>
    <b v="1"/>
    <s v="music/indie rock"/>
    <n v="101"/>
    <n v="109.10778443113773"/>
    <x v="4"/>
    <s v="indie rock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96"/>
    <b v="1"/>
    <s v="music/indie rock"/>
    <n v="107"/>
    <n v="51.185616438356163"/>
    <x v="4"/>
    <s v="indie rock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11"/>
    <b v="1"/>
    <s v="music/indie rock"/>
    <n v="107"/>
    <n v="27.936800000000002"/>
    <x v="4"/>
    <s v="indie rock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450"/>
    <b v="1"/>
    <s v="music/indie rock"/>
    <n v="101"/>
    <n v="82.496921824104234"/>
    <x v="4"/>
    <s v="indie rock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29"/>
    <b v="1"/>
    <s v="music/indie rock"/>
    <n v="107"/>
    <n v="59.817476635514019"/>
    <x v="4"/>
    <s v="indie rock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451"/>
    <b v="1"/>
    <s v="music/indie rock"/>
    <n v="429"/>
    <n v="64.816470588235291"/>
    <x v="4"/>
    <s v="indie rock"/>
    <b v="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01"/>
    <b v="1"/>
    <s v="music/indie rock"/>
    <n v="104"/>
    <n v="90.09615384615384"/>
    <x v="4"/>
    <s v="indie rock"/>
    <b v="1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x v="1"/>
    <b v="1"/>
    <s v="music/indie rock"/>
    <n v="108"/>
    <n v="40.962025316455694"/>
    <x v="4"/>
    <s v="indie rock"/>
    <b v="1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x v="328"/>
    <b v="1"/>
    <s v="music/indie rock"/>
    <n v="176"/>
    <n v="56.000127388535034"/>
    <x v="4"/>
    <s v="indie rock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133"/>
    <b v="1"/>
    <s v="music/indie rock"/>
    <n v="157"/>
    <n v="37.672800000000002"/>
    <x v="4"/>
    <s v="indie rock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x v="31"/>
    <b v="1"/>
    <s v="music/indie rock"/>
    <n v="103"/>
    <n v="40.078125"/>
    <x v="4"/>
    <s v="indie rock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452"/>
    <b v="1"/>
    <s v="music/indie rock"/>
    <n v="104"/>
    <n v="78.031999999999996"/>
    <x v="4"/>
    <s v="indie rock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19"/>
    <b v="1"/>
    <s v="music/indie rock"/>
    <n v="104"/>
    <n v="18.90909090909091"/>
    <x v="4"/>
    <s v="indie rock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430"/>
    <b v="1"/>
    <s v="music/indie rock"/>
    <n v="121"/>
    <n v="37.134969325153371"/>
    <x v="4"/>
    <s v="indie rock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99"/>
    <b v="1"/>
    <s v="music/indie rock"/>
    <n v="108"/>
    <n v="41.961038961038959"/>
    <x v="4"/>
    <s v="indie rock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30"/>
    <b v="1"/>
    <s v="music/indie rock"/>
    <n v="109"/>
    <n v="61.044943820224717"/>
    <x v="4"/>
    <s v="indie rock"/>
    <b v="1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x v="31"/>
    <b v="0"/>
    <s v="food/small batch"/>
    <n v="39"/>
    <n v="64.53125"/>
    <x v="7"/>
    <s v="small batch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80"/>
    <b v="0"/>
    <s v="food/small batch"/>
    <n v="3"/>
    <n v="21.25"/>
    <x v="7"/>
    <s v="small batch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80"/>
    <b v="0"/>
    <s v="food/small batch"/>
    <n v="48"/>
    <n v="30"/>
    <x v="7"/>
    <s v="small batch"/>
    <b v="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x v="42"/>
    <b v="0"/>
    <s v="food/small batch"/>
    <n v="21"/>
    <n v="25.491803278688526"/>
    <x v="7"/>
    <s v="small batch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63"/>
    <b v="0"/>
    <s v="food/small batch"/>
    <n v="8"/>
    <n v="11.428571428571429"/>
    <x v="7"/>
    <s v="small batch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29"/>
    <b v="0"/>
    <s v="food/small batch"/>
    <n v="1"/>
    <n v="108"/>
    <x v="7"/>
    <s v="small batch"/>
    <b v="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x v="453"/>
    <b v="1"/>
    <s v="food/small batch"/>
    <n v="526"/>
    <n v="54.883162444113267"/>
    <x v="7"/>
    <s v="small batch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416"/>
    <b v="1"/>
    <s v="food/small batch"/>
    <n v="254"/>
    <n v="47.383612662942269"/>
    <x v="7"/>
    <s v="small batch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07"/>
    <b v="1"/>
    <s v="food/small batch"/>
    <n v="106"/>
    <n v="211.84"/>
    <x v="7"/>
    <s v="small batch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430"/>
    <b v="1"/>
    <s v="food/small batch"/>
    <n v="102"/>
    <n v="219.92638036809817"/>
    <x v="7"/>
    <s v="small batch"/>
    <b v="1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54"/>
    <b v="1"/>
    <s v="food/small batch"/>
    <n v="144"/>
    <n v="40.795406360424032"/>
    <x v="7"/>
    <s v="small batch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455"/>
    <b v="1"/>
    <s v="food/small batch"/>
    <n v="106"/>
    <n v="75.502840909090907"/>
    <x v="7"/>
    <s v="small batch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25"/>
    <b v="1"/>
    <s v="food/small batch"/>
    <n v="212"/>
    <n v="13.542553191489361"/>
    <x v="7"/>
    <s v="small batch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85"/>
    <b v="1"/>
    <s v="food/small batch"/>
    <n v="102"/>
    <n v="60.865671641791046"/>
    <x v="7"/>
    <s v="small batch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170"/>
    <b v="1"/>
    <s v="food/small batch"/>
    <n v="102"/>
    <n v="115.69230769230769"/>
    <x v="7"/>
    <s v="small batch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456"/>
    <b v="1"/>
    <s v="food/small batch"/>
    <n v="521"/>
    <n v="48.104623556581984"/>
    <x v="7"/>
    <s v="small batch"/>
    <b v="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x v="122"/>
    <b v="1"/>
    <s v="food/small batch"/>
    <n v="111"/>
    <n v="74.184357541899445"/>
    <x v="7"/>
    <s v="small batch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252"/>
    <b v="1"/>
    <s v="food/small batch"/>
    <n v="101"/>
    <n v="123.34552845528455"/>
    <x v="7"/>
    <s v="small batch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457"/>
    <b v="1"/>
    <s v="food/small batch"/>
    <n v="294"/>
    <n v="66.623188405797094"/>
    <x v="7"/>
    <s v="small batch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458"/>
    <b v="1"/>
    <s v="food/small batch"/>
    <n v="106"/>
    <n v="104.99007444168734"/>
    <x v="7"/>
    <s v="small batch"/>
    <b v="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x v="78"/>
    <b v="0"/>
    <s v="technology/web"/>
    <n v="0"/>
    <e v="#DIV/0!"/>
    <x v="2"/>
    <s v="web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x v="78"/>
    <b v="0"/>
    <s v="technology/web"/>
    <n v="0"/>
    <e v="#DIV/0!"/>
    <x v="2"/>
    <s v="web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x v="29"/>
    <b v="0"/>
    <s v="technology/web"/>
    <n v="3"/>
    <n v="300"/>
    <x v="2"/>
    <s v="web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x v="29"/>
    <b v="0"/>
    <s v="technology/web"/>
    <n v="0"/>
    <n v="1"/>
    <x v="2"/>
    <s v="web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x v="78"/>
    <b v="0"/>
    <s v="technology/web"/>
    <n v="0"/>
    <e v="#DIV/0!"/>
    <x v="2"/>
    <s v="web"/>
    <b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x v="83"/>
    <b v="0"/>
    <s v="technology/web"/>
    <n v="0"/>
    <n v="13"/>
    <x v="2"/>
    <s v="web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x v="29"/>
    <b v="0"/>
    <s v="technology/web"/>
    <n v="2"/>
    <n v="15"/>
    <x v="2"/>
    <s v="web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x v="81"/>
    <b v="0"/>
    <s v="technology/web"/>
    <n v="0"/>
    <n v="54"/>
    <x v="2"/>
    <s v="web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x v="78"/>
    <b v="0"/>
    <s v="technology/web"/>
    <n v="0"/>
    <e v="#DIV/0!"/>
    <x v="2"/>
    <s v="web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x v="78"/>
    <b v="0"/>
    <s v="technology/web"/>
    <n v="0"/>
    <e v="#DIV/0!"/>
    <x v="2"/>
    <s v="web"/>
    <b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x v="63"/>
    <b v="0"/>
    <s v="technology/web"/>
    <n v="1"/>
    <n v="15.428571428571429"/>
    <x v="2"/>
    <s v="web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x v="78"/>
    <b v="0"/>
    <s v="technology/web"/>
    <n v="0"/>
    <e v="#DIV/0!"/>
    <x v="2"/>
    <s v="web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x v="78"/>
    <b v="0"/>
    <s v="technology/web"/>
    <n v="0"/>
    <e v="#DIV/0!"/>
    <x v="2"/>
    <s v="web"/>
    <b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x v="29"/>
    <b v="0"/>
    <s v="technology/web"/>
    <n v="0"/>
    <n v="25"/>
    <x v="2"/>
    <s v="web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x v="84"/>
    <b v="0"/>
    <s v="technology/web"/>
    <n v="1"/>
    <n v="27.5"/>
    <x v="2"/>
    <s v="web"/>
    <b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x v="78"/>
    <b v="0"/>
    <s v="technology/web"/>
    <n v="0"/>
    <e v="#DIV/0!"/>
    <x v="2"/>
    <s v="web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x v="78"/>
    <b v="0"/>
    <s v="technology/web"/>
    <n v="0"/>
    <e v="#DIV/0!"/>
    <x v="2"/>
    <s v="web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x v="78"/>
    <b v="0"/>
    <s v="technology/web"/>
    <n v="0"/>
    <e v="#DIV/0!"/>
    <x v="2"/>
    <s v="web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x v="83"/>
    <b v="0"/>
    <s v="technology/web"/>
    <n v="15"/>
    <n v="367"/>
    <x v="2"/>
    <s v="web"/>
    <b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x v="29"/>
    <b v="0"/>
    <s v="technology/web"/>
    <n v="0"/>
    <n v="2"/>
    <x v="2"/>
    <s v="web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x v="78"/>
    <b v="0"/>
    <s v="technology/web"/>
    <n v="0"/>
    <e v="#DIV/0!"/>
    <x v="2"/>
    <s v="web"/>
    <b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x v="84"/>
    <b v="0"/>
    <s v="technology/web"/>
    <n v="29"/>
    <n v="60"/>
    <x v="2"/>
    <s v="web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x v="78"/>
    <b v="0"/>
    <s v="technology/web"/>
    <n v="0"/>
    <e v="#DIV/0!"/>
    <x v="2"/>
    <s v="web"/>
    <b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x v="78"/>
    <b v="0"/>
    <s v="technology/web"/>
    <n v="0"/>
    <e v="#DIV/0!"/>
    <x v="2"/>
    <s v="web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x v="78"/>
    <b v="0"/>
    <s v="technology/web"/>
    <n v="0"/>
    <e v="#DIV/0!"/>
    <x v="2"/>
    <s v="web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x v="74"/>
    <b v="0"/>
    <s v="technology/web"/>
    <n v="11"/>
    <n v="97.407407407407405"/>
    <x v="2"/>
    <s v="web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x v="25"/>
    <b v="0"/>
    <s v="technology/web"/>
    <n v="1"/>
    <n v="47.857142857142854"/>
    <x v="2"/>
    <s v="web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x v="84"/>
    <b v="0"/>
    <s v="technology/web"/>
    <n v="0"/>
    <n v="50"/>
    <x v="2"/>
    <s v="web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x v="78"/>
    <b v="0"/>
    <s v="technology/web"/>
    <n v="0"/>
    <e v="#DIV/0!"/>
    <x v="2"/>
    <s v="web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x v="80"/>
    <b v="0"/>
    <s v="technology/web"/>
    <n v="0"/>
    <n v="20.5"/>
    <x v="2"/>
    <s v="web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x v="78"/>
    <b v="0"/>
    <s v="technology/web"/>
    <n v="0"/>
    <e v="#DIV/0!"/>
    <x v="2"/>
    <s v="web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x v="79"/>
    <b v="0"/>
    <s v="technology/web"/>
    <n v="3"/>
    <n v="30"/>
    <x v="2"/>
    <s v="web"/>
    <b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x v="29"/>
    <b v="0"/>
    <s v="technology/web"/>
    <n v="0"/>
    <n v="50"/>
    <x v="2"/>
    <s v="web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x v="29"/>
    <b v="0"/>
    <s v="technology/web"/>
    <n v="0"/>
    <n v="10"/>
    <x v="2"/>
    <s v="web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x v="78"/>
    <b v="0"/>
    <s v="technology/web"/>
    <n v="0"/>
    <e v="#DIV/0!"/>
    <x v="2"/>
    <s v="web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x v="80"/>
    <b v="0"/>
    <s v="technology/web"/>
    <n v="11"/>
    <n v="81.582499999999996"/>
    <x v="2"/>
    <s v="web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x v="78"/>
    <b v="0"/>
    <s v="technology/web"/>
    <n v="0"/>
    <e v="#DIV/0!"/>
    <x v="2"/>
    <s v="web"/>
    <b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x v="78"/>
    <b v="0"/>
    <s v="technology/web"/>
    <n v="0"/>
    <e v="#DIV/0!"/>
    <x v="2"/>
    <s v="web"/>
    <b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x v="78"/>
    <b v="0"/>
    <s v="technology/web"/>
    <n v="0"/>
    <e v="#DIV/0!"/>
    <x v="2"/>
    <s v="web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x v="83"/>
    <b v="0"/>
    <s v="technology/web"/>
    <n v="0"/>
    <n v="18.333333333333332"/>
    <x v="2"/>
    <s v="web"/>
    <b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x v="63"/>
    <b v="0"/>
    <s v="technology/web"/>
    <n v="2"/>
    <n v="224.42857142857142"/>
    <x v="2"/>
    <s v="web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x v="84"/>
    <b v="0"/>
    <s v="technology/web"/>
    <n v="3"/>
    <n v="37.5"/>
    <x v="2"/>
    <s v="web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x v="83"/>
    <b v="0"/>
    <s v="technology/web"/>
    <n v="4"/>
    <n v="145"/>
    <x v="2"/>
    <s v="web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x v="22"/>
    <b v="0"/>
    <s v="technology/web"/>
    <n v="1"/>
    <n v="1"/>
    <x v="2"/>
    <s v="web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x v="63"/>
    <b v="0"/>
    <s v="technology/web"/>
    <n v="1"/>
    <n v="112.57142857142857"/>
    <x v="2"/>
    <s v="web"/>
    <b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x v="78"/>
    <b v="0"/>
    <s v="technology/web"/>
    <n v="0"/>
    <e v="#DIV/0!"/>
    <x v="2"/>
    <s v="web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x v="83"/>
    <b v="0"/>
    <s v="technology/web"/>
    <n v="1"/>
    <n v="342"/>
    <x v="2"/>
    <s v="web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x v="22"/>
    <b v="0"/>
    <s v="technology/web"/>
    <n v="1"/>
    <n v="57.875"/>
    <x v="2"/>
    <s v="web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x v="29"/>
    <b v="0"/>
    <s v="technology/web"/>
    <n v="0"/>
    <n v="30"/>
    <x v="2"/>
    <s v="web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x v="78"/>
    <b v="0"/>
    <s v="technology/web"/>
    <n v="0"/>
    <e v="#DIV/0!"/>
    <x v="2"/>
    <s v="web"/>
    <b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x v="29"/>
    <b v="0"/>
    <s v="technology/web"/>
    <n v="0"/>
    <n v="25"/>
    <x v="2"/>
    <s v="web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x v="78"/>
    <b v="0"/>
    <s v="technology/web"/>
    <n v="0"/>
    <e v="#DIV/0!"/>
    <x v="2"/>
    <s v="web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x v="29"/>
    <b v="0"/>
    <s v="technology/web"/>
    <n v="0"/>
    <n v="50"/>
    <x v="2"/>
    <s v="web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x v="84"/>
    <b v="0"/>
    <s v="technology/web"/>
    <n v="0"/>
    <n v="1.5"/>
    <x v="2"/>
    <s v="web"/>
    <b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x v="78"/>
    <b v="0"/>
    <s v="technology/web"/>
    <n v="0"/>
    <e v="#DIV/0!"/>
    <x v="2"/>
    <s v="web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x v="29"/>
    <b v="0"/>
    <s v="technology/web"/>
    <n v="0"/>
    <n v="10"/>
    <x v="2"/>
    <s v="web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x v="78"/>
    <b v="0"/>
    <s v="technology/web"/>
    <n v="0"/>
    <e v="#DIV/0!"/>
    <x v="2"/>
    <s v="web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x v="78"/>
    <b v="0"/>
    <s v="technology/web"/>
    <n v="0"/>
    <e v="#DIV/0!"/>
    <x v="2"/>
    <s v="web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x v="78"/>
    <b v="0"/>
    <s v="technology/web"/>
    <n v="0"/>
    <e v="#DIV/0!"/>
    <x v="2"/>
    <s v="web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x v="78"/>
    <b v="0"/>
    <s v="technology/web"/>
    <n v="0"/>
    <e v="#DIV/0!"/>
    <x v="2"/>
    <s v="web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x v="82"/>
    <b v="0"/>
    <s v="food/food trucks"/>
    <n v="1"/>
    <n v="22.333333333333332"/>
    <x v="7"/>
    <s v="food trucks"/>
    <b v="0"/>
  </r>
  <r>
    <n v="2402"/>
    <s v="Cupcake Truck Unite"/>
    <s v="Small town, delicious treats, and a mobile truck"/>
    <n v="12000"/>
    <n v="52"/>
    <x v="2"/>
    <x v="0"/>
    <x v="0"/>
    <n v="1431533931"/>
    <n v="1428941931"/>
    <b v="0"/>
    <x v="29"/>
    <b v="0"/>
    <s v="food/food trucks"/>
    <n v="0"/>
    <n v="52"/>
    <x v="7"/>
    <s v="food trucks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x v="8"/>
    <b v="0"/>
    <s v="food/food trucks"/>
    <n v="17"/>
    <n v="16.833333333333332"/>
    <x v="7"/>
    <s v="food trucks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x v="78"/>
    <b v="0"/>
    <s v="food/food trucks"/>
    <n v="0"/>
    <e v="#DIV/0!"/>
    <x v="7"/>
    <s v="food trucks"/>
    <b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x v="9"/>
    <b v="0"/>
    <s v="food/food trucks"/>
    <n v="23"/>
    <n v="56.3"/>
    <x v="7"/>
    <s v="food trucks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x v="38"/>
    <b v="0"/>
    <s v="food/food trucks"/>
    <n v="41"/>
    <n v="84.0625"/>
    <x v="7"/>
    <s v="food trucks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x v="51"/>
    <b v="0"/>
    <s v="food/food trucks"/>
    <n v="25"/>
    <n v="168.39393939393941"/>
    <x v="7"/>
    <s v="food trucks"/>
    <b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x v="84"/>
    <b v="0"/>
    <s v="food/food trucks"/>
    <n v="0"/>
    <n v="15"/>
    <x v="7"/>
    <s v="food trucks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x v="79"/>
    <b v="0"/>
    <s v="food/food trucks"/>
    <n v="2"/>
    <n v="76.666666666666671"/>
    <x v="7"/>
    <s v="food trucks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x v="78"/>
    <b v="0"/>
    <s v="food/food trucks"/>
    <n v="0"/>
    <e v="#DIV/0!"/>
    <x v="7"/>
    <s v="food trucks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x v="83"/>
    <b v="0"/>
    <s v="food/food trucks"/>
    <n v="1"/>
    <n v="50.333333333333336"/>
    <x v="7"/>
    <s v="food trucks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x v="78"/>
    <b v="0"/>
    <s v="food/food trucks"/>
    <n v="0"/>
    <e v="#DIV/0!"/>
    <x v="7"/>
    <s v="food trucks"/>
    <b v="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x v="83"/>
    <b v="0"/>
    <s v="food/food trucks"/>
    <n v="1"/>
    <n v="8.3333333333333339"/>
    <x v="7"/>
    <s v="food trucks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x v="62"/>
    <b v="0"/>
    <s v="food/food trucks"/>
    <n v="3"/>
    <n v="35.384615384615387"/>
    <x v="7"/>
    <s v="food trucks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x v="79"/>
    <b v="0"/>
    <s v="food/food trucks"/>
    <n v="1"/>
    <n v="55.833333333333336"/>
    <x v="7"/>
    <s v="food trucks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x v="29"/>
    <b v="0"/>
    <s v="food/food trucks"/>
    <n v="0"/>
    <n v="5"/>
    <x v="7"/>
    <s v="food trucks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x v="78"/>
    <b v="0"/>
    <s v="food/food trucks"/>
    <n v="0"/>
    <e v="#DIV/0!"/>
    <x v="7"/>
    <s v="food trucks"/>
    <b v="0"/>
  </r>
  <r>
    <n v="2418"/>
    <s v="Mexican food truck"/>
    <s v="I want to start my food truck business."/>
    <n v="25000"/>
    <n v="5"/>
    <x v="2"/>
    <x v="0"/>
    <x v="0"/>
    <n v="1427225644"/>
    <n v="1422045244"/>
    <b v="0"/>
    <x v="81"/>
    <b v="0"/>
    <s v="food/food trucks"/>
    <n v="0"/>
    <n v="1"/>
    <x v="7"/>
    <s v="food trucks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x v="78"/>
    <b v="0"/>
    <s v="food/food trucks"/>
    <n v="0"/>
    <e v="#DIV/0!"/>
    <x v="7"/>
    <s v="food trucks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x v="17"/>
    <b v="0"/>
    <s v="food/food trucks"/>
    <n v="15"/>
    <n v="69.472222222222229"/>
    <x v="7"/>
    <s v="food trucks"/>
    <b v="0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x v="29"/>
    <b v="0"/>
    <s v="food/food trucks"/>
    <n v="0"/>
    <n v="1"/>
    <x v="7"/>
    <s v="food trucks"/>
    <b v="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x v="29"/>
    <b v="0"/>
    <s v="food/food trucks"/>
    <n v="0"/>
    <n v="1"/>
    <x v="7"/>
    <s v="food trucks"/>
    <b v="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x v="29"/>
    <b v="0"/>
    <s v="food/food trucks"/>
    <n v="0"/>
    <n v="8"/>
    <x v="7"/>
    <s v="food trucks"/>
    <b v="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x v="82"/>
    <b v="0"/>
    <s v="food/food trucks"/>
    <n v="1"/>
    <n v="34.444444444444443"/>
    <x v="7"/>
    <s v="food trucks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x v="29"/>
    <b v="0"/>
    <s v="food/food trucks"/>
    <n v="0"/>
    <n v="1"/>
    <x v="7"/>
    <s v="food trucks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x v="78"/>
    <b v="0"/>
    <s v="food/food trucks"/>
    <n v="0"/>
    <e v="#DIV/0!"/>
    <x v="7"/>
    <s v="food trucks"/>
    <b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x v="29"/>
    <b v="0"/>
    <s v="food/food trucks"/>
    <n v="0"/>
    <n v="1"/>
    <x v="7"/>
    <s v="food trucks"/>
    <b v="0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x v="29"/>
    <b v="0"/>
    <s v="food/food trucks"/>
    <n v="0"/>
    <n v="1"/>
    <x v="7"/>
    <s v="food trucks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x v="80"/>
    <b v="0"/>
    <s v="food/food trucks"/>
    <n v="1"/>
    <n v="501.25"/>
    <x v="7"/>
    <s v="food trucks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x v="84"/>
    <b v="0"/>
    <s v="food/food trucks"/>
    <n v="1"/>
    <n v="10.5"/>
    <x v="7"/>
    <s v="food trucks"/>
    <b v="0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x v="84"/>
    <b v="0"/>
    <s v="food/food trucks"/>
    <n v="0"/>
    <n v="1"/>
    <x v="7"/>
    <s v="food trucks"/>
    <b v="0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x v="84"/>
    <b v="0"/>
    <s v="food/food trucks"/>
    <n v="0"/>
    <n v="1"/>
    <x v="7"/>
    <s v="food trucks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x v="78"/>
    <b v="0"/>
    <s v="food/food trucks"/>
    <n v="0"/>
    <e v="#DIV/0!"/>
    <x v="7"/>
    <s v="food trucks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x v="84"/>
    <b v="0"/>
    <s v="food/food trucks"/>
    <n v="0"/>
    <n v="13"/>
    <x v="7"/>
    <s v="food trucks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x v="80"/>
    <b v="0"/>
    <s v="food/food trucks"/>
    <n v="0"/>
    <n v="306"/>
    <x v="7"/>
    <s v="food trucks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x v="84"/>
    <b v="0"/>
    <s v="food/food trucks"/>
    <n v="0"/>
    <n v="22.5"/>
    <x v="7"/>
    <s v="food trucks"/>
    <b v="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x v="78"/>
    <b v="0"/>
    <s v="food/food trucks"/>
    <n v="0"/>
    <e v="#DIV/0!"/>
    <x v="7"/>
    <s v="food trucks"/>
    <b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x v="29"/>
    <b v="0"/>
    <s v="food/food trucks"/>
    <n v="0"/>
    <n v="50"/>
    <x v="7"/>
    <s v="food trucks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x v="78"/>
    <b v="0"/>
    <s v="food/food trucks"/>
    <n v="0"/>
    <e v="#DIV/0!"/>
    <x v="7"/>
    <s v="food trucks"/>
    <b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x v="84"/>
    <b v="0"/>
    <s v="food/food trucks"/>
    <n v="0"/>
    <n v="5"/>
    <x v="7"/>
    <s v="food trucks"/>
    <b v="0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x v="280"/>
    <b v="1"/>
    <s v="food/small batch"/>
    <n v="108"/>
    <n v="74.22935779816514"/>
    <x v="7"/>
    <s v="small batch"/>
    <b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x v="459"/>
    <b v="1"/>
    <s v="food/small batch"/>
    <n v="126"/>
    <n v="81.252688172043008"/>
    <x v="7"/>
    <s v="small batch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409"/>
    <b v="1"/>
    <s v="food/small batch"/>
    <n v="203"/>
    <n v="130.23469453376205"/>
    <x v="7"/>
    <s v="small batch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42"/>
    <b v="1"/>
    <s v="food/small batch"/>
    <n v="109"/>
    <n v="53.409836065573771"/>
    <x v="7"/>
    <s v="small batch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248"/>
    <b v="1"/>
    <s v="food/small batch"/>
    <n v="173"/>
    <n v="75.130434782608702"/>
    <x v="7"/>
    <s v="small batch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112"/>
    <b v="1"/>
    <s v="food/small batch"/>
    <n v="168"/>
    <n v="75.666666666666671"/>
    <x v="7"/>
    <s v="small batch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152"/>
    <b v="1"/>
    <s v="food/small batch"/>
    <n v="427"/>
    <n v="31.691394658753708"/>
    <x v="7"/>
    <s v="small batch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82"/>
    <b v="1"/>
    <s v="food/small batch"/>
    <n v="108"/>
    <n v="47.777777777777779"/>
    <x v="7"/>
    <s v="small batch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148"/>
    <b v="1"/>
    <s v="food/small batch"/>
    <n v="108"/>
    <n v="90"/>
    <x v="7"/>
    <s v="small batch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32"/>
    <b v="1"/>
    <s v="food/small batch"/>
    <n v="102"/>
    <n v="149.31401960784314"/>
    <x v="7"/>
    <s v="small batch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153"/>
    <b v="1"/>
    <s v="food/small batch"/>
    <n v="115"/>
    <n v="62.06989247311828"/>
    <x v="7"/>
    <s v="small batch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41"/>
    <b v="1"/>
    <s v="food/small batch"/>
    <n v="134"/>
    <n v="53.4"/>
    <x v="7"/>
    <s v="small batch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85"/>
    <b v="1"/>
    <s v="food/small batch"/>
    <n v="155"/>
    <n v="69.268656716417908"/>
    <x v="7"/>
    <s v="small batch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08"/>
    <b v="1"/>
    <s v="food/small batch"/>
    <n v="101"/>
    <n v="271.50769230769231"/>
    <x v="7"/>
    <s v="small batch"/>
    <b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38"/>
    <b v="1"/>
    <s v="food/small batch"/>
    <n v="182"/>
    <n v="34.125"/>
    <x v="7"/>
    <s v="small batch"/>
    <b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85"/>
    <b v="1"/>
    <s v="food/small batch"/>
    <n v="181"/>
    <n v="40.492537313432834"/>
    <x v="7"/>
    <s v="small batch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204"/>
    <b v="1"/>
    <s v="food/small batch"/>
    <n v="102"/>
    <n v="189.75806451612902"/>
    <x v="7"/>
    <s v="small batch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144"/>
    <b v="1"/>
    <s v="food/small batch"/>
    <n v="110"/>
    <n v="68.862499999999997"/>
    <x v="7"/>
    <s v="small batch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460"/>
    <b v="1"/>
    <s v="food/small batch"/>
    <n v="102"/>
    <n v="108.77659574468085"/>
    <x v="7"/>
    <s v="small batch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32"/>
    <b v="1"/>
    <s v="food/small batch"/>
    <n v="101"/>
    <n v="125.98529411764706"/>
    <x v="7"/>
    <s v="small batch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8"/>
    <b v="1"/>
    <s v="music/indie rock"/>
    <n v="104"/>
    <n v="90.523255813953483"/>
    <x v="4"/>
    <s v="indie rock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248"/>
    <b v="1"/>
    <s v="music/indie rock"/>
    <n v="111"/>
    <n v="28.880434782608695"/>
    <x v="4"/>
    <s v="indie rock"/>
    <b v="1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x v="11"/>
    <b v="1"/>
    <s v="music/indie rock"/>
    <n v="116"/>
    <n v="31"/>
    <x v="4"/>
    <s v="indie rock"/>
    <b v="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x v="68"/>
    <b v="1"/>
    <s v="music/indie rock"/>
    <n v="111"/>
    <n v="51.674418604651166"/>
    <x v="4"/>
    <s v="indie rock"/>
    <b v="1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x v="53"/>
    <b v="1"/>
    <s v="music/indie rock"/>
    <n v="180"/>
    <n v="26.270833333333332"/>
    <x v="4"/>
    <s v="indie rock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7"/>
    <b v="1"/>
    <s v="music/indie rock"/>
    <n v="100"/>
    <n v="48.07692307692308"/>
    <x v="4"/>
    <s v="indie rock"/>
    <b v="1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x v="68"/>
    <b v="1"/>
    <s v="music/indie rock"/>
    <n v="119"/>
    <n v="27.558139534883722"/>
    <x v="4"/>
    <s v="indie rock"/>
    <b v="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x v="6"/>
    <b v="1"/>
    <s v="music/indie rock"/>
    <n v="107"/>
    <n v="36.97137931034483"/>
    <x v="4"/>
    <s v="indie rock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5"/>
    <b v="1"/>
    <s v="music/indie rock"/>
    <n v="114"/>
    <n v="29.021276595744681"/>
    <x v="4"/>
    <s v="indie rock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17"/>
    <b v="1"/>
    <s v="music/indie rock"/>
    <n v="103"/>
    <n v="28.65666666666667"/>
    <x v="4"/>
    <s v="indie rock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57"/>
    <b v="1"/>
    <s v="music/indie rock"/>
    <n v="128"/>
    <n v="37.647058823529413"/>
    <x v="4"/>
    <s v="indie rock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01"/>
    <b v="1"/>
    <s v="music/indie rock"/>
    <n v="136"/>
    <n v="97.904038461538462"/>
    <x v="4"/>
    <s v="indie rock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5"/>
    <b v="1"/>
    <s v="music/indie rock"/>
    <n v="100"/>
    <n v="42.553191489361701"/>
    <x v="4"/>
    <s v="indie rock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4"/>
    <b v="1"/>
    <s v="music/indie rock"/>
    <n v="100"/>
    <n v="131.58368421052631"/>
    <x v="4"/>
    <s v="indie rock"/>
    <b v="1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x v="75"/>
    <b v="1"/>
    <s v="music/indie rock"/>
    <n v="105"/>
    <n v="32.320987654320987"/>
    <x v="4"/>
    <s v="indie rock"/>
    <b v="1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165"/>
    <b v="1"/>
    <s v="music/indie rock"/>
    <n v="105"/>
    <n v="61.103999999999999"/>
    <x v="4"/>
    <s v="indie rock"/>
    <b v="1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x v="14"/>
    <b v="1"/>
    <s v="music/indie rock"/>
    <n v="171"/>
    <n v="31.341463414634145"/>
    <x v="4"/>
    <s v="indie rock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1"/>
    <b v="1"/>
    <s v="music/indie rock"/>
    <n v="128"/>
    <n v="129.1139240506329"/>
    <x v="4"/>
    <s v="indie rock"/>
    <b v="1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x v="38"/>
    <b v="1"/>
    <s v="music/indie rock"/>
    <n v="133"/>
    <n v="25.020624999999999"/>
    <x v="4"/>
    <s v="indie rock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22"/>
    <b v="1"/>
    <s v="music/indie rock"/>
    <n v="100"/>
    <n v="250"/>
    <x v="4"/>
    <s v="indie rock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195"/>
    <b v="1"/>
    <s v="music/indie rock"/>
    <n v="113"/>
    <n v="47.541473684210523"/>
    <x v="4"/>
    <s v="indie rock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20"/>
    <b v="1"/>
    <s v="music/indie rock"/>
    <n v="100"/>
    <n v="40.04"/>
    <x v="4"/>
    <s v="indie rock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x v="10"/>
    <b v="1"/>
    <s v="music/indie rock"/>
    <n v="114"/>
    <n v="65.84210526315789"/>
    <x v="4"/>
    <s v="indie rock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240"/>
    <b v="1"/>
    <s v="music/indie rock"/>
    <n v="119"/>
    <n v="46.401222222222216"/>
    <x v="4"/>
    <s v="indie rock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14"/>
    <b v="1"/>
    <s v="music/indie rock"/>
    <n v="103"/>
    <n v="50.365853658536587"/>
    <x v="4"/>
    <s v="indie rock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209"/>
    <b v="1"/>
    <s v="music/indie rock"/>
    <n v="266"/>
    <n v="26.566666666666666"/>
    <x v="4"/>
    <s v="indie rock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4"/>
    <b v="1"/>
    <s v="music/indie rock"/>
    <n v="100"/>
    <n v="39.493684210526318"/>
    <x v="4"/>
    <s v="indie rock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71"/>
    <b v="1"/>
    <s v="music/indie rock"/>
    <n v="107"/>
    <n v="49.246153846153845"/>
    <x v="4"/>
    <s v="indie rock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11"/>
    <b v="1"/>
    <s v="music/indie rock"/>
    <n v="134"/>
    <n v="62.38"/>
    <x v="4"/>
    <s v="indie rock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38"/>
    <b v="1"/>
    <s v="music/indie rock"/>
    <n v="121"/>
    <n v="37.9375"/>
    <x v="4"/>
    <s v="indie rock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73"/>
    <b v="1"/>
    <s v="music/indie rock"/>
    <n v="103"/>
    <n v="51.6"/>
    <x v="4"/>
    <s v="indie rock"/>
    <b v="1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x v="74"/>
    <b v="1"/>
    <s v="music/indie rock"/>
    <n v="125"/>
    <n v="27.777777777777779"/>
    <x v="4"/>
    <s v="indie rock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461"/>
    <b v="1"/>
    <s v="music/indie rock"/>
    <n v="129"/>
    <n v="99.382239382239376"/>
    <x v="4"/>
    <s v="indie rock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70"/>
    <b v="1"/>
    <s v="music/indie rock"/>
    <n v="101"/>
    <n v="38.848205128205123"/>
    <x v="4"/>
    <s v="indie rock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288"/>
    <b v="1"/>
    <s v="music/indie rock"/>
    <n v="128"/>
    <n v="45.548809523809524"/>
    <x v="4"/>
    <s v="indie rock"/>
    <b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x v="73"/>
    <b v="1"/>
    <s v="music/indie rock"/>
    <n v="100"/>
    <n v="600"/>
    <x v="4"/>
    <s v="indie rock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66"/>
    <b v="1"/>
    <s v="music/indie rock"/>
    <n v="113"/>
    <n v="80.551071428571419"/>
    <x v="4"/>
    <s v="indie rock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9"/>
    <b v="1"/>
    <s v="music/indie rock"/>
    <n v="106"/>
    <n v="52.8"/>
    <x v="4"/>
    <s v="indie rock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203"/>
    <b v="1"/>
    <s v="music/indie rock"/>
    <n v="203"/>
    <n v="47.676470588235297"/>
    <x v="4"/>
    <s v="indie rock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60"/>
    <b v="1"/>
    <s v="music/indie rock"/>
    <n v="113"/>
    <n v="23.448275862068964"/>
    <x v="4"/>
    <s v="indie rock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x v="63"/>
    <b v="0"/>
    <s v="food/restaurants"/>
    <n v="3"/>
    <n v="40.142857142857146"/>
    <x v="7"/>
    <s v="restaurants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x v="81"/>
    <b v="0"/>
    <s v="food/restaurants"/>
    <n v="0"/>
    <n v="17.2"/>
    <x v="7"/>
    <s v="restaurants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x v="78"/>
    <b v="0"/>
    <s v="food/restaurants"/>
    <n v="0"/>
    <e v="#DIV/0!"/>
    <x v="7"/>
    <s v="restaurants"/>
    <b v="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x v="78"/>
    <b v="0"/>
    <s v="food/restaurants"/>
    <n v="0"/>
    <e v="#DIV/0!"/>
    <x v="7"/>
    <s v="restaurants"/>
    <b v="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x v="78"/>
    <b v="0"/>
    <s v="food/restaurants"/>
    <n v="0"/>
    <e v="#DIV/0!"/>
    <x v="7"/>
    <s v="restaurants"/>
    <b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x v="84"/>
    <b v="0"/>
    <s v="food/restaurants"/>
    <n v="1"/>
    <n v="15"/>
    <x v="7"/>
    <s v="restaurants"/>
    <b v="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x v="78"/>
    <b v="0"/>
    <s v="food/restaurants"/>
    <n v="0"/>
    <e v="#DIV/0!"/>
    <x v="7"/>
    <s v="restaurants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x v="78"/>
    <b v="0"/>
    <s v="food/restaurants"/>
    <n v="0"/>
    <e v="#DIV/0!"/>
    <x v="7"/>
    <s v="restaurants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x v="33"/>
    <b v="0"/>
    <s v="food/restaurants"/>
    <n v="1"/>
    <n v="35.714285714285715"/>
    <x v="7"/>
    <s v="restaurants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x v="84"/>
    <b v="0"/>
    <s v="food/restaurants"/>
    <n v="0"/>
    <n v="37.5"/>
    <x v="7"/>
    <s v="restaurants"/>
    <b v="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x v="78"/>
    <b v="0"/>
    <s v="food/restaurants"/>
    <n v="0"/>
    <e v="#DIV/0!"/>
    <x v="7"/>
    <s v="restaurants"/>
    <b v="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x v="78"/>
    <b v="0"/>
    <s v="food/restaurants"/>
    <n v="0"/>
    <e v="#DIV/0!"/>
    <x v="7"/>
    <s v="restaurants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x v="78"/>
    <b v="0"/>
    <s v="food/restaurants"/>
    <n v="0"/>
    <e v="#DIV/0!"/>
    <x v="7"/>
    <s v="restaurants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x v="80"/>
    <b v="0"/>
    <s v="food/restaurants"/>
    <n v="2"/>
    <n v="52.5"/>
    <x v="7"/>
    <s v="restaurants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x v="8"/>
    <b v="0"/>
    <s v="food/restaurants"/>
    <n v="19"/>
    <n v="77.5"/>
    <x v="7"/>
    <s v="restaurants"/>
    <b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x v="78"/>
    <b v="0"/>
    <s v="food/restaurants"/>
    <n v="0"/>
    <e v="#DIV/0!"/>
    <x v="7"/>
    <s v="restaurants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x v="51"/>
    <b v="0"/>
    <s v="food/restaurants"/>
    <n v="10"/>
    <n v="53.545454545454547"/>
    <x v="7"/>
    <s v="restaurants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x v="78"/>
    <b v="0"/>
    <s v="food/restaurants"/>
    <n v="0"/>
    <e v="#DIV/0!"/>
    <x v="7"/>
    <s v="restaurants"/>
    <b v="0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x v="80"/>
    <b v="0"/>
    <s v="food/restaurants"/>
    <n v="0"/>
    <n v="16.25"/>
    <x v="7"/>
    <s v="restaurants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x v="78"/>
    <b v="0"/>
    <s v="food/restaurants"/>
    <n v="0"/>
    <e v="#DIV/0!"/>
    <x v="7"/>
    <s v="restaurants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62"/>
    <b v="1"/>
    <s v="music/classical music"/>
    <n v="109"/>
    <n v="103.68174242424243"/>
    <x v="4"/>
    <s v="classical music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74"/>
    <b v="1"/>
    <s v="music/classical music"/>
    <n v="100"/>
    <n v="185.18518518518519"/>
    <x v="4"/>
    <s v="classical music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55"/>
    <b v="1"/>
    <s v="music/classical music"/>
    <n v="156"/>
    <n v="54.153846153846153"/>
    <x v="4"/>
    <s v="classical music"/>
    <b v="1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x v="68"/>
    <b v="1"/>
    <s v="music/classical music"/>
    <n v="102"/>
    <n v="177.2093023255814"/>
    <x v="4"/>
    <s v="classical music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x v="144"/>
    <b v="1"/>
    <s v="music/classical music"/>
    <n v="100"/>
    <n v="100.325"/>
    <x v="4"/>
    <s v="classical music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51"/>
    <b v="1"/>
    <s v="music/classical music"/>
    <n v="113"/>
    <n v="136.90909090909091"/>
    <x v="4"/>
    <s v="classical music"/>
    <b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x v="26"/>
    <b v="1"/>
    <s v="music/classical music"/>
    <n v="102"/>
    <n v="57.535211267605632"/>
    <x v="4"/>
    <s v="classical music"/>
    <b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75"/>
    <b v="1"/>
    <s v="music/classical music"/>
    <n v="107"/>
    <n v="52.962839506172834"/>
    <x v="4"/>
    <s v="classical music"/>
    <b v="1"/>
  </r>
  <r>
    <n v="2529"/>
    <s v="UrbanArias is DC's Contemporary Opera Company"/>
    <s v="Opera. Short. New."/>
    <n v="6000"/>
    <n v="6257"/>
    <x v="0"/>
    <x v="0"/>
    <x v="0"/>
    <n v="1332636975"/>
    <n v="1328752575"/>
    <b v="0"/>
    <x v="88"/>
    <b v="1"/>
    <s v="music/classical music"/>
    <n v="104"/>
    <n v="82.328947368421055"/>
    <x v="4"/>
    <s v="classical music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53"/>
    <b v="1"/>
    <s v="music/classical music"/>
    <n v="100"/>
    <n v="135.41666666666666"/>
    <x v="4"/>
    <s v="classical music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42"/>
    <b v="1"/>
    <s v="music/classical music"/>
    <n v="100"/>
    <n v="74.06557377049181"/>
    <x v="4"/>
    <s v="classical music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65"/>
    <b v="1"/>
    <s v="music/classical music"/>
    <n v="126"/>
    <n v="84.083333333333329"/>
    <x v="4"/>
    <s v="classical music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327"/>
    <b v="1"/>
    <s v="music/classical music"/>
    <n v="111"/>
    <n v="61.029411764705884"/>
    <x v="4"/>
    <s v="classical music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25"/>
    <b v="1"/>
    <s v="music/classical music"/>
    <n v="105"/>
    <n v="150"/>
    <x v="4"/>
    <s v="classical music"/>
    <b v="1"/>
  </r>
  <r>
    <n v="2535"/>
    <s v="Mark Hayes Requiem Recording"/>
    <s v="Mark Hayes: Requiem Recording"/>
    <n v="20000"/>
    <n v="20755"/>
    <x v="0"/>
    <x v="0"/>
    <x v="0"/>
    <n v="1417463945"/>
    <n v="1414781945"/>
    <b v="0"/>
    <x v="76"/>
    <b v="1"/>
    <s v="music/classical music"/>
    <n v="104"/>
    <n v="266.08974358974359"/>
    <x v="4"/>
    <s v="classical music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80"/>
    <b v="1"/>
    <s v="music/classical music"/>
    <n v="116"/>
    <n v="7.25"/>
    <x v="4"/>
    <s v="classical music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202"/>
    <b v="1"/>
    <s v="music/classical music"/>
    <n v="110"/>
    <n v="100"/>
    <x v="4"/>
    <s v="classical music"/>
    <b v="1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x v="333"/>
    <b v="1"/>
    <s v="music/classical music"/>
    <n v="113"/>
    <n v="109.96308108108107"/>
    <x v="4"/>
    <s v="classical music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211"/>
    <b v="1"/>
    <s v="music/classical music"/>
    <n v="100"/>
    <n v="169.91525423728814"/>
    <x v="4"/>
    <s v="classical music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74"/>
    <b v="1"/>
    <s v="music/classical music"/>
    <n v="103"/>
    <n v="95.740740740740748"/>
    <x v="4"/>
    <s v="classical music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287"/>
    <b v="1"/>
    <s v="music/classical music"/>
    <n v="107"/>
    <n v="59.460317460317462"/>
    <x v="4"/>
    <s v="classical music"/>
    <b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62"/>
    <b v="1"/>
    <s v="music/classical music"/>
    <n v="104"/>
    <n v="55.769230769230766"/>
    <x v="4"/>
    <s v="classical music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62"/>
    <b v="1"/>
    <s v="music/classical music"/>
    <n v="156"/>
    <n v="30.076923076923077"/>
    <x v="4"/>
    <s v="classical music"/>
    <b v="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x v="7"/>
    <b v="1"/>
    <s v="music/classical music"/>
    <n v="101"/>
    <n v="88.438596491228068"/>
    <x v="4"/>
    <s v="classical music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42"/>
    <b v="1"/>
    <s v="music/classical music"/>
    <n v="195"/>
    <n v="64.032786885245898"/>
    <x v="4"/>
    <s v="classical music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x v="71"/>
    <b v="1"/>
    <s v="music/classical music"/>
    <n v="112"/>
    <n v="60.153846153846153"/>
    <x v="4"/>
    <s v="classical music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179"/>
    <b v="1"/>
    <s v="music/classical music"/>
    <n v="120"/>
    <n v="49.194029850746269"/>
    <x v="4"/>
    <s v="classical music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x v="77"/>
    <b v="1"/>
    <s v="music/classical music"/>
    <n v="102"/>
    <n v="165.16216216216216"/>
    <x v="4"/>
    <s v="classical music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77"/>
    <b v="1"/>
    <s v="music/classical music"/>
    <n v="103"/>
    <n v="43.621621621621621"/>
    <x v="4"/>
    <s v="classical music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"/>
    <b v="1"/>
    <s v="music/classical music"/>
    <n v="101"/>
    <n v="43.7"/>
    <x v="4"/>
    <s v="classical music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66"/>
    <b v="1"/>
    <s v="music/classical music"/>
    <n v="103"/>
    <n v="67.419642857142861"/>
    <x v="4"/>
    <s v="classical music"/>
    <b v="1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59"/>
    <b v="1"/>
    <s v="music/classical music"/>
    <n v="107"/>
    <n v="177.5"/>
    <x v="4"/>
    <s v="classical music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65"/>
    <b v="1"/>
    <s v="music/classical music"/>
    <n v="156"/>
    <n v="38.883333333333333"/>
    <x v="4"/>
    <s v="classical music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85"/>
    <b v="1"/>
    <s v="music/classical music"/>
    <n v="123"/>
    <n v="54.985074626865675"/>
    <x v="4"/>
    <s v="classical music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2"/>
    <b v="1"/>
    <s v="music/classical music"/>
    <n v="107"/>
    <n v="61.342857142857142"/>
    <x v="4"/>
    <s v="classical music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69"/>
    <b v="1"/>
    <s v="music/classical music"/>
    <n v="106"/>
    <n v="23.117647058823529"/>
    <x v="4"/>
    <s v="classical music"/>
    <b v="1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x v="17"/>
    <b v="1"/>
    <s v="music/classical music"/>
    <n v="118"/>
    <n v="29.611111111111111"/>
    <x v="4"/>
    <s v="classical music"/>
    <b v="1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x v="59"/>
    <b v="1"/>
    <s v="music/classical music"/>
    <n v="109"/>
    <n v="75.611111111111114"/>
    <x v="4"/>
    <s v="classical music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20"/>
    <b v="1"/>
    <s v="music/classical music"/>
    <n v="111"/>
    <n v="35.6"/>
    <x v="4"/>
    <s v="classical music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64"/>
    <b v="1"/>
    <s v="music/classical music"/>
    <n v="100"/>
    <n v="143"/>
    <x v="4"/>
    <s v="classical music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x v="78"/>
    <b v="0"/>
    <s v="food/food trucks"/>
    <n v="0"/>
    <e v="#DIV/0!"/>
    <x v="7"/>
    <s v="food trucks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x v="83"/>
    <b v="0"/>
    <s v="food/food trucks"/>
    <n v="1"/>
    <n v="25"/>
    <x v="7"/>
    <s v="food trucks"/>
    <b v="0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x v="78"/>
    <b v="0"/>
    <s v="food/food trucks"/>
    <n v="0"/>
    <e v="#DIV/0!"/>
    <x v="7"/>
    <s v="food trucks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x v="78"/>
    <b v="0"/>
    <s v="food/food trucks"/>
    <n v="0"/>
    <e v="#DIV/0!"/>
    <x v="7"/>
    <s v="food trucks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x v="29"/>
    <b v="0"/>
    <s v="food/food trucks"/>
    <n v="1"/>
    <n v="100"/>
    <x v="7"/>
    <s v="food trucks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x v="78"/>
    <b v="0"/>
    <s v="food/food trucks"/>
    <n v="0"/>
    <e v="#DIV/0!"/>
    <x v="7"/>
    <s v="food trucks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x v="84"/>
    <b v="0"/>
    <s v="food/food trucks"/>
    <n v="0"/>
    <n v="60"/>
    <x v="7"/>
    <s v="food trucks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x v="29"/>
    <b v="0"/>
    <s v="food/food trucks"/>
    <n v="1"/>
    <n v="50"/>
    <x v="7"/>
    <s v="food trucks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x v="84"/>
    <b v="0"/>
    <s v="food/food trucks"/>
    <n v="2"/>
    <n v="72.5"/>
    <x v="7"/>
    <s v="food trucks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x v="84"/>
    <b v="0"/>
    <s v="food/food trucks"/>
    <n v="1"/>
    <n v="29.5"/>
    <x v="7"/>
    <s v="food trucks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x v="80"/>
    <b v="0"/>
    <s v="food/food trucks"/>
    <n v="0"/>
    <n v="62.5"/>
    <x v="7"/>
    <s v="food trucks"/>
    <b v="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x v="78"/>
    <b v="0"/>
    <s v="food/food trucks"/>
    <n v="0"/>
    <e v="#DIV/0!"/>
    <x v="7"/>
    <s v="food trucks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x v="78"/>
    <b v="0"/>
    <s v="food/food trucks"/>
    <n v="0"/>
    <e v="#DIV/0!"/>
    <x v="7"/>
    <s v="food trucks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x v="78"/>
    <b v="0"/>
    <s v="food/food trucks"/>
    <n v="0"/>
    <e v="#DIV/0!"/>
    <x v="7"/>
    <s v="food trucks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x v="78"/>
    <b v="0"/>
    <s v="food/food trucks"/>
    <n v="0"/>
    <e v="#DIV/0!"/>
    <x v="7"/>
    <s v="food trucks"/>
    <b v="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x v="78"/>
    <b v="0"/>
    <s v="food/food trucks"/>
    <n v="0"/>
    <e v="#DIV/0!"/>
    <x v="7"/>
    <s v="food trucks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x v="78"/>
    <b v="0"/>
    <s v="food/food trucks"/>
    <n v="0"/>
    <e v="#DIV/0!"/>
    <x v="7"/>
    <s v="food trucks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x v="78"/>
    <b v="0"/>
    <s v="food/food trucks"/>
    <n v="0"/>
    <e v="#DIV/0!"/>
    <x v="7"/>
    <s v="food trucks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x v="8"/>
    <b v="0"/>
    <s v="food/food trucks"/>
    <n v="0"/>
    <n v="23.083333333333332"/>
    <x v="7"/>
    <s v="food trucks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x v="84"/>
    <b v="0"/>
    <s v="food/food trucks"/>
    <n v="1"/>
    <n v="25.5"/>
    <x v="7"/>
    <s v="food trucks"/>
    <b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x v="202"/>
    <b v="0"/>
    <s v="food/food trucks"/>
    <n v="11"/>
    <n v="48.18181818181818"/>
    <x v="7"/>
    <s v="food trucks"/>
    <b v="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x v="29"/>
    <b v="0"/>
    <s v="food/food trucks"/>
    <n v="0"/>
    <n v="1"/>
    <x v="7"/>
    <s v="food trucks"/>
    <b v="0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x v="81"/>
    <b v="0"/>
    <s v="food/food trucks"/>
    <n v="1"/>
    <n v="1"/>
    <x v="7"/>
    <s v="food trucks"/>
    <b v="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x v="78"/>
    <b v="0"/>
    <s v="food/food trucks"/>
    <n v="0"/>
    <e v="#DIV/0!"/>
    <x v="7"/>
    <s v="food trucks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x v="29"/>
    <b v="0"/>
    <s v="food/food trucks"/>
    <n v="0"/>
    <n v="50"/>
    <x v="7"/>
    <s v="food trucks"/>
    <b v="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x v="29"/>
    <b v="0"/>
    <s v="food/food trucks"/>
    <n v="0"/>
    <n v="5"/>
    <x v="7"/>
    <s v="food trucks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x v="79"/>
    <b v="0"/>
    <s v="food/food trucks"/>
    <n v="2"/>
    <n v="202.83333333333334"/>
    <x v="7"/>
    <s v="food trucks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x v="22"/>
    <b v="0"/>
    <s v="food/food trucks"/>
    <n v="4"/>
    <n v="29.125"/>
    <x v="7"/>
    <s v="food trucks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x v="29"/>
    <b v="0"/>
    <s v="food/food trucks"/>
    <n v="0"/>
    <n v="5"/>
    <x v="7"/>
    <s v="food trucks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x v="78"/>
    <b v="0"/>
    <s v="food/food trucks"/>
    <n v="0"/>
    <e v="#DIV/0!"/>
    <x v="7"/>
    <s v="food trucks"/>
    <b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x v="84"/>
    <b v="0"/>
    <s v="food/food trucks"/>
    <n v="2"/>
    <n v="13"/>
    <x v="7"/>
    <s v="food trucks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x v="29"/>
    <b v="0"/>
    <s v="food/food trucks"/>
    <n v="0"/>
    <n v="50"/>
    <x v="7"/>
    <s v="food trucks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x v="78"/>
    <b v="0"/>
    <s v="food/food trucks"/>
    <n v="0"/>
    <e v="#DIV/0!"/>
    <x v="7"/>
    <s v="food trucks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x v="29"/>
    <b v="0"/>
    <s v="food/food trucks"/>
    <n v="0"/>
    <n v="1"/>
    <x v="7"/>
    <s v="food trucks"/>
    <b v="0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x v="10"/>
    <b v="0"/>
    <s v="food/food trucks"/>
    <n v="12"/>
    <n v="96.05263157894737"/>
    <x v="7"/>
    <s v="food trucks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x v="74"/>
    <b v="0"/>
    <s v="food/food trucks"/>
    <n v="24"/>
    <n v="305.77777777777777"/>
    <x v="7"/>
    <s v="food trucks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x v="63"/>
    <b v="0"/>
    <s v="food/food trucks"/>
    <n v="6"/>
    <n v="12.142857142857142"/>
    <x v="7"/>
    <s v="food trucks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x v="25"/>
    <b v="0"/>
    <s v="food/food trucks"/>
    <n v="39"/>
    <n v="83.571428571428569"/>
    <x v="7"/>
    <s v="food trucks"/>
    <b v="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x v="81"/>
    <b v="0"/>
    <s v="food/food trucks"/>
    <n v="1"/>
    <n v="18"/>
    <x v="7"/>
    <s v="food trucks"/>
    <b v="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x v="209"/>
    <b v="0"/>
    <s v="food/food trucks"/>
    <n v="7"/>
    <n v="115.53333333333333"/>
    <x v="7"/>
    <s v="food trucks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299"/>
    <b v="1"/>
    <s v="technology/space exploration"/>
    <n v="661"/>
    <n v="21.900662251655628"/>
    <x v="2"/>
    <s v="space exploration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463"/>
    <b v="1"/>
    <s v="technology/space exploration"/>
    <n v="326"/>
    <n v="80.022494887525568"/>
    <x v="2"/>
    <s v="space exploration"/>
    <b v="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x v="133"/>
    <b v="1"/>
    <s v="technology/space exploration"/>
    <n v="101"/>
    <n v="35.520000000000003"/>
    <x v="2"/>
    <s v="space exploration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306"/>
    <b v="1"/>
    <s v="technology/space exploration"/>
    <n v="104"/>
    <n v="64.933333333333323"/>
    <x v="2"/>
    <s v="space exploration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464"/>
    <b v="1"/>
    <s v="technology/space exploration"/>
    <n v="107"/>
    <n v="60.965703745743475"/>
    <x v="2"/>
    <s v="space exploration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65"/>
    <b v="1"/>
    <s v="technology/space exploration"/>
    <n v="110"/>
    <n v="31.444155844155844"/>
    <x v="2"/>
    <s v="space exploration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367"/>
    <b v="1"/>
    <s v="technology/space exploration"/>
    <n v="408"/>
    <n v="81.949748743718587"/>
    <x v="2"/>
    <s v="space exploration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466"/>
    <b v="1"/>
    <s v="technology/space exploration"/>
    <n v="224"/>
    <n v="58.92763157894737"/>
    <x v="2"/>
    <s v="space exploration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467"/>
    <b v="1"/>
    <s v="technology/space exploration"/>
    <n v="304"/>
    <n v="157.29347633136095"/>
    <x v="2"/>
    <s v="space exploration"/>
    <b v="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x v="468"/>
    <b v="1"/>
    <s v="technology/space exploration"/>
    <n v="141"/>
    <n v="55.758509532062391"/>
    <x v="2"/>
    <s v="space exploration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x v="469"/>
    <b v="1"/>
    <s v="technology/space exploration"/>
    <n v="2791"/>
    <n v="83.802893802893806"/>
    <x v="2"/>
    <s v="space exploration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24"/>
    <b v="1"/>
    <s v="technology/space exploration"/>
    <n v="172"/>
    <n v="58.422210884353746"/>
    <x v="2"/>
    <s v="space exploration"/>
    <b v="1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33"/>
    <b v="1"/>
    <s v="technology/space exploration"/>
    <n v="101"/>
    <n v="270.57142857142856"/>
    <x v="2"/>
    <s v="space exploration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61"/>
    <b v="1"/>
    <s v="technology/space exploration"/>
    <n v="102"/>
    <n v="107.1"/>
    <x v="2"/>
    <s v="space exploration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250"/>
    <b v="1"/>
    <s v="technology/space exploration"/>
    <n v="170"/>
    <n v="47.180555555555557"/>
    <x v="2"/>
    <s v="space exploration"/>
    <b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146"/>
    <b v="1"/>
    <s v="technology/space exploration"/>
    <n v="115"/>
    <n v="120.30882352941177"/>
    <x v="2"/>
    <s v="space exploration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180"/>
    <b v="1"/>
    <s v="technology/space exploration"/>
    <n v="878"/>
    <n v="27.59748427672956"/>
    <x v="2"/>
    <s v="space exploration"/>
    <b v="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x v="99"/>
    <b v="1"/>
    <s v="technology/space exploration"/>
    <n v="105"/>
    <n v="205.2987012987013"/>
    <x v="2"/>
    <s v="space exploration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28"/>
    <b v="1"/>
    <s v="technology/space exploration"/>
    <n v="188"/>
    <n v="35.547169811320757"/>
    <x v="2"/>
    <s v="space exploration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x v="470"/>
    <b v="1"/>
    <s v="technology/space exploration"/>
    <n v="144"/>
    <n v="74.639488409272587"/>
    <x v="2"/>
    <s v="space exploration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471"/>
    <b v="1"/>
    <s v="technology/space exploration"/>
    <n v="146"/>
    <n v="47.058064516129029"/>
    <x v="2"/>
    <s v="space exploration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x v="142"/>
    <b v="1"/>
    <s v="technology/space exploration"/>
    <n v="131"/>
    <n v="26.591351351351353"/>
    <x v="2"/>
    <s v="space exploration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95"/>
    <b v="1"/>
    <s v="technology/space exploration"/>
    <n v="114"/>
    <n v="36.774193548387096"/>
    <x v="2"/>
    <s v="space exploration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472"/>
    <b v="1"/>
    <s v="technology/space exploration"/>
    <n v="1379"/>
    <n v="31.820544982698959"/>
    <x v="2"/>
    <s v="space exploration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x v="47"/>
    <b v="1"/>
    <s v="technology/space exploration"/>
    <n v="956"/>
    <n v="27.576923076923077"/>
    <x v="2"/>
    <s v="space exploration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x v="133"/>
    <b v="1"/>
    <s v="technology/space exploration"/>
    <n v="112"/>
    <n v="56"/>
    <x v="2"/>
    <s v="space exploration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43"/>
    <b v="1"/>
    <s v="technology/space exploration"/>
    <n v="647"/>
    <n v="21.555555555555557"/>
    <x v="2"/>
    <s v="space exploration"/>
    <b v="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x v="64"/>
    <b v="1"/>
    <s v="technology/space exploration"/>
    <n v="110"/>
    <n v="44.095238095238095"/>
    <x v="2"/>
    <s v="space exploration"/>
    <b v="1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x v="61"/>
    <b v="1"/>
    <s v="technology/space exploration"/>
    <n v="128"/>
    <n v="63.87"/>
    <x v="2"/>
    <s v="space exploration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x v="75"/>
    <b v="1"/>
    <s v="technology/space exploration"/>
    <n v="158"/>
    <n v="38.987654320987652"/>
    <x v="2"/>
    <s v="space exploration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172"/>
    <b v="1"/>
    <s v="technology/space exploration"/>
    <n v="115"/>
    <n v="80.185489510489504"/>
    <x v="2"/>
    <s v="space exploration"/>
    <b v="1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x v="288"/>
    <b v="1"/>
    <s v="technology/space exploration"/>
    <n v="137"/>
    <n v="34.904761904761905"/>
    <x v="2"/>
    <s v="space exploration"/>
    <b v="1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473"/>
    <b v="1"/>
    <s v="technology/space exploration"/>
    <n v="355"/>
    <n v="89.100502512562812"/>
    <x v="2"/>
    <s v="space exploration"/>
    <b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20"/>
    <b v="1"/>
    <s v="technology/space exploration"/>
    <n v="106"/>
    <n v="39.44"/>
    <x v="2"/>
    <s v="space exploration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x v="87"/>
    <b v="1"/>
    <s v="technology/space exploration"/>
    <n v="100"/>
    <n v="136.9047619047619"/>
    <x v="2"/>
    <s v="space exploration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133"/>
    <b v="1"/>
    <s v="technology/space exploration"/>
    <n v="187"/>
    <n v="37.46"/>
    <x v="2"/>
    <s v="space exploration"/>
    <b v="1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x v="55"/>
    <b v="1"/>
    <s v="technology/space exploration"/>
    <n v="166"/>
    <n v="31.96153846153846"/>
    <x v="2"/>
    <s v="space exploration"/>
    <b v="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25"/>
    <b v="1"/>
    <s v="technology/space exploration"/>
    <n v="102"/>
    <n v="25.214285714285715"/>
    <x v="2"/>
    <s v="space exploration"/>
    <b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72"/>
    <b v="1"/>
    <s v="technology/space exploration"/>
    <n v="164"/>
    <n v="10.040816326530612"/>
    <x v="2"/>
    <s v="space exploration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50"/>
    <b v="1"/>
    <s v="technology/space exploration"/>
    <n v="106"/>
    <n v="45.94202898550725"/>
    <x v="2"/>
    <s v="space exploration"/>
    <b v="1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x v="29"/>
    <b v="0"/>
    <s v="technology/space exploration"/>
    <n v="1"/>
    <n v="15"/>
    <x v="2"/>
    <s v="space exploration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x v="78"/>
    <b v="0"/>
    <s v="technology/space exploration"/>
    <n v="0"/>
    <e v="#DIV/0!"/>
    <x v="2"/>
    <s v="space exploration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x v="474"/>
    <b v="0"/>
    <s v="technology/space exploration"/>
    <n v="34"/>
    <n v="223.58248500999335"/>
    <x v="2"/>
    <s v="space exploration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x v="47"/>
    <b v="0"/>
    <s v="technology/space exploration"/>
    <n v="2"/>
    <n v="39.480769230769234"/>
    <x v="2"/>
    <s v="space exploration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x v="23"/>
    <b v="0"/>
    <s v="technology/space exploration"/>
    <n v="11"/>
    <n v="91.304347826086953"/>
    <x v="2"/>
    <s v="space exploration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x v="475"/>
    <b v="0"/>
    <s v="technology/space exploration"/>
    <n v="8"/>
    <n v="78.666205607476627"/>
    <x v="2"/>
    <s v="space exploration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x v="83"/>
    <b v="0"/>
    <s v="technology/space exploration"/>
    <n v="1"/>
    <n v="12"/>
    <x v="2"/>
    <s v="space exploration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x v="79"/>
    <b v="0"/>
    <s v="technology/space exploration"/>
    <n v="1"/>
    <n v="17.666666666666668"/>
    <x v="2"/>
    <s v="space exploration"/>
    <b v="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x v="83"/>
    <b v="0"/>
    <s v="technology/space exploration"/>
    <n v="0"/>
    <n v="41.333333333333336"/>
    <x v="2"/>
    <s v="space exploration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x v="81"/>
    <b v="0"/>
    <s v="technology/space exploration"/>
    <n v="1"/>
    <n v="71.599999999999994"/>
    <x v="2"/>
    <s v="space exploration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x v="57"/>
    <b v="0"/>
    <s v="technology/space exploration"/>
    <n v="2"/>
    <n v="307.8235294117647"/>
    <x v="2"/>
    <s v="space exploration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x v="202"/>
    <b v="0"/>
    <s v="technology/space exploration"/>
    <n v="1"/>
    <n v="80.454545454545453"/>
    <x v="2"/>
    <s v="space exploration"/>
    <b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x v="16"/>
    <b v="0"/>
    <s v="technology/space exploration"/>
    <n v="12"/>
    <n v="83.942857142857136"/>
    <x v="2"/>
    <s v="space exploration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x v="79"/>
    <b v="0"/>
    <s v="technology/space exploration"/>
    <n v="0"/>
    <n v="8.5"/>
    <x v="2"/>
    <s v="space exploration"/>
    <b v="0"/>
  </r>
  <r>
    <n v="2655"/>
    <s v="Balloons (Canceled)"/>
    <s v="Thank you for your support!"/>
    <n v="15000"/>
    <n v="3155"/>
    <x v="1"/>
    <x v="0"/>
    <x v="0"/>
    <n v="1455048000"/>
    <n v="1452631647"/>
    <b v="0"/>
    <x v="68"/>
    <b v="0"/>
    <s v="technology/space exploration"/>
    <n v="21"/>
    <n v="73.372093023255815"/>
    <x v="2"/>
    <s v="space exploration"/>
    <b v="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x v="215"/>
    <b v="0"/>
    <s v="technology/space exploration"/>
    <n v="11"/>
    <n v="112.86184210526316"/>
    <x v="2"/>
    <s v="space exploration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x v="211"/>
    <b v="0"/>
    <s v="technology/space exploration"/>
    <n v="19"/>
    <n v="95.277627118644077"/>
    <x v="2"/>
    <s v="space exploration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x v="80"/>
    <b v="0"/>
    <s v="technology/space exploration"/>
    <n v="0"/>
    <n v="22.75"/>
    <x v="2"/>
    <s v="space exploration"/>
    <b v="0"/>
  </r>
  <r>
    <n v="2659"/>
    <s v="test (Canceled)"/>
    <s v="test"/>
    <n v="49000"/>
    <n v="1333"/>
    <x v="1"/>
    <x v="0"/>
    <x v="0"/>
    <n v="1429321210"/>
    <n v="1426729210"/>
    <b v="0"/>
    <x v="73"/>
    <b v="0"/>
    <s v="technology/space exploration"/>
    <n v="3"/>
    <n v="133.30000000000001"/>
    <x v="2"/>
    <s v="space exploration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x v="81"/>
    <b v="0"/>
    <s v="technology/space exploration"/>
    <n v="0"/>
    <n v="3.8"/>
    <x v="2"/>
    <s v="space exploration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65"/>
    <b v="1"/>
    <s v="technology/makerspaces"/>
    <n v="103"/>
    <n v="85.75"/>
    <x v="2"/>
    <s v="makerspaces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144"/>
    <b v="1"/>
    <s v="technology/makerspaces"/>
    <n v="107"/>
    <n v="267"/>
    <x v="2"/>
    <s v="makerspaces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x v="66"/>
    <b v="1"/>
    <s v="technology/makerspaces"/>
    <n v="105"/>
    <n v="373.55803571428572"/>
    <x v="2"/>
    <s v="makerspaces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01"/>
    <b v="1"/>
    <s v="technology/makerspaces"/>
    <n v="103"/>
    <n v="174.03846153846155"/>
    <x v="2"/>
    <s v="makerspaces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67"/>
    <b v="1"/>
    <s v="technology/makerspaces"/>
    <n v="123"/>
    <n v="93.695652173913047"/>
    <x v="2"/>
    <s v="makerspaces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190"/>
    <b v="1"/>
    <s v="technology/makerspaces"/>
    <n v="159"/>
    <n v="77.327718446601949"/>
    <x v="2"/>
    <s v="makerspaces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59"/>
    <b v="1"/>
    <s v="technology/makerspaces"/>
    <n v="111"/>
    <n v="92.222222222222229"/>
    <x v="2"/>
    <s v="makerspaces"/>
    <b v="1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x v="33"/>
    <b v="1"/>
    <s v="technology/makerspaces"/>
    <n v="171"/>
    <n v="60.964285714285715"/>
    <x v="2"/>
    <s v="makerspaces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202"/>
    <b v="1"/>
    <s v="technology/makerspaces"/>
    <n v="125"/>
    <n v="91"/>
    <x v="2"/>
    <s v="makerspaces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x v="65"/>
    <b v="0"/>
    <s v="technology/makerspaces"/>
    <n v="6"/>
    <n v="41.583333333333336"/>
    <x v="2"/>
    <s v="makerspaces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x v="87"/>
    <b v="0"/>
    <s v="technology/makerspaces"/>
    <n v="11"/>
    <n v="33.761904761904759"/>
    <x v="2"/>
    <s v="makerspaces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x v="5"/>
    <b v="0"/>
    <s v="technology/makerspaces"/>
    <n v="33"/>
    <n v="70.61702127659575"/>
    <x v="2"/>
    <s v="makerspaces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x v="36"/>
    <b v="0"/>
    <s v="technology/makerspaces"/>
    <n v="28"/>
    <n v="167.15151515151516"/>
    <x v="2"/>
    <s v="makerspaces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x v="199"/>
    <b v="0"/>
    <s v="technology/makerspaces"/>
    <n v="63"/>
    <n v="128.61988304093566"/>
    <x v="2"/>
    <s v="makerspaces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x v="60"/>
    <b v="0"/>
    <s v="technology/makerspaces"/>
    <n v="8"/>
    <n v="65.41379310344827"/>
    <x v="2"/>
    <s v="makerspaces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x v="82"/>
    <b v="0"/>
    <s v="technology/makerspaces"/>
    <n v="50"/>
    <n v="117.55555555555556"/>
    <x v="2"/>
    <s v="makerspaces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x v="74"/>
    <b v="0"/>
    <s v="technology/makerspaces"/>
    <n v="18"/>
    <n v="126.48148148148148"/>
    <x v="2"/>
    <s v="makerspaces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x v="84"/>
    <b v="0"/>
    <s v="technology/makerspaces"/>
    <n v="0"/>
    <n v="550"/>
    <x v="2"/>
    <s v="makerspaces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x v="83"/>
    <b v="0"/>
    <s v="technology/makerspaces"/>
    <n v="0"/>
    <n v="44"/>
    <x v="2"/>
    <s v="makerspaces"/>
    <b v="0"/>
  </r>
  <r>
    <n v="2680"/>
    <s v="iHeart Pillow"/>
    <s v="iHeartPillow, Connecting loved ones"/>
    <n v="32000"/>
    <n v="276"/>
    <x v="2"/>
    <x v="3"/>
    <x v="3"/>
    <n v="1459915491"/>
    <n v="1457327091"/>
    <b v="0"/>
    <x v="80"/>
    <b v="0"/>
    <s v="technology/makerspaces"/>
    <n v="1"/>
    <n v="69"/>
    <x v="2"/>
    <s v="makerspaces"/>
    <b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x v="84"/>
    <b v="0"/>
    <s v="food/food trucks"/>
    <n v="1"/>
    <n v="27.5"/>
    <x v="7"/>
    <s v="food trucks"/>
    <b v="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x v="9"/>
    <b v="0"/>
    <s v="food/food trucks"/>
    <n v="28"/>
    <n v="84.9"/>
    <x v="7"/>
    <s v="food trucks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x v="83"/>
    <b v="0"/>
    <s v="food/food trucks"/>
    <n v="0"/>
    <n v="12"/>
    <x v="7"/>
    <s v="food trucks"/>
    <b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x v="80"/>
    <b v="0"/>
    <s v="food/food trucks"/>
    <n v="1"/>
    <n v="200"/>
    <x v="7"/>
    <s v="food trucks"/>
    <b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x v="29"/>
    <b v="0"/>
    <s v="food/food trucks"/>
    <n v="0"/>
    <n v="10"/>
    <x v="7"/>
    <s v="food trucks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x v="78"/>
    <b v="0"/>
    <s v="food/food trucks"/>
    <n v="0"/>
    <e v="#DIV/0!"/>
    <x v="7"/>
    <s v="food trucks"/>
    <b v="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x v="78"/>
    <b v="0"/>
    <s v="food/food trucks"/>
    <n v="0"/>
    <e v="#DIV/0!"/>
    <x v="7"/>
    <s v="food trucks"/>
    <b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x v="25"/>
    <b v="0"/>
    <s v="food/food trucks"/>
    <n v="0"/>
    <n v="5.2857142857142856"/>
    <x v="7"/>
    <s v="food trucks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x v="29"/>
    <b v="0"/>
    <s v="food/food trucks"/>
    <n v="0"/>
    <n v="1"/>
    <x v="7"/>
    <s v="food trucks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x v="115"/>
    <b v="0"/>
    <s v="food/food trucks"/>
    <n v="11"/>
    <n v="72.762711864406782"/>
    <x v="7"/>
    <s v="food trucks"/>
    <b v="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x v="84"/>
    <b v="0"/>
    <s v="food/food trucks"/>
    <n v="0"/>
    <n v="17.5"/>
    <x v="7"/>
    <s v="food trucks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x v="29"/>
    <b v="0"/>
    <s v="food/food trucks"/>
    <n v="1"/>
    <n v="25"/>
    <x v="7"/>
    <s v="food trucks"/>
    <b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x v="83"/>
    <b v="0"/>
    <s v="food/food trucks"/>
    <n v="1"/>
    <n v="13.333333333333334"/>
    <x v="7"/>
    <s v="food trucks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x v="29"/>
    <b v="0"/>
    <s v="food/food trucks"/>
    <n v="0"/>
    <n v="1"/>
    <x v="7"/>
    <s v="food trucks"/>
    <b v="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x v="83"/>
    <b v="0"/>
    <s v="food/food trucks"/>
    <n v="0"/>
    <n v="23.666666666666668"/>
    <x v="7"/>
    <s v="food trucks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x v="44"/>
    <b v="0"/>
    <s v="food/food trucks"/>
    <n v="6"/>
    <n v="89.21052631578948"/>
    <x v="7"/>
    <s v="food trucks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x v="47"/>
    <b v="0"/>
    <s v="food/food trucks"/>
    <n v="26"/>
    <n v="116.55769230769231"/>
    <x v="7"/>
    <s v="food trucks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x v="84"/>
    <b v="0"/>
    <s v="food/food trucks"/>
    <n v="0"/>
    <n v="13.005000000000001"/>
    <x v="7"/>
    <s v="food trucks"/>
    <b v="0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x v="78"/>
    <b v="0"/>
    <s v="food/food trucks"/>
    <n v="0"/>
    <e v="#DIV/0!"/>
    <x v="7"/>
    <s v="food trucks"/>
    <b v="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x v="80"/>
    <b v="0"/>
    <s v="food/food trucks"/>
    <n v="1"/>
    <n v="17.5"/>
    <x v="7"/>
    <s v="food trucks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x v="67"/>
    <b v="0"/>
    <s v="theater/spaces"/>
    <n v="46"/>
    <n v="34.130434782608695"/>
    <x v="1"/>
    <s v="spaces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55"/>
    <b v="0"/>
    <s v="theater/spaces"/>
    <n v="34"/>
    <n v="132.34615384615384"/>
    <x v="1"/>
    <s v="spaces"/>
    <b v="0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x v="43"/>
    <b v="0"/>
    <s v="theater/spaces"/>
    <n v="104"/>
    <n v="922.22222222222217"/>
    <x v="1"/>
    <s v="spaces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63"/>
    <b v="0"/>
    <s v="theater/spaces"/>
    <n v="6"/>
    <n v="163.57142857142858"/>
    <x v="1"/>
    <s v="spaces"/>
    <b v="0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x v="22"/>
    <b v="0"/>
    <s v="theater/spaces"/>
    <n v="11"/>
    <n v="217.375"/>
    <x v="1"/>
    <s v="spaces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40"/>
    <b v="1"/>
    <s v="theater/spaces"/>
    <n v="112"/>
    <n v="149.44486692015209"/>
    <x v="1"/>
    <s v="spaces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476"/>
    <b v="1"/>
    <s v="theater/spaces"/>
    <n v="351"/>
    <n v="71.237487309644663"/>
    <x v="1"/>
    <s v="spaces"/>
    <b v="1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477"/>
    <b v="1"/>
    <s v="theater/spaces"/>
    <n v="233"/>
    <n v="44.464318398474738"/>
    <x v="1"/>
    <s v="spaces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478"/>
    <b v="1"/>
    <s v="theater/spaces"/>
    <n v="102"/>
    <n v="164.94480519480518"/>
    <x v="1"/>
    <s v="spaces"/>
    <b v="1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x v="479"/>
    <b v="1"/>
    <s v="theater/spaces"/>
    <n v="154"/>
    <n v="84.871516544117654"/>
    <x v="1"/>
    <s v="spaces"/>
    <b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96"/>
    <b v="1"/>
    <s v="theater/spaces"/>
    <n v="101"/>
    <n v="53.945205479452056"/>
    <x v="1"/>
    <s v="spaces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235"/>
    <b v="1"/>
    <s v="theater/spaces"/>
    <n v="131"/>
    <n v="50.531468531468533"/>
    <x v="1"/>
    <s v="spaces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80"/>
    <b v="1"/>
    <s v="theater/spaces"/>
    <n v="102"/>
    <n v="108.00140845070422"/>
    <x v="1"/>
    <s v="spaces"/>
    <b v="1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x v="120"/>
    <b v="1"/>
    <s v="theater/spaces"/>
    <n v="116"/>
    <n v="95.373770491803285"/>
    <x v="1"/>
    <s v="spaces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481"/>
    <b v="1"/>
    <s v="theater/spaces"/>
    <n v="265"/>
    <n v="57.631016333938291"/>
    <x v="1"/>
    <s v="spaces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x v="482"/>
    <b v="1"/>
    <s v="theater/spaces"/>
    <n v="120"/>
    <n v="64.160481283422456"/>
    <x v="1"/>
    <s v="spaces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166"/>
    <b v="1"/>
    <s v="theater/spaces"/>
    <n v="120"/>
    <n v="92.387692307692305"/>
    <x v="1"/>
    <s v="spaces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265"/>
    <b v="1"/>
    <s v="theater/spaces"/>
    <n v="104"/>
    <n v="125.97972972972973"/>
    <x v="1"/>
    <s v="spaces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50"/>
    <b v="1"/>
    <s v="theater/spaces"/>
    <n v="109"/>
    <n v="94.637681159420296"/>
    <x v="1"/>
    <s v="spaces"/>
    <b v="1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x v="210"/>
    <b v="1"/>
    <s v="theater/spaces"/>
    <n v="118"/>
    <n v="170.69942196531792"/>
    <x v="1"/>
    <s v="spaces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314"/>
    <b v="1"/>
    <s v="technology/hardware"/>
    <n v="1462"/>
    <n v="40.762081784386616"/>
    <x v="2"/>
    <s v="hardware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3"/>
    <b v="1"/>
    <s v="technology/hardware"/>
    <n v="253"/>
    <n v="68.254054054054052"/>
    <x v="2"/>
    <s v="hardware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82"/>
    <b v="1"/>
    <s v="technology/hardware"/>
    <n v="140"/>
    <n v="95.48863636363636"/>
    <x v="2"/>
    <s v="hardware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83"/>
    <b v="1"/>
    <s v="technology/hardware"/>
    <n v="297"/>
    <n v="7.1902649656526005"/>
    <x v="2"/>
    <s v="hardware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x v="116"/>
    <b v="1"/>
    <s v="technology/hardware"/>
    <n v="145"/>
    <n v="511.65486725663715"/>
    <x v="2"/>
    <s v="hardware"/>
    <b v="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x v="442"/>
    <b v="1"/>
    <s v="technology/hardware"/>
    <n v="106"/>
    <n v="261.74504950495049"/>
    <x v="2"/>
    <s v="hardware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484"/>
    <b v="1"/>
    <s v="technology/hardware"/>
    <n v="493"/>
    <n v="69.760961810466767"/>
    <x v="2"/>
    <s v="hardware"/>
    <b v="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x v="413"/>
    <b v="1"/>
    <s v="technology/hardware"/>
    <n v="202"/>
    <n v="77.229591836734699"/>
    <x v="2"/>
    <s v="hardware"/>
    <b v="1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x v="23"/>
    <b v="1"/>
    <s v="technology/hardware"/>
    <n v="104"/>
    <n v="340.56521739130437"/>
    <x v="2"/>
    <s v="hardware"/>
    <b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x v="345"/>
    <b v="1"/>
    <s v="technology/hardware"/>
    <n v="170"/>
    <n v="67.417903225806455"/>
    <x v="2"/>
    <s v="hardware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77"/>
    <b v="1"/>
    <s v="technology/hardware"/>
    <n v="104"/>
    <n v="845.70270270270271"/>
    <x v="2"/>
    <s v="hardware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6"/>
    <b v="1"/>
    <s v="technology/hardware"/>
    <n v="118"/>
    <n v="97.191780821917803"/>
    <x v="2"/>
    <s v="hardware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46"/>
    <b v="1"/>
    <s v="technology/hardware"/>
    <n v="108"/>
    <n v="451.84033613445376"/>
    <x v="2"/>
    <s v="hardware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430"/>
    <b v="1"/>
    <s v="technology/hardware"/>
    <n v="2260300"/>
    <n v="138.66871165644173"/>
    <x v="2"/>
    <s v="hardware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85"/>
    <b v="1"/>
    <s v="technology/hardware"/>
    <n v="978"/>
    <n v="21.640147492625371"/>
    <x v="2"/>
    <s v="hardware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x v="6"/>
    <b v="1"/>
    <s v="technology/hardware"/>
    <n v="123"/>
    <n v="169.51724137931035"/>
    <x v="2"/>
    <s v="hardware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231"/>
    <b v="1"/>
    <s v="technology/hardware"/>
    <n v="246"/>
    <n v="161.88210526315791"/>
    <x v="2"/>
    <s v="hardware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41"/>
    <b v="1"/>
    <s v="technology/hardware"/>
    <n v="148"/>
    <n v="493.13333333333333"/>
    <x v="2"/>
    <s v="hardware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77"/>
    <b v="1"/>
    <s v="technology/hardware"/>
    <n v="384"/>
    <n v="22.120418848167539"/>
    <x v="2"/>
    <s v="hardware"/>
    <b v="1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x v="57"/>
    <b v="1"/>
    <s v="technology/hardware"/>
    <n v="103"/>
    <n v="18.235294117647058"/>
    <x v="2"/>
    <s v="hardware"/>
    <b v="1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x v="80"/>
    <b v="0"/>
    <s v="publishing/children's books"/>
    <n v="0"/>
    <n v="8.75"/>
    <x v="3"/>
    <s v="children's books"/>
    <b v="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x v="59"/>
    <b v="0"/>
    <s v="publishing/children's books"/>
    <n v="29"/>
    <n v="40.611111111111114"/>
    <x v="3"/>
    <s v="children's books"/>
    <b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x v="78"/>
    <b v="0"/>
    <s v="publishing/children's books"/>
    <n v="0"/>
    <e v="#DIV/0!"/>
    <x v="3"/>
    <s v="children's books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x v="19"/>
    <b v="0"/>
    <s v="publishing/children's books"/>
    <n v="5"/>
    <n v="37.954545454545453"/>
    <x v="3"/>
    <s v="children's books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x v="72"/>
    <b v="0"/>
    <s v="publishing/children's books"/>
    <n v="22"/>
    <n v="35.734693877551024"/>
    <x v="3"/>
    <s v="children's books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x v="10"/>
    <b v="0"/>
    <s v="publishing/children's books"/>
    <n v="27"/>
    <n v="42.157894736842103"/>
    <x v="3"/>
    <s v="children's books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x v="80"/>
    <b v="0"/>
    <s v="publishing/children's books"/>
    <n v="28"/>
    <n v="35"/>
    <x v="3"/>
    <s v="children's books"/>
    <b v="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x v="80"/>
    <b v="0"/>
    <s v="publishing/children's books"/>
    <n v="1"/>
    <n v="13.25"/>
    <x v="3"/>
    <s v="children's books"/>
    <b v="0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x v="84"/>
    <b v="0"/>
    <s v="publishing/children's books"/>
    <n v="1"/>
    <n v="55"/>
    <x v="3"/>
    <s v="children's books"/>
    <b v="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x v="78"/>
    <b v="0"/>
    <s v="publishing/children's books"/>
    <n v="0"/>
    <e v="#DIV/0!"/>
    <x v="3"/>
    <s v="children's books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x v="78"/>
    <b v="0"/>
    <s v="publishing/children's books"/>
    <n v="0"/>
    <e v="#DIV/0!"/>
    <x v="3"/>
    <s v="children's books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x v="25"/>
    <b v="0"/>
    <s v="publishing/children's books"/>
    <n v="11"/>
    <n v="39.285714285714285"/>
    <x v="3"/>
    <s v="children's books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x v="22"/>
    <b v="0"/>
    <s v="publishing/children's books"/>
    <n v="19"/>
    <n v="47.5"/>
    <x v="3"/>
    <s v="children's books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x v="78"/>
    <b v="0"/>
    <s v="publishing/children's books"/>
    <n v="0"/>
    <e v="#DIV/0!"/>
    <x v="3"/>
    <s v="children's books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x v="41"/>
    <b v="0"/>
    <s v="publishing/children's books"/>
    <n v="52"/>
    <n v="17.333333333333332"/>
    <x v="3"/>
    <s v="children's books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x v="51"/>
    <b v="0"/>
    <s v="publishing/children's books"/>
    <n v="10"/>
    <n v="31.757575757575758"/>
    <x v="3"/>
    <s v="children's books"/>
    <b v="0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x v="84"/>
    <b v="0"/>
    <s v="publishing/children's books"/>
    <n v="1"/>
    <n v="5"/>
    <x v="3"/>
    <s v="children's books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x v="79"/>
    <b v="0"/>
    <s v="publishing/children's books"/>
    <n v="12"/>
    <n v="39"/>
    <x v="3"/>
    <s v="children's books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x v="84"/>
    <b v="0"/>
    <s v="publishing/children's books"/>
    <n v="11"/>
    <n v="52.5"/>
    <x v="3"/>
    <s v="children's books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x v="78"/>
    <b v="0"/>
    <s v="publishing/children's books"/>
    <n v="0"/>
    <e v="#DIV/0!"/>
    <x v="3"/>
    <s v="children's books"/>
    <b v="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x v="80"/>
    <b v="0"/>
    <s v="publishing/children's books"/>
    <n v="1"/>
    <n v="9"/>
    <x v="3"/>
    <s v="children's books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x v="29"/>
    <b v="0"/>
    <s v="publishing/children's books"/>
    <n v="1"/>
    <n v="25"/>
    <x v="3"/>
    <s v="children's books"/>
    <b v="0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x v="83"/>
    <b v="0"/>
    <s v="publishing/children's books"/>
    <n v="0"/>
    <n v="30"/>
    <x v="3"/>
    <s v="children's books"/>
    <b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x v="80"/>
    <b v="0"/>
    <s v="publishing/children's books"/>
    <n v="1"/>
    <n v="11.25"/>
    <x v="3"/>
    <s v="children's books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x v="78"/>
    <b v="0"/>
    <s v="publishing/children's books"/>
    <n v="0"/>
    <e v="#DIV/0!"/>
    <x v="3"/>
    <s v="children's books"/>
    <b v="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x v="80"/>
    <b v="0"/>
    <s v="publishing/children's books"/>
    <n v="2"/>
    <n v="25"/>
    <x v="3"/>
    <s v="children's books"/>
    <b v="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x v="83"/>
    <b v="0"/>
    <s v="publishing/children's books"/>
    <n v="1"/>
    <n v="11.333333333333334"/>
    <x v="3"/>
    <s v="children's books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x v="69"/>
    <b v="0"/>
    <s v="publishing/children's books"/>
    <n v="14"/>
    <n v="29.470588235294116"/>
    <x v="3"/>
    <s v="children's books"/>
    <b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x v="84"/>
    <b v="0"/>
    <s v="publishing/children's books"/>
    <n v="0"/>
    <n v="1"/>
    <x v="3"/>
    <s v="children's books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x v="51"/>
    <b v="0"/>
    <s v="publishing/children's books"/>
    <n v="10"/>
    <n v="63.098484848484851"/>
    <x v="3"/>
    <s v="children's books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x v="78"/>
    <b v="0"/>
    <s v="publishing/children's books"/>
    <n v="0"/>
    <e v="#DIV/0!"/>
    <x v="3"/>
    <s v="children's books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x v="78"/>
    <b v="0"/>
    <s v="publishing/children's books"/>
    <n v="0"/>
    <e v="#DIV/0!"/>
    <x v="3"/>
    <s v="children's books"/>
    <b v="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x v="29"/>
    <b v="0"/>
    <s v="publishing/children's books"/>
    <n v="0"/>
    <n v="1"/>
    <x v="3"/>
    <s v="children's books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x v="62"/>
    <b v="0"/>
    <s v="publishing/children's books"/>
    <n v="14"/>
    <n v="43.846153846153847"/>
    <x v="3"/>
    <s v="children's books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x v="84"/>
    <b v="0"/>
    <s v="publishing/children's books"/>
    <n v="3"/>
    <n v="75"/>
    <x v="3"/>
    <s v="children's books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x v="17"/>
    <b v="0"/>
    <s v="publishing/children's books"/>
    <n v="8"/>
    <n v="45.972222222222221"/>
    <x v="3"/>
    <s v="children's books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x v="29"/>
    <b v="0"/>
    <s v="publishing/children's books"/>
    <n v="0"/>
    <n v="10"/>
    <x v="3"/>
    <s v="children's books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x v="41"/>
    <b v="0"/>
    <s v="publishing/children's books"/>
    <n v="26"/>
    <n v="93.666666666666671"/>
    <x v="3"/>
    <s v="children's books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x v="29"/>
    <b v="0"/>
    <s v="publishing/children's books"/>
    <n v="2"/>
    <n v="53"/>
    <x v="3"/>
    <s v="children's books"/>
    <b v="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x v="78"/>
    <b v="0"/>
    <s v="publishing/children's books"/>
    <n v="0"/>
    <e v="#DIV/0!"/>
    <x v="3"/>
    <s v="children's books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x v="33"/>
    <b v="1"/>
    <s v="theater/plays"/>
    <n v="105"/>
    <n v="47"/>
    <x v="1"/>
    <s v="plays"/>
    <b v="1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x v="59"/>
    <b v="1"/>
    <s v="theater/plays"/>
    <n v="120"/>
    <n v="66.666666666666671"/>
    <x v="1"/>
    <s v="plays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42"/>
    <b v="1"/>
    <s v="theater/plays"/>
    <n v="115"/>
    <n v="18.770491803278688"/>
    <x v="1"/>
    <s v="plays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52"/>
    <b v="1"/>
    <s v="theater/plays"/>
    <n v="119"/>
    <n v="66.111111111111114"/>
    <x v="1"/>
    <s v="plays"/>
    <b v="1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x v="136"/>
    <b v="1"/>
    <s v="theater/plays"/>
    <n v="105"/>
    <n v="36.859154929577464"/>
    <x v="1"/>
    <s v="plays"/>
    <b v="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x v="142"/>
    <b v="1"/>
    <s v="theater/plays"/>
    <n v="118"/>
    <n v="39.810810810810814"/>
    <x v="1"/>
    <s v="plays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4"/>
    <b v="1"/>
    <s v="theater/plays"/>
    <n v="120"/>
    <n v="31.5"/>
    <x v="1"/>
    <s v="plays"/>
    <b v="1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x v="9"/>
    <b v="1"/>
    <s v="theater/plays"/>
    <n v="103"/>
    <n v="102.5"/>
    <x v="1"/>
    <s v="plays"/>
    <b v="1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x v="54"/>
    <b v="1"/>
    <s v="theater/plays"/>
    <n v="101"/>
    <n v="126.45833333333333"/>
    <x v="1"/>
    <s v="plays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36"/>
    <b v="1"/>
    <s v="theater/plays"/>
    <n v="105"/>
    <n v="47.878787878787875"/>
    <x v="1"/>
    <s v="plays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33"/>
    <b v="1"/>
    <s v="theater/plays"/>
    <n v="103"/>
    <n v="73.214285714285708"/>
    <x v="1"/>
    <s v="plays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54"/>
    <b v="1"/>
    <s v="theater/plays"/>
    <n v="108"/>
    <n v="89.666666666666671"/>
    <x v="1"/>
    <s v="plays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x v="196"/>
    <b v="1"/>
    <s v="theater/plays"/>
    <n v="111"/>
    <n v="151.4623287671233"/>
    <x v="1"/>
    <s v="plays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83"/>
    <b v="1"/>
    <s v="theater/plays"/>
    <n v="150"/>
    <n v="25"/>
    <x v="1"/>
    <s v="plays"/>
    <b v="1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9"/>
    <b v="1"/>
    <s v="theater/plays"/>
    <n v="104"/>
    <n v="36.5"/>
    <x v="1"/>
    <s v="plays"/>
    <b v="1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64"/>
    <b v="1"/>
    <s v="theater/plays"/>
    <n v="116"/>
    <n v="44"/>
    <x v="1"/>
    <s v="plays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25"/>
    <b v="1"/>
    <s v="theater/plays"/>
    <n v="103"/>
    <n v="87.357553191489373"/>
    <x v="1"/>
    <s v="plays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237"/>
    <b v="1"/>
    <s v="theater/plays"/>
    <n v="101"/>
    <n v="36.474820143884891"/>
    <x v="1"/>
    <s v="plays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08"/>
    <b v="1"/>
    <s v="theater/plays"/>
    <n v="117"/>
    <n v="44.859538461538463"/>
    <x v="1"/>
    <s v="plays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162"/>
    <b v="1"/>
    <s v="theater/plays"/>
    <n v="133"/>
    <n v="42.903225806451616"/>
    <x v="1"/>
    <s v="plays"/>
    <b v="1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x v="62"/>
    <b v="1"/>
    <s v="theater/plays"/>
    <n v="133"/>
    <n v="51.230769230769234"/>
    <x v="1"/>
    <s v="plays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240"/>
    <b v="1"/>
    <s v="theater/plays"/>
    <n v="102"/>
    <n v="33.944444444444443"/>
    <x v="1"/>
    <s v="plays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261"/>
    <b v="1"/>
    <s v="theater/plays"/>
    <n v="128"/>
    <n v="90.744680851063833"/>
    <x v="1"/>
    <s v="plays"/>
    <b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23"/>
    <b v="1"/>
    <s v="theater/plays"/>
    <n v="115"/>
    <n v="50"/>
    <x v="1"/>
    <s v="plays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59"/>
    <b v="1"/>
    <s v="theater/plays"/>
    <n v="110"/>
    <n v="24.444444444444443"/>
    <x v="1"/>
    <s v="plays"/>
    <b v="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88"/>
    <b v="1"/>
    <s v="theater/plays"/>
    <n v="112"/>
    <n v="44.25"/>
    <x v="1"/>
    <s v="plays"/>
    <b v="1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x v="251"/>
    <b v="1"/>
    <s v="theater/plays"/>
    <n v="126"/>
    <n v="67.741935483870961"/>
    <x v="1"/>
    <s v="plays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50"/>
    <b v="1"/>
    <s v="theater/plays"/>
    <n v="100"/>
    <n v="65.376811594202906"/>
    <x v="1"/>
    <s v="plays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64"/>
    <b v="1"/>
    <s v="theater/plays"/>
    <n v="102"/>
    <n v="121.9047619047619"/>
    <x v="1"/>
    <s v="plays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7"/>
    <b v="1"/>
    <s v="theater/plays"/>
    <n v="108"/>
    <n v="47.456140350877192"/>
    <x v="1"/>
    <s v="plays"/>
    <b v="1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52"/>
    <b v="1"/>
    <s v="theater/plays"/>
    <n v="100"/>
    <n v="92.842592592592595"/>
    <x v="1"/>
    <s v="plays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x v="183"/>
    <b v="1"/>
    <s v="theater/plays"/>
    <n v="113"/>
    <n v="68.253012048192772"/>
    <x v="1"/>
    <s v="plays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93"/>
    <b v="1"/>
    <s v="theater/plays"/>
    <n v="128"/>
    <n v="37.209583333333335"/>
    <x v="1"/>
    <s v="plays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31"/>
    <b v="1"/>
    <s v="theater/plays"/>
    <n v="108"/>
    <n v="25.25"/>
    <x v="1"/>
    <s v="plays"/>
    <b v="1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x v="25"/>
    <b v="1"/>
    <s v="theater/plays"/>
    <n v="242"/>
    <n v="43.214285714285715"/>
    <x v="1"/>
    <s v="plays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9"/>
    <b v="1"/>
    <s v="theater/plays"/>
    <n v="142"/>
    <n v="25.130177514792898"/>
    <x v="1"/>
    <s v="plays"/>
    <b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51"/>
    <b v="1"/>
    <s v="theater/plays"/>
    <n v="130"/>
    <n v="23.636363636363637"/>
    <x v="1"/>
    <s v="plays"/>
    <b v="1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32"/>
    <b v="1"/>
    <s v="theater/plays"/>
    <n v="106"/>
    <n v="103.95098039215686"/>
    <x v="1"/>
    <s v="plays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01"/>
    <b v="1"/>
    <s v="theater/plays"/>
    <n v="105"/>
    <n v="50.384615384615387"/>
    <x v="1"/>
    <s v="plays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9"/>
    <b v="1"/>
    <s v="theater/plays"/>
    <n v="136"/>
    <n v="13.6"/>
    <x v="1"/>
    <s v="plays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2"/>
    <b v="1"/>
    <s v="theater/plays"/>
    <n v="100"/>
    <n v="28.571428571428573"/>
    <x v="1"/>
    <s v="plays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25"/>
    <b v="1"/>
    <s v="theater/plays"/>
    <n v="100"/>
    <n v="63.829787234042556"/>
    <x v="1"/>
    <s v="plays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25"/>
    <b v="1"/>
    <s v="theater/plays"/>
    <n v="124"/>
    <n v="8.8571428571428577"/>
    <x v="1"/>
    <s v="plays"/>
    <b v="1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x v="41"/>
    <b v="1"/>
    <s v="theater/plays"/>
    <n v="117"/>
    <n v="50.666666666666664"/>
    <x v="1"/>
    <s v="plays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13"/>
    <b v="1"/>
    <s v="theater/plays"/>
    <n v="103"/>
    <n v="60.784313725490193"/>
    <x v="1"/>
    <s v="plays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10"/>
    <b v="1"/>
    <s v="theater/plays"/>
    <n v="108"/>
    <n v="113.42105263157895"/>
    <x v="1"/>
    <s v="plays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23"/>
    <b v="1"/>
    <s v="theater/plays"/>
    <n v="120"/>
    <n v="104.56521739130434"/>
    <x v="1"/>
    <s v="plays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174"/>
    <b v="1"/>
    <s v="theater/plays"/>
    <n v="100"/>
    <n v="98.30927835051547"/>
    <x v="1"/>
    <s v="plays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88"/>
    <b v="1"/>
    <s v="theater/plays"/>
    <n v="107"/>
    <n v="35.039473684210527"/>
    <x v="1"/>
    <s v="plays"/>
    <b v="1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x v="202"/>
    <b v="1"/>
    <s v="theater/plays"/>
    <n v="100"/>
    <n v="272.72727272727275"/>
    <x v="1"/>
    <s v="plays"/>
    <b v="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x v="47"/>
    <b v="1"/>
    <s v="theater/plays"/>
    <n v="111"/>
    <n v="63.846153846153847"/>
    <x v="1"/>
    <s v="plays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195"/>
    <b v="1"/>
    <s v="theater/plays"/>
    <n v="115"/>
    <n v="30.189368421052631"/>
    <x v="1"/>
    <s v="plays"/>
    <b v="1"/>
  </r>
  <r>
    <n v="2833"/>
    <s v="Star Man Rocket Man"/>
    <s v="A new play about exploring outer space"/>
    <n v="2700"/>
    <n v="2923"/>
    <x v="0"/>
    <x v="0"/>
    <x v="0"/>
    <n v="1444528800"/>
    <n v="1442804633"/>
    <b v="0"/>
    <x v="2"/>
    <b v="1"/>
    <s v="theater/plays"/>
    <n v="108"/>
    <n v="83.51428571428572"/>
    <x v="1"/>
    <s v="plays"/>
    <b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64"/>
    <b v="1"/>
    <s v="theater/plays"/>
    <n v="170"/>
    <n v="64.761904761904759"/>
    <x v="1"/>
    <s v="plays"/>
    <b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251"/>
    <b v="1"/>
    <s v="theater/plays"/>
    <n v="187"/>
    <n v="20.118172043010752"/>
    <x v="1"/>
    <s v="plays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202"/>
    <b v="1"/>
    <s v="theater/plays"/>
    <n v="108"/>
    <n v="44.090909090909093"/>
    <x v="1"/>
    <s v="plays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x v="64"/>
    <b v="1"/>
    <s v="theater/plays"/>
    <n v="100"/>
    <n v="40.476190476190474"/>
    <x v="1"/>
    <s v="plays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241"/>
    <b v="1"/>
    <s v="theater/plays"/>
    <n v="120"/>
    <n v="44.537037037037038"/>
    <x v="1"/>
    <s v="plays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162"/>
    <b v="1"/>
    <s v="theater/plays"/>
    <n v="111"/>
    <n v="125.80645161290323"/>
    <x v="1"/>
    <s v="plays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62"/>
    <b v="1"/>
    <s v="theater/plays"/>
    <n v="104"/>
    <n v="19.696969696969695"/>
    <x v="1"/>
    <s v="plays"/>
    <b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x v="29"/>
    <b v="0"/>
    <s v="theater/plays"/>
    <n v="1"/>
    <n v="10"/>
    <x v="1"/>
    <s v="plays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x v="78"/>
    <b v="0"/>
    <s v="theater/plays"/>
    <n v="0"/>
    <e v="#DIV/0!"/>
    <x v="1"/>
    <s v="plays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x v="78"/>
    <b v="0"/>
    <s v="theater/plays"/>
    <n v="0"/>
    <e v="#DIV/0!"/>
    <x v="1"/>
    <s v="plays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x v="29"/>
    <b v="0"/>
    <s v="theater/plays"/>
    <n v="5"/>
    <n v="30"/>
    <x v="1"/>
    <s v="plays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x v="70"/>
    <b v="0"/>
    <s v="theater/plays"/>
    <n v="32"/>
    <n v="60.666666666666664"/>
    <x v="1"/>
    <s v="plays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x v="78"/>
    <b v="0"/>
    <s v="theater/plays"/>
    <n v="0"/>
    <e v="#DIV/0!"/>
    <x v="1"/>
    <s v="plays"/>
    <b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x v="78"/>
    <b v="0"/>
    <s v="theater/plays"/>
    <n v="0"/>
    <e v="#DIV/0!"/>
    <x v="1"/>
    <s v="plays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x v="83"/>
    <b v="0"/>
    <s v="theater/plays"/>
    <n v="0"/>
    <n v="23.333333333333332"/>
    <x v="1"/>
    <s v="plays"/>
    <b v="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x v="29"/>
    <b v="0"/>
    <s v="theater/plays"/>
    <n v="1"/>
    <n v="5"/>
    <x v="1"/>
    <s v="plays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x v="62"/>
    <b v="0"/>
    <s v="theater/plays"/>
    <n v="4"/>
    <n v="23.923076923076923"/>
    <x v="1"/>
    <s v="plays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x v="78"/>
    <b v="0"/>
    <s v="theater/plays"/>
    <n v="0"/>
    <e v="#DIV/0!"/>
    <x v="1"/>
    <s v="plays"/>
    <b v="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x v="79"/>
    <b v="0"/>
    <s v="theater/plays"/>
    <n v="2"/>
    <n v="15.833333333333334"/>
    <x v="1"/>
    <s v="plays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x v="78"/>
    <b v="0"/>
    <s v="theater/plays"/>
    <n v="0"/>
    <e v="#DIV/0!"/>
    <x v="1"/>
    <s v="plays"/>
    <b v="0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x v="25"/>
    <b v="0"/>
    <s v="theater/plays"/>
    <n v="42"/>
    <n v="29.785714285714285"/>
    <x v="1"/>
    <s v="plays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x v="81"/>
    <b v="0"/>
    <s v="theater/plays"/>
    <n v="50"/>
    <n v="60"/>
    <x v="1"/>
    <s v="plays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x v="79"/>
    <b v="0"/>
    <s v="theater/plays"/>
    <n v="5"/>
    <n v="24.333333333333332"/>
    <x v="1"/>
    <s v="plays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x v="41"/>
    <b v="0"/>
    <s v="theater/plays"/>
    <n v="20"/>
    <n v="500"/>
    <x v="1"/>
    <s v="plays"/>
    <b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x v="78"/>
    <b v="0"/>
    <s v="theater/plays"/>
    <n v="0"/>
    <e v="#DIV/0!"/>
    <x v="1"/>
    <s v="plays"/>
    <b v="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x v="29"/>
    <b v="0"/>
    <s v="theater/plays"/>
    <n v="2"/>
    <n v="35"/>
    <x v="1"/>
    <s v="plays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x v="82"/>
    <b v="0"/>
    <s v="theater/plays"/>
    <n v="7"/>
    <n v="29.555555555555557"/>
    <x v="1"/>
    <s v="plays"/>
    <b v="0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x v="83"/>
    <b v="0"/>
    <s v="theater/plays"/>
    <n v="32"/>
    <n v="26.666666666666668"/>
    <x v="1"/>
    <s v="plays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x v="83"/>
    <b v="0"/>
    <s v="theater/plays"/>
    <n v="0"/>
    <n v="18.333333333333332"/>
    <x v="1"/>
    <s v="plays"/>
    <b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x v="29"/>
    <b v="0"/>
    <s v="theater/plays"/>
    <n v="0"/>
    <n v="20"/>
    <x v="1"/>
    <s v="plays"/>
    <b v="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x v="83"/>
    <b v="0"/>
    <s v="theater/plays"/>
    <n v="2"/>
    <n v="13.333333333333334"/>
    <x v="1"/>
    <s v="plays"/>
    <b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x v="78"/>
    <b v="0"/>
    <s v="theater/plays"/>
    <n v="0"/>
    <e v="#DIV/0!"/>
    <x v="1"/>
    <s v="plays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x v="84"/>
    <b v="0"/>
    <s v="theater/plays"/>
    <n v="1"/>
    <n v="22.5"/>
    <x v="1"/>
    <s v="plays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x v="73"/>
    <b v="0"/>
    <s v="theater/plays"/>
    <n v="20"/>
    <n v="50.4"/>
    <x v="1"/>
    <s v="plays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x v="65"/>
    <b v="0"/>
    <s v="theater/plays"/>
    <n v="42"/>
    <n v="105.02933333333334"/>
    <x v="1"/>
    <s v="plays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x v="81"/>
    <b v="0"/>
    <s v="theater/plays"/>
    <n v="1"/>
    <n v="35.4"/>
    <x v="1"/>
    <s v="plays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x v="82"/>
    <b v="0"/>
    <s v="theater/plays"/>
    <n v="15"/>
    <n v="83.333333333333329"/>
    <x v="1"/>
    <s v="plays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x v="62"/>
    <b v="0"/>
    <s v="theater/plays"/>
    <n v="5"/>
    <n v="35.92307692307692"/>
    <x v="1"/>
    <s v="plays"/>
    <b v="0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x v="78"/>
    <b v="0"/>
    <s v="theater/plays"/>
    <n v="0"/>
    <e v="#DIV/0!"/>
    <x v="1"/>
    <s v="plays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x v="22"/>
    <b v="0"/>
    <s v="theater/plays"/>
    <n v="38"/>
    <n v="119.125"/>
    <x v="1"/>
    <s v="plays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x v="83"/>
    <b v="0"/>
    <s v="theater/plays"/>
    <n v="5"/>
    <n v="90.333333333333329"/>
    <x v="1"/>
    <s v="plays"/>
    <b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x v="83"/>
    <b v="0"/>
    <s v="theater/plays"/>
    <n v="0"/>
    <n v="2.3333333333333335"/>
    <x v="1"/>
    <s v="plays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x v="78"/>
    <b v="0"/>
    <s v="theater/plays"/>
    <n v="0"/>
    <e v="#DIV/0!"/>
    <x v="1"/>
    <s v="plays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x v="79"/>
    <b v="0"/>
    <s v="theater/plays"/>
    <n v="11"/>
    <n v="108.33333333333333"/>
    <x v="1"/>
    <s v="plays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x v="80"/>
    <b v="0"/>
    <s v="theater/plays"/>
    <n v="2"/>
    <n v="15.75"/>
    <x v="1"/>
    <s v="plays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x v="29"/>
    <b v="0"/>
    <s v="theater/plays"/>
    <n v="0"/>
    <n v="29"/>
    <x v="1"/>
    <s v="plays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x v="60"/>
    <b v="0"/>
    <s v="theater/plays"/>
    <n v="23"/>
    <n v="96.551724137931032"/>
    <x v="1"/>
    <s v="plays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x v="78"/>
    <b v="0"/>
    <s v="theater/plays"/>
    <n v="0"/>
    <e v="#DIV/0!"/>
    <x v="1"/>
    <s v="plays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x v="80"/>
    <b v="0"/>
    <s v="theater/plays"/>
    <n v="34"/>
    <n v="63"/>
    <x v="1"/>
    <s v="plays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x v="81"/>
    <b v="0"/>
    <s v="theater/plays"/>
    <n v="19"/>
    <n v="381.6"/>
    <x v="1"/>
    <s v="plays"/>
    <b v="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x v="80"/>
    <b v="0"/>
    <s v="theater/plays"/>
    <n v="0"/>
    <n v="46.25"/>
    <x v="1"/>
    <s v="plays"/>
    <b v="0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x v="81"/>
    <b v="0"/>
    <s v="theater/plays"/>
    <n v="33"/>
    <n v="26"/>
    <x v="1"/>
    <s v="plays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x v="29"/>
    <b v="0"/>
    <s v="theater/plays"/>
    <n v="5"/>
    <n v="10"/>
    <x v="1"/>
    <s v="plays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x v="29"/>
    <b v="0"/>
    <s v="theater/plays"/>
    <n v="0"/>
    <n v="5"/>
    <x v="1"/>
    <s v="plays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x v="78"/>
    <b v="0"/>
    <s v="theater/plays"/>
    <n v="0"/>
    <e v="#DIV/0!"/>
    <x v="1"/>
    <s v="plays"/>
    <b v="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x v="25"/>
    <b v="0"/>
    <s v="theater/plays"/>
    <n v="38"/>
    <n v="81.571428571428569"/>
    <x v="1"/>
    <s v="plays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x v="83"/>
    <b v="0"/>
    <s v="theater/plays"/>
    <n v="1"/>
    <n v="7"/>
    <x v="1"/>
    <s v="plays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x v="73"/>
    <b v="0"/>
    <s v="theater/plays"/>
    <n v="3"/>
    <n v="27.3"/>
    <x v="1"/>
    <s v="plays"/>
    <b v="0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x v="57"/>
    <b v="0"/>
    <s v="theater/plays"/>
    <n v="9"/>
    <n v="29.411764705882351"/>
    <x v="1"/>
    <s v="plays"/>
    <b v="0"/>
  </r>
  <r>
    <n v="2893"/>
    <s v="REDISCOVERING KIA THE PLAY"/>
    <s v="Fundraising for REDISCOVERING KIA THE PLAY"/>
    <n v="5000"/>
    <n v="25"/>
    <x v="2"/>
    <x v="0"/>
    <x v="0"/>
    <n v="1420768800"/>
    <n v="1415644395"/>
    <b v="0"/>
    <x v="84"/>
    <b v="0"/>
    <s v="theater/plays"/>
    <n v="1"/>
    <n v="12.5"/>
    <x v="1"/>
    <s v="plays"/>
    <b v="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x v="78"/>
    <b v="0"/>
    <s v="theater/plays"/>
    <n v="0"/>
    <e v="#DIV/0!"/>
    <x v="1"/>
    <s v="plays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x v="80"/>
    <b v="0"/>
    <s v="theater/plays"/>
    <n v="5"/>
    <n v="5.75"/>
    <x v="1"/>
    <s v="plays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x v="8"/>
    <b v="0"/>
    <s v="theater/plays"/>
    <n v="21"/>
    <n v="52.083333333333336"/>
    <x v="1"/>
    <s v="plays"/>
    <b v="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x v="83"/>
    <b v="0"/>
    <s v="theater/plays"/>
    <n v="5"/>
    <n v="183.33333333333334"/>
    <x v="1"/>
    <s v="plays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x v="8"/>
    <b v="0"/>
    <s v="theater/plays"/>
    <n v="4"/>
    <n v="26.333333333333332"/>
    <x v="1"/>
    <s v="plays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x v="78"/>
    <b v="0"/>
    <s v="theater/plays"/>
    <n v="0"/>
    <e v="#DIV/0!"/>
    <x v="1"/>
    <s v="plays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x v="63"/>
    <b v="0"/>
    <s v="theater/plays"/>
    <n v="62"/>
    <n v="486.42857142857144"/>
    <x v="1"/>
    <s v="plays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x v="84"/>
    <b v="0"/>
    <s v="theater/plays"/>
    <n v="1"/>
    <n v="3"/>
    <x v="1"/>
    <s v="plays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x v="29"/>
    <b v="0"/>
    <s v="theater/plays"/>
    <n v="0"/>
    <n v="25"/>
    <x v="1"/>
    <s v="plays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x v="80"/>
    <b v="0"/>
    <s v="theater/plays"/>
    <n v="1"/>
    <n v="9.75"/>
    <x v="1"/>
    <s v="plays"/>
    <b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x v="80"/>
    <b v="0"/>
    <s v="theater/plays"/>
    <n v="5"/>
    <n v="18.75"/>
    <x v="1"/>
    <s v="plays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x v="57"/>
    <b v="0"/>
    <s v="theater/plays"/>
    <n v="18"/>
    <n v="36.588235294117645"/>
    <x v="1"/>
    <s v="plays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x v="63"/>
    <b v="0"/>
    <s v="theater/plays"/>
    <n v="9"/>
    <n v="80.714285714285708"/>
    <x v="1"/>
    <s v="plays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x v="84"/>
    <b v="0"/>
    <s v="theater/plays"/>
    <n v="0"/>
    <n v="1"/>
    <x v="1"/>
    <s v="plays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x v="81"/>
    <b v="0"/>
    <s v="theater/plays"/>
    <n v="3"/>
    <n v="52.8"/>
    <x v="1"/>
    <s v="plays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x v="29"/>
    <b v="0"/>
    <s v="theater/plays"/>
    <n v="0"/>
    <n v="20"/>
    <x v="1"/>
    <s v="plays"/>
    <b v="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x v="29"/>
    <b v="0"/>
    <s v="theater/plays"/>
    <n v="0"/>
    <n v="1"/>
    <x v="1"/>
    <s v="plays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x v="25"/>
    <b v="0"/>
    <s v="theater/plays"/>
    <n v="37"/>
    <n v="46.928571428571431"/>
    <x v="1"/>
    <s v="plays"/>
    <b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x v="55"/>
    <b v="0"/>
    <s v="theater/plays"/>
    <n v="14"/>
    <n v="78.07692307692308"/>
    <x v="1"/>
    <s v="plays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x v="84"/>
    <b v="0"/>
    <s v="theater/plays"/>
    <n v="0"/>
    <n v="1"/>
    <x v="1"/>
    <s v="plays"/>
    <b v="0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x v="29"/>
    <b v="0"/>
    <s v="theater/plays"/>
    <n v="0"/>
    <n v="1"/>
    <x v="1"/>
    <s v="plays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x v="83"/>
    <b v="0"/>
    <s v="theater/plays"/>
    <n v="61"/>
    <n v="203.66666666666666"/>
    <x v="1"/>
    <s v="plays"/>
    <b v="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x v="63"/>
    <b v="0"/>
    <s v="theater/plays"/>
    <n v="8"/>
    <n v="20.714285714285715"/>
    <x v="1"/>
    <s v="plays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x v="82"/>
    <b v="0"/>
    <s v="theater/plays"/>
    <n v="22"/>
    <n v="48.555555555555557"/>
    <x v="1"/>
    <s v="plays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x v="9"/>
    <b v="0"/>
    <s v="theater/plays"/>
    <n v="27"/>
    <n v="68.099999999999994"/>
    <x v="1"/>
    <s v="plays"/>
    <b v="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x v="79"/>
    <b v="0"/>
    <s v="theater/plays"/>
    <n v="9"/>
    <n v="8.5"/>
    <x v="1"/>
    <s v="plays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x v="62"/>
    <b v="0"/>
    <s v="theater/plays"/>
    <n v="27"/>
    <n v="51.615384615384613"/>
    <x v="1"/>
    <s v="plays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x v="83"/>
    <b v="1"/>
    <s v="theater/musical"/>
    <n v="129"/>
    <n v="43"/>
    <x v="1"/>
    <s v="musical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79"/>
    <b v="1"/>
    <s v="theater/musical"/>
    <n v="100"/>
    <n v="83.333333333333329"/>
    <x v="1"/>
    <s v="musical"/>
    <b v="1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73"/>
    <b v="1"/>
    <s v="theater/musical"/>
    <n v="100"/>
    <n v="30"/>
    <x v="1"/>
    <s v="musical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06"/>
    <b v="1"/>
    <s v="theater/musical"/>
    <n v="103"/>
    <n v="175.51020408163265"/>
    <x v="1"/>
    <s v="musical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473"/>
    <b v="1"/>
    <s v="theater/musical"/>
    <n v="102"/>
    <n v="231.66175879396985"/>
    <x v="1"/>
    <s v="musical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133"/>
    <b v="1"/>
    <s v="theater/musical"/>
    <n v="125"/>
    <n v="75"/>
    <x v="1"/>
    <s v="musical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64"/>
    <b v="1"/>
    <s v="theater/musical"/>
    <n v="131"/>
    <n v="112.14285714285714"/>
    <x v="1"/>
    <s v="musical"/>
    <b v="1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x v="54"/>
    <b v="1"/>
    <s v="theater/musical"/>
    <n v="100"/>
    <n v="41.666666666666664"/>
    <x v="1"/>
    <s v="musical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58"/>
    <b v="1"/>
    <s v="theater/musical"/>
    <n v="102"/>
    <n v="255.17343750000001"/>
    <x v="1"/>
    <s v="musical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95"/>
    <b v="1"/>
    <s v="theater/musical"/>
    <n v="101"/>
    <n v="162.7741935483871"/>
    <x v="1"/>
    <s v="musical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x v="82"/>
    <b v="1"/>
    <s v="theater/musical"/>
    <n v="106"/>
    <n v="88.333333333333329"/>
    <x v="1"/>
    <s v="musical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x v="44"/>
    <b v="1"/>
    <s v="theater/musical"/>
    <n v="105"/>
    <n v="85.736842105263165"/>
    <x v="1"/>
    <s v="musical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241"/>
    <b v="1"/>
    <s v="theater/musical"/>
    <n v="103"/>
    <n v="47.574074074074076"/>
    <x v="1"/>
    <s v="musical"/>
    <b v="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x v="77"/>
    <b v="1"/>
    <s v="theater/musical"/>
    <n v="108"/>
    <n v="72.972972972972968"/>
    <x v="1"/>
    <s v="musical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70"/>
    <b v="1"/>
    <s v="theater/musical"/>
    <n v="101"/>
    <n v="90.538461538461533"/>
    <x v="1"/>
    <s v="musical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69"/>
    <b v="1"/>
    <s v="theater/musical"/>
    <n v="128"/>
    <n v="37.647058823529413"/>
    <x v="1"/>
    <s v="musical"/>
    <b v="1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x v="165"/>
    <b v="1"/>
    <s v="theater/musical"/>
    <n v="133"/>
    <n v="36.363636363636367"/>
    <x v="1"/>
    <s v="musical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58"/>
    <b v="1"/>
    <s v="theater/musical"/>
    <n v="101"/>
    <n v="126.71875"/>
    <x v="1"/>
    <s v="musical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20"/>
    <b v="1"/>
    <s v="theater/musical"/>
    <n v="103"/>
    <n v="329.2"/>
    <x v="1"/>
    <s v="musical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51"/>
    <b v="1"/>
    <s v="theater/musical"/>
    <n v="107"/>
    <n v="81.242424242424249"/>
    <x v="1"/>
    <s v="musical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x v="29"/>
    <b v="0"/>
    <s v="theater/spaces"/>
    <n v="0"/>
    <n v="1"/>
    <x v="1"/>
    <s v="spaces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x v="91"/>
    <b v="0"/>
    <s v="theater/spaces"/>
    <n v="20"/>
    <n v="202.22772277227722"/>
    <x v="1"/>
    <s v="spaces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x v="78"/>
    <b v="0"/>
    <s v="theater/spaces"/>
    <n v="0"/>
    <e v="#DIV/0!"/>
    <x v="1"/>
    <s v="spaces"/>
    <b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x v="29"/>
    <b v="0"/>
    <s v="theater/spaces"/>
    <n v="1"/>
    <n v="100"/>
    <x v="1"/>
    <s v="spaces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x v="78"/>
    <b v="0"/>
    <s v="theater/spaces"/>
    <n v="0"/>
    <e v="#DIV/0!"/>
    <x v="1"/>
    <s v="spaces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x v="84"/>
    <b v="0"/>
    <s v="theater/spaces"/>
    <n v="0"/>
    <n v="1"/>
    <x v="1"/>
    <s v="spaces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x v="62"/>
    <b v="0"/>
    <s v="theater/spaces"/>
    <n v="4"/>
    <n v="82.461538461538467"/>
    <x v="1"/>
    <s v="spaces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x v="82"/>
    <b v="0"/>
    <s v="theater/spaces"/>
    <n v="0"/>
    <n v="2.6666666666666665"/>
    <x v="1"/>
    <s v="spaces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x v="84"/>
    <b v="0"/>
    <s v="theater/spaces"/>
    <n v="3"/>
    <n v="12.5"/>
    <x v="1"/>
    <s v="spaces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x v="78"/>
    <b v="0"/>
    <s v="theater/spaces"/>
    <n v="0"/>
    <e v="#DIV/0!"/>
    <x v="1"/>
    <s v="spaces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x v="6"/>
    <b v="0"/>
    <s v="theater/spaces"/>
    <n v="2"/>
    <n v="18.896551724137932"/>
    <x v="1"/>
    <s v="spaces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x v="22"/>
    <b v="0"/>
    <s v="theater/spaces"/>
    <n v="8"/>
    <n v="200.625"/>
    <x v="1"/>
    <s v="spaces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x v="83"/>
    <b v="0"/>
    <s v="theater/spaces"/>
    <n v="0"/>
    <n v="201.66666666666666"/>
    <x v="1"/>
    <s v="spaces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x v="78"/>
    <b v="0"/>
    <s v="theater/spaces"/>
    <n v="0"/>
    <e v="#DIV/0!"/>
    <x v="1"/>
    <s v="spaces"/>
    <b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x v="202"/>
    <b v="0"/>
    <s v="theater/spaces"/>
    <n v="60"/>
    <n v="65"/>
    <x v="1"/>
    <s v="spaces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x v="9"/>
    <b v="0"/>
    <s v="theater/spaces"/>
    <n v="17"/>
    <n v="66.099999999999994"/>
    <x v="1"/>
    <s v="spaces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x v="83"/>
    <b v="0"/>
    <s v="theater/spaces"/>
    <n v="2"/>
    <n v="93.333333333333329"/>
    <x v="1"/>
    <s v="spaces"/>
    <b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x v="78"/>
    <b v="0"/>
    <s v="theater/spaces"/>
    <n v="0"/>
    <e v="#DIV/0!"/>
    <x v="1"/>
    <s v="spaces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x v="78"/>
    <b v="0"/>
    <s v="theater/spaces"/>
    <n v="0"/>
    <e v="#DIV/0!"/>
    <x v="1"/>
    <s v="spaces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x v="78"/>
    <b v="0"/>
    <s v="theater/spaces"/>
    <n v="0"/>
    <e v="#DIV/0!"/>
    <x v="1"/>
    <s v="spaces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52"/>
    <b v="1"/>
    <s v="theater/plays"/>
    <n v="110"/>
    <n v="50.75"/>
    <x v="1"/>
    <s v="plays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9"/>
    <b v="1"/>
    <s v="theater/plays"/>
    <n v="122"/>
    <n v="60.9"/>
    <x v="1"/>
    <s v="plays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15"/>
    <b v="1"/>
    <s v="theater/plays"/>
    <n v="107"/>
    <n v="109.03061224489795"/>
    <x v="1"/>
    <s v="plays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193"/>
    <b v="1"/>
    <s v="theater/plays"/>
    <n v="101"/>
    <n v="25.692295918367346"/>
    <x v="1"/>
    <s v="plays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70"/>
    <b v="1"/>
    <s v="theater/plays"/>
    <n v="109"/>
    <n v="41.92307692307692"/>
    <x v="1"/>
    <s v="plays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130"/>
    <b v="1"/>
    <s v="theater/plays"/>
    <n v="114"/>
    <n v="88.7734375"/>
    <x v="1"/>
    <s v="plays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x v="26"/>
    <b v="1"/>
    <s v="theater/plays"/>
    <n v="114"/>
    <n v="80.225352112676063"/>
    <x v="1"/>
    <s v="plays"/>
    <b v="1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x v="5"/>
    <b v="1"/>
    <s v="theater/plays"/>
    <n v="106"/>
    <n v="78.936170212765958"/>
    <x v="1"/>
    <s v="plays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x v="57"/>
    <b v="1"/>
    <s v="theater/plays"/>
    <n v="163"/>
    <n v="95.588235294117652"/>
    <x v="1"/>
    <s v="plays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110"/>
    <b v="1"/>
    <s v="theater/plays"/>
    <n v="106"/>
    <n v="69.890109890109883"/>
    <x v="1"/>
    <s v="plays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68"/>
    <b v="1"/>
    <s v="theater/plays"/>
    <n v="100"/>
    <n v="74.534883720930239"/>
    <x v="1"/>
    <s v="plays"/>
    <b v="1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x v="57"/>
    <b v="1"/>
    <s v="theater/plays"/>
    <n v="105"/>
    <n v="123.94117647058823"/>
    <x v="1"/>
    <s v="plays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51"/>
    <b v="1"/>
    <s v="theater/plays"/>
    <n v="175"/>
    <n v="264.84848484848487"/>
    <x v="1"/>
    <s v="plays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5"/>
    <b v="1"/>
    <s v="theater/plays"/>
    <n v="102"/>
    <n v="58.620689655172413"/>
    <x v="1"/>
    <s v="plays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16"/>
    <b v="1"/>
    <s v="theater/plays"/>
    <n v="100"/>
    <n v="70.884955752212392"/>
    <x v="1"/>
    <s v="plays"/>
    <b v="1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x v="25"/>
    <b v="1"/>
    <s v="theater/plays"/>
    <n v="171"/>
    <n v="8.5714285714285712"/>
    <x v="1"/>
    <s v="plays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209"/>
    <b v="1"/>
    <s v="theater/plays"/>
    <n v="114"/>
    <n v="113.56666666666666"/>
    <x v="1"/>
    <s v="plays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38"/>
    <b v="1"/>
    <s v="theater/plays"/>
    <n v="129"/>
    <n v="60.6875"/>
    <x v="1"/>
    <s v="plays"/>
    <b v="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67"/>
    <b v="1"/>
    <s v="theater/plays"/>
    <n v="101"/>
    <n v="110.21739130434783"/>
    <x v="1"/>
    <s v="plays"/>
    <b v="1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54"/>
    <b v="1"/>
    <s v="theater/plays"/>
    <n v="109"/>
    <n v="136.45833333333334"/>
    <x v="1"/>
    <s v="plays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x v="174"/>
    <b v="1"/>
    <s v="theater/spaces"/>
    <n v="129"/>
    <n v="53.164948453608247"/>
    <x v="1"/>
    <s v="spaces"/>
    <b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x v="211"/>
    <b v="1"/>
    <s v="theater/spaces"/>
    <n v="102"/>
    <n v="86.491525423728817"/>
    <x v="1"/>
    <s v="spaces"/>
    <b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86"/>
    <b v="1"/>
    <s v="theater/spaces"/>
    <n v="147"/>
    <n v="155.23827397260274"/>
    <x v="1"/>
    <s v="spaces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423"/>
    <b v="1"/>
    <s v="theater/spaces"/>
    <n v="100"/>
    <n v="115.08256880733946"/>
    <x v="1"/>
    <s v="spaces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x v="112"/>
    <b v="1"/>
    <s v="theater/spaces"/>
    <n v="122"/>
    <n v="109.5945945945946"/>
    <x v="1"/>
    <s v="spaces"/>
    <b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66"/>
    <b v="1"/>
    <s v="theater/spaces"/>
    <n v="106"/>
    <n v="45.214285714285715"/>
    <x v="1"/>
    <s v="spaces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36"/>
    <b v="1"/>
    <s v="theater/spaces"/>
    <n v="110"/>
    <n v="104.15169811320754"/>
    <x v="1"/>
    <s v="spaces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33"/>
    <b v="1"/>
    <s v="theater/spaces"/>
    <n v="100"/>
    <n v="35.714285714285715"/>
    <x v="1"/>
    <s v="spaces"/>
    <b v="1"/>
  </r>
  <r>
    <n v="2989"/>
    <s v="Let's Light Up The Gem!"/>
    <s v="Bring the movies back to Bethel, Maine."/>
    <n v="20000"/>
    <n v="35307"/>
    <x v="0"/>
    <x v="0"/>
    <x v="0"/>
    <n v="1450673940"/>
    <n v="1448756962"/>
    <b v="0"/>
    <x v="487"/>
    <b v="1"/>
    <s v="theater/spaces"/>
    <n v="177"/>
    <n v="96.997252747252745"/>
    <x v="1"/>
    <s v="spaces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74"/>
    <b v="1"/>
    <s v="theater/spaces"/>
    <n v="100"/>
    <n v="370.37037037037038"/>
    <x v="1"/>
    <s v="spaces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251"/>
    <b v="1"/>
    <s v="theater/spaces"/>
    <n v="103"/>
    <n v="94.408602150537632"/>
    <x v="1"/>
    <s v="spaces"/>
    <b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31"/>
    <b v="1"/>
    <s v="theater/spaces"/>
    <n v="105"/>
    <n v="48.984375"/>
    <x v="1"/>
    <s v="spaces"/>
    <b v="1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x v="19"/>
    <b v="1"/>
    <s v="theater/spaces"/>
    <n v="100"/>
    <n v="45.590909090909093"/>
    <x v="1"/>
    <s v="spaces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211"/>
    <b v="1"/>
    <s v="theater/spaces"/>
    <n v="458"/>
    <n v="23.275254237288134"/>
    <x v="1"/>
    <s v="spaces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437"/>
    <b v="1"/>
    <s v="theater/spaces"/>
    <n v="105"/>
    <n v="63.2289156626506"/>
    <x v="1"/>
    <s v="spaces"/>
    <b v="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x v="413"/>
    <b v="1"/>
    <s v="theater/spaces"/>
    <n v="172"/>
    <n v="153.5204081632653"/>
    <x v="1"/>
    <s v="spaces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248"/>
    <b v="1"/>
    <s v="theater/spaces"/>
    <n v="104"/>
    <n v="90.2"/>
    <x v="1"/>
    <s v="spaces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488"/>
    <b v="1"/>
    <s v="theater/spaces"/>
    <n v="103"/>
    <n v="118.97113163972287"/>
    <x v="1"/>
    <s v="spaces"/>
    <b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9"/>
    <b v="1"/>
    <s v="theater/spaces"/>
    <n v="119"/>
    <n v="80.25"/>
    <x v="1"/>
    <s v="spaces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22"/>
    <b v="1"/>
    <s v="theater/spaces"/>
    <n v="100"/>
    <n v="62.5"/>
    <x v="1"/>
    <s v="spaces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489"/>
    <b v="1"/>
    <s v="theater/spaces"/>
    <n v="319"/>
    <n v="131.37719999999999"/>
    <x v="1"/>
    <s v="spaces"/>
    <b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x v="201"/>
    <b v="1"/>
    <s v="theater/spaces"/>
    <n v="109"/>
    <n v="73.032980769230775"/>
    <x v="1"/>
    <s v="spaces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57"/>
    <b v="1"/>
    <s v="theater/spaces"/>
    <n v="101"/>
    <n v="178.52941176470588"/>
    <x v="1"/>
    <s v="spaces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490"/>
    <b v="1"/>
    <s v="theater/spaces"/>
    <n v="113"/>
    <n v="162.90974729241879"/>
    <x v="1"/>
    <s v="spaces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115"/>
    <b v="1"/>
    <s v="theater/spaces"/>
    <n v="120"/>
    <n v="108.24237288135593"/>
    <x v="1"/>
    <s v="spaces"/>
    <b v="1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x v="174"/>
    <b v="1"/>
    <s v="theater/spaces"/>
    <n v="108"/>
    <n v="88.865979381443296"/>
    <x v="1"/>
    <s v="spaces"/>
    <b v="1"/>
  </r>
  <r>
    <n v="3007"/>
    <s v="Bethlem"/>
    <s v="Consuite for 2015 CoreCon.  An adventure into insanity."/>
    <n v="600"/>
    <n v="1080"/>
    <x v="0"/>
    <x v="0"/>
    <x v="0"/>
    <n v="1429938683"/>
    <n v="1428124283"/>
    <b v="0"/>
    <x v="9"/>
    <b v="1"/>
    <s v="theater/spaces"/>
    <n v="180"/>
    <n v="54"/>
    <x v="1"/>
    <s v="spaces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55"/>
    <b v="1"/>
    <s v="theater/spaces"/>
    <n v="101"/>
    <n v="116.73076923076923"/>
    <x v="1"/>
    <s v="spaces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130"/>
    <b v="1"/>
    <s v="theater/spaces"/>
    <n v="120"/>
    <n v="233.8984375"/>
    <x v="1"/>
    <s v="spaces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41"/>
    <b v="1"/>
    <s v="theater/spaces"/>
    <n v="158"/>
    <n v="158"/>
    <x v="1"/>
    <s v="spaces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x v="20"/>
    <b v="1"/>
    <s v="theater/spaces"/>
    <n v="124"/>
    <n v="14.84"/>
    <x v="1"/>
    <s v="spaces"/>
    <b v="1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165"/>
    <b v="1"/>
    <s v="theater/spaces"/>
    <n v="117"/>
    <n v="85.181818181818187"/>
    <x v="1"/>
    <s v="spaces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29"/>
    <b v="1"/>
    <s v="theater/spaces"/>
    <n v="157"/>
    <n v="146.69158878504672"/>
    <x v="1"/>
    <s v="spaces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491"/>
    <b v="1"/>
    <s v="theater/spaces"/>
    <n v="113"/>
    <n v="50.764811490125673"/>
    <x v="1"/>
    <s v="spaces"/>
    <b v="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244"/>
    <b v="1"/>
    <s v="theater/spaces"/>
    <n v="103"/>
    <n v="87.7"/>
    <x v="1"/>
    <s v="spaces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17"/>
    <b v="1"/>
    <s v="theater/spaces"/>
    <n v="103"/>
    <n v="242.27777777777777"/>
    <x v="1"/>
    <s v="spaces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180"/>
    <b v="1"/>
    <s v="theater/spaces"/>
    <n v="106"/>
    <n v="146.44654088050314"/>
    <x v="1"/>
    <s v="spaces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x v="14"/>
    <b v="1"/>
    <s v="theater/spaces"/>
    <n v="101"/>
    <n v="103.17073170731707"/>
    <x v="1"/>
    <s v="spaces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34"/>
    <b v="1"/>
    <s v="theater/spaces"/>
    <n v="121"/>
    <n v="80.464601769911511"/>
    <x v="1"/>
    <s v="spaces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209"/>
    <b v="1"/>
    <s v="theater/spaces"/>
    <n v="101"/>
    <n v="234.66666666666666"/>
    <x v="1"/>
    <s v="spaces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273"/>
    <b v="1"/>
    <s v="theater/spaces"/>
    <n v="116"/>
    <n v="50.689320388349515"/>
    <x v="1"/>
    <s v="spaces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95"/>
    <b v="1"/>
    <s v="theater/spaces"/>
    <n v="101"/>
    <n v="162.70967741935485"/>
    <x v="1"/>
    <s v="spaces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79"/>
    <b v="1"/>
    <s v="theater/spaces"/>
    <n v="103"/>
    <n v="120.16666666666667"/>
    <x v="1"/>
    <s v="spaces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0"/>
    <b v="1"/>
    <s v="theater/spaces"/>
    <n v="246"/>
    <n v="67.697802197802204"/>
    <x v="1"/>
    <s v="spaces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x v="108"/>
    <b v="1"/>
    <s v="theater/spaces"/>
    <n v="302"/>
    <n v="52.103448275862071"/>
    <x v="1"/>
    <s v="spaces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20"/>
    <b v="1"/>
    <s v="theater/spaces"/>
    <n v="143"/>
    <n v="51.6"/>
    <x v="1"/>
    <s v="spaces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x v="492"/>
    <b v="1"/>
    <s v="theater/spaces"/>
    <n v="131"/>
    <n v="164.3"/>
    <x v="1"/>
    <s v="spaces"/>
    <b v="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x v="221"/>
    <b v="1"/>
    <s v="theater/spaces"/>
    <n v="168"/>
    <n v="84.858585858585855"/>
    <x v="1"/>
    <s v="spaces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493"/>
    <b v="1"/>
    <s v="theater/spaces"/>
    <n v="110"/>
    <n v="94.548850574712645"/>
    <x v="1"/>
    <s v="spaces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14"/>
    <b v="1"/>
    <s v="theater/spaces"/>
    <n v="107"/>
    <n v="45.536585365853661"/>
    <x v="1"/>
    <s v="spaces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60"/>
    <b v="1"/>
    <s v="theater/spaces"/>
    <n v="100"/>
    <n v="51.724137931034484"/>
    <x v="1"/>
    <s v="spaces"/>
    <b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20"/>
    <b v="1"/>
    <s v="theater/spaces"/>
    <n v="127"/>
    <n v="50.88"/>
    <x v="1"/>
    <s v="spaces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23"/>
    <b v="1"/>
    <s v="theater/spaces"/>
    <n v="147"/>
    <n v="191.13043478260869"/>
    <x v="1"/>
    <s v="spaces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494"/>
    <b v="1"/>
    <s v="theater/spaces"/>
    <n v="113"/>
    <n v="89.314285714285717"/>
    <x v="1"/>
    <s v="spaces"/>
    <b v="1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x v="495"/>
    <b v="1"/>
    <s v="theater/spaces"/>
    <n v="109"/>
    <n v="88.588631921824103"/>
    <x v="1"/>
    <s v="spaces"/>
    <b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313"/>
    <b v="1"/>
    <s v="theater/spaces"/>
    <n v="127"/>
    <n v="96.300911854103347"/>
    <x v="1"/>
    <s v="spaces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58"/>
    <b v="1"/>
    <s v="theater/spaces"/>
    <n v="213"/>
    <n v="33.3125"/>
    <x v="1"/>
    <s v="spaces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74"/>
    <b v="1"/>
    <s v="theater/spaces"/>
    <n v="101"/>
    <n v="37.222222222222221"/>
    <x v="1"/>
    <s v="spaces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163"/>
    <b v="1"/>
    <s v="theater/spaces"/>
    <n v="109"/>
    <n v="92.130423728813554"/>
    <x v="1"/>
    <s v="spaces"/>
    <b v="1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x v="288"/>
    <b v="1"/>
    <s v="theater/spaces"/>
    <n v="108"/>
    <n v="76.785714285714292"/>
    <x v="1"/>
    <s v="spaces"/>
    <b v="1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x v="195"/>
    <b v="1"/>
    <s v="theater/spaces"/>
    <n v="110"/>
    <n v="96.526315789473685"/>
    <x v="1"/>
    <s v="spaces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77"/>
    <b v="1"/>
    <s v="theater/spaces"/>
    <n v="128"/>
    <n v="51.891891891891895"/>
    <x v="1"/>
    <s v="spaces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x v="130"/>
    <b v="1"/>
    <s v="theater/spaces"/>
    <n v="110"/>
    <n v="128.9140625"/>
    <x v="1"/>
    <s v="spaces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239"/>
    <b v="1"/>
    <s v="theater/spaces"/>
    <n v="109"/>
    <n v="84.108974358974365"/>
    <x v="1"/>
    <s v="spaces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31"/>
    <b v="1"/>
    <s v="theater/spaces"/>
    <n v="133"/>
    <n v="82.941562500000003"/>
    <x v="1"/>
    <s v="spaces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6"/>
    <b v="1"/>
    <s v="theater/spaces"/>
    <n v="191"/>
    <n v="259.94827586206895"/>
    <x v="1"/>
    <s v="spaces"/>
    <b v="1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x v="9"/>
    <b v="1"/>
    <s v="theater/spaces"/>
    <n v="149"/>
    <n v="37.25"/>
    <x v="1"/>
    <s v="spaces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5"/>
    <b v="1"/>
    <s v="theater/spaces"/>
    <n v="166"/>
    <n v="177.02127659574469"/>
    <x v="1"/>
    <s v="spaces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241"/>
    <b v="1"/>
    <s v="theater/spaces"/>
    <n v="107"/>
    <n v="74.074074074074076"/>
    <x v="1"/>
    <s v="spaces"/>
    <b v="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x v="82"/>
    <b v="1"/>
    <s v="theater/spaces"/>
    <n v="106"/>
    <n v="70.666666666666671"/>
    <x v="1"/>
    <s v="spaces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x v="2"/>
    <b v="0"/>
    <s v="theater/spaces"/>
    <n v="24"/>
    <n v="23.62857142857143"/>
    <x v="1"/>
    <s v="spaces"/>
    <b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x v="84"/>
    <b v="0"/>
    <s v="theater/spaces"/>
    <n v="0"/>
    <n v="37.5"/>
    <x v="1"/>
    <s v="spaces"/>
    <b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x v="83"/>
    <b v="0"/>
    <s v="theater/spaces"/>
    <n v="0"/>
    <n v="13.333333333333334"/>
    <x v="1"/>
    <s v="spaces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x v="78"/>
    <b v="0"/>
    <s v="theater/spaces"/>
    <n v="0"/>
    <e v="#DIV/0!"/>
    <x v="1"/>
    <s v="spaces"/>
    <b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x v="29"/>
    <b v="0"/>
    <s v="theater/spaces"/>
    <n v="0"/>
    <n v="1"/>
    <x v="1"/>
    <s v="spaces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x v="78"/>
    <b v="0"/>
    <s v="theater/spaces"/>
    <n v="0"/>
    <e v="#DIV/0!"/>
    <x v="1"/>
    <s v="spaces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x v="78"/>
    <b v="0"/>
    <s v="theater/spaces"/>
    <n v="0"/>
    <e v="#DIV/0!"/>
    <x v="1"/>
    <s v="spaces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x v="83"/>
    <b v="0"/>
    <s v="theater/spaces"/>
    <n v="0"/>
    <n v="1"/>
    <x v="1"/>
    <s v="spaces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x v="202"/>
    <b v="0"/>
    <s v="theater/spaces"/>
    <n v="3"/>
    <n v="41"/>
    <x v="1"/>
    <s v="spaces"/>
    <b v="0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x v="79"/>
    <b v="0"/>
    <s v="theater/spaces"/>
    <n v="0"/>
    <n v="55.833333333333336"/>
    <x v="1"/>
    <s v="spaces"/>
    <b v="0"/>
  </r>
  <r>
    <n v="3061"/>
    <s v="Help Save Parkway Cinemas!"/>
    <s v="Save a historic Local theater."/>
    <n v="1000000"/>
    <n v="0"/>
    <x v="2"/>
    <x v="0"/>
    <x v="0"/>
    <n v="1407955748"/>
    <n v="1405363748"/>
    <b v="0"/>
    <x v="78"/>
    <b v="0"/>
    <s v="theater/spaces"/>
    <n v="0"/>
    <e v="#DIV/0!"/>
    <x v="1"/>
    <s v="spaces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x v="85"/>
    <b v="0"/>
    <s v="theater/spaces"/>
    <n v="67"/>
    <n v="99.761194029850742"/>
    <x v="1"/>
    <s v="spaces"/>
    <b v="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x v="23"/>
    <b v="0"/>
    <s v="theater/spaces"/>
    <n v="20"/>
    <n v="25.521739130434781"/>
    <x v="1"/>
    <s v="spaces"/>
    <b v="0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x v="250"/>
    <b v="0"/>
    <s v="theater/spaces"/>
    <n v="11"/>
    <n v="117.65277777777777"/>
    <x v="1"/>
    <s v="spaces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x v="84"/>
    <b v="0"/>
    <s v="theater/spaces"/>
    <n v="0"/>
    <n v="5"/>
    <x v="1"/>
    <s v="spaces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x v="41"/>
    <b v="0"/>
    <s v="theater/spaces"/>
    <n v="12"/>
    <n v="2796.6666666666665"/>
    <x v="1"/>
    <s v="spaces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x v="29"/>
    <b v="0"/>
    <s v="theater/spaces"/>
    <n v="3"/>
    <n v="200"/>
    <x v="1"/>
    <s v="spaces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x v="84"/>
    <b v="0"/>
    <s v="theater/spaces"/>
    <n v="0"/>
    <n v="87.5"/>
    <x v="1"/>
    <s v="spaces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x v="63"/>
    <b v="0"/>
    <s v="theater/spaces"/>
    <n v="14"/>
    <n v="20.142857142857142"/>
    <x v="1"/>
    <s v="spaces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x v="38"/>
    <b v="0"/>
    <s v="theater/spaces"/>
    <n v="3"/>
    <n v="20.875"/>
    <x v="1"/>
    <s v="spaces"/>
    <b v="0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x v="27"/>
    <b v="0"/>
    <s v="theater/spaces"/>
    <n v="60"/>
    <n v="61.307692307692307"/>
    <x v="1"/>
    <s v="spaces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x v="84"/>
    <b v="0"/>
    <s v="theater/spaces"/>
    <n v="0"/>
    <n v="1"/>
    <x v="1"/>
    <s v="spaces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x v="63"/>
    <b v="0"/>
    <s v="theater/spaces"/>
    <n v="0"/>
    <n v="92.142857142857139"/>
    <x v="1"/>
    <s v="spaces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x v="83"/>
    <b v="0"/>
    <s v="theater/spaces"/>
    <n v="0"/>
    <n v="7.333333333333333"/>
    <x v="1"/>
    <s v="spaces"/>
    <b v="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x v="9"/>
    <b v="0"/>
    <s v="theater/spaces"/>
    <n v="9"/>
    <n v="64.8"/>
    <x v="1"/>
    <s v="spaces"/>
    <b v="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x v="133"/>
    <b v="0"/>
    <s v="theater/spaces"/>
    <n v="15"/>
    <n v="30.12"/>
    <x v="1"/>
    <s v="spaces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x v="84"/>
    <b v="0"/>
    <s v="theater/spaces"/>
    <n v="0"/>
    <n v="52.5"/>
    <x v="1"/>
    <s v="spaces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x v="83"/>
    <b v="0"/>
    <s v="theater/spaces"/>
    <n v="0"/>
    <n v="23.666666666666668"/>
    <x v="1"/>
    <s v="spaces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x v="74"/>
    <b v="0"/>
    <s v="theater/spaces"/>
    <n v="1"/>
    <n v="415.77777777777777"/>
    <x v="1"/>
    <s v="spaces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x v="63"/>
    <b v="0"/>
    <s v="theater/spaces"/>
    <n v="0"/>
    <n v="53.714285714285715"/>
    <x v="1"/>
    <s v="spaces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x v="81"/>
    <b v="0"/>
    <s v="theater/spaces"/>
    <n v="0"/>
    <n v="420.6"/>
    <x v="1"/>
    <s v="spaces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x v="78"/>
    <b v="0"/>
    <s v="theater/spaces"/>
    <n v="0"/>
    <e v="#DIV/0!"/>
    <x v="1"/>
    <s v="spaces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x v="83"/>
    <b v="0"/>
    <s v="theater/spaces"/>
    <n v="0"/>
    <n v="18.666666666666668"/>
    <x v="1"/>
    <s v="spaces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x v="79"/>
    <b v="0"/>
    <s v="theater/spaces"/>
    <n v="12"/>
    <n v="78.333333333333329"/>
    <x v="1"/>
    <s v="spaces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x v="82"/>
    <b v="0"/>
    <s v="theater/spaces"/>
    <n v="2"/>
    <n v="67.777777777777771"/>
    <x v="1"/>
    <s v="spaces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x v="83"/>
    <b v="0"/>
    <s v="theater/spaces"/>
    <n v="0"/>
    <n v="16.666666666666668"/>
    <x v="1"/>
    <s v="spaces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x v="84"/>
    <b v="0"/>
    <s v="theater/spaces"/>
    <n v="1"/>
    <n v="62.5"/>
    <x v="1"/>
    <s v="spaces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x v="83"/>
    <b v="0"/>
    <s v="theater/spaces"/>
    <n v="0"/>
    <n v="42"/>
    <x v="1"/>
    <s v="spaces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x v="43"/>
    <b v="0"/>
    <s v="theater/spaces"/>
    <n v="23"/>
    <n v="130.0888888888889"/>
    <x v="1"/>
    <s v="spaces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x v="82"/>
    <b v="0"/>
    <s v="theater/spaces"/>
    <n v="5"/>
    <n v="1270.2222222222222"/>
    <x v="1"/>
    <s v="spaces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x v="82"/>
    <b v="0"/>
    <s v="theater/spaces"/>
    <n v="16"/>
    <n v="88.444444444444443"/>
    <x v="1"/>
    <s v="spaces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x v="64"/>
    <b v="0"/>
    <s v="theater/spaces"/>
    <n v="1"/>
    <n v="56.342380952380957"/>
    <x v="1"/>
    <s v="spaces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x v="57"/>
    <b v="0"/>
    <s v="theater/spaces"/>
    <n v="23"/>
    <n v="53.529411764705884"/>
    <x v="1"/>
    <s v="spaces"/>
    <b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x v="29"/>
    <b v="0"/>
    <s v="theater/spaces"/>
    <n v="0"/>
    <n v="25"/>
    <x v="1"/>
    <s v="spaces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x v="29"/>
    <b v="0"/>
    <s v="theater/spaces"/>
    <n v="0"/>
    <n v="50"/>
    <x v="1"/>
    <s v="spaces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x v="25"/>
    <b v="0"/>
    <s v="theater/spaces"/>
    <n v="4"/>
    <n v="56.785714285714285"/>
    <x v="1"/>
    <s v="spaces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x v="288"/>
    <b v="0"/>
    <s v="theater/spaces"/>
    <n v="17"/>
    <n v="40.833333333333336"/>
    <x v="1"/>
    <s v="spaces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x v="74"/>
    <b v="0"/>
    <s v="theater/spaces"/>
    <n v="4"/>
    <n v="65.111111111111114"/>
    <x v="1"/>
    <s v="spaces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x v="81"/>
    <b v="0"/>
    <s v="theater/spaces"/>
    <n v="14"/>
    <n v="55.6"/>
    <x v="1"/>
    <s v="spaces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x v="62"/>
    <b v="0"/>
    <s v="theater/spaces"/>
    <n v="15"/>
    <n v="140.53846153846155"/>
    <x v="1"/>
    <s v="spaces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x v="8"/>
    <b v="0"/>
    <s v="theater/spaces"/>
    <n v="12"/>
    <n v="25"/>
    <x v="1"/>
    <s v="spaces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x v="240"/>
    <b v="0"/>
    <s v="theater/spaces"/>
    <n v="39"/>
    <n v="69.533333333333331"/>
    <x v="1"/>
    <s v="spaces"/>
    <b v="0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x v="84"/>
    <b v="0"/>
    <s v="theater/spaces"/>
    <n v="0"/>
    <n v="5.5"/>
    <x v="1"/>
    <s v="spaces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x v="81"/>
    <b v="0"/>
    <s v="theater/spaces"/>
    <n v="30"/>
    <n v="237"/>
    <x v="1"/>
    <s v="spaces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x v="162"/>
    <b v="0"/>
    <s v="theater/spaces"/>
    <n v="42"/>
    <n v="79.870967741935488"/>
    <x v="1"/>
    <s v="spaces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x v="80"/>
    <b v="0"/>
    <s v="theater/spaces"/>
    <n v="4"/>
    <n v="10.25"/>
    <x v="1"/>
    <s v="spaces"/>
    <b v="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x v="60"/>
    <b v="0"/>
    <s v="theater/spaces"/>
    <n v="20"/>
    <n v="272.58620689655174"/>
    <x v="1"/>
    <s v="spaces"/>
    <b v="0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x v="84"/>
    <b v="0"/>
    <s v="theater/spaces"/>
    <n v="0"/>
    <n v="13"/>
    <x v="1"/>
    <s v="spaces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x v="229"/>
    <b v="0"/>
    <s v="theater/spaces"/>
    <n v="25"/>
    <n v="58.184210526315788"/>
    <x v="1"/>
    <s v="spaces"/>
    <b v="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x v="29"/>
    <b v="0"/>
    <s v="theater/spaces"/>
    <n v="0"/>
    <n v="10"/>
    <x v="1"/>
    <s v="spaces"/>
    <b v="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x v="88"/>
    <b v="0"/>
    <s v="theater/spaces"/>
    <n v="27"/>
    <n v="70.10526315789474"/>
    <x v="1"/>
    <s v="spaces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x v="82"/>
    <b v="0"/>
    <s v="theater/spaces"/>
    <n v="5"/>
    <n v="57.888888888888886"/>
    <x v="1"/>
    <s v="spaces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x v="77"/>
    <b v="0"/>
    <s v="theater/spaces"/>
    <n v="4"/>
    <n v="125.27027027027027"/>
    <x v="1"/>
    <s v="spaces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x v="78"/>
    <b v="0"/>
    <s v="theater/spaces"/>
    <n v="0"/>
    <e v="#DIV/0!"/>
    <x v="1"/>
    <s v="spaces"/>
    <b v="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x v="29"/>
    <b v="0"/>
    <s v="theater/spaces"/>
    <n v="3"/>
    <n v="300"/>
    <x v="1"/>
    <s v="spaces"/>
    <b v="0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x v="73"/>
    <b v="0"/>
    <s v="theater/spaces"/>
    <n v="57"/>
    <n v="43"/>
    <x v="1"/>
    <s v="spaces"/>
    <b v="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x v="29"/>
    <b v="0"/>
    <s v="theater/spaces"/>
    <n v="0"/>
    <n v="1"/>
    <x v="1"/>
    <s v="spaces"/>
    <b v="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x v="84"/>
    <b v="0"/>
    <s v="theater/spaces"/>
    <n v="0"/>
    <n v="775"/>
    <x v="1"/>
    <s v="spaces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x v="29"/>
    <b v="0"/>
    <s v="theater/spaces"/>
    <n v="0"/>
    <n v="5"/>
    <x v="1"/>
    <s v="spaces"/>
    <b v="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x v="73"/>
    <b v="0"/>
    <s v="theater/spaces"/>
    <n v="0"/>
    <n v="12.8"/>
    <x v="1"/>
    <s v="spaces"/>
    <b v="0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x v="29"/>
    <b v="0"/>
    <s v="theater/spaces"/>
    <n v="1"/>
    <n v="10"/>
    <x v="1"/>
    <s v="spaces"/>
    <b v="0"/>
  </r>
  <r>
    <n v="3122"/>
    <s v="be back soon (Canceled)"/>
    <s v="cancelled until further notice"/>
    <n v="199"/>
    <n v="116"/>
    <x v="1"/>
    <x v="0"/>
    <x v="0"/>
    <n v="1478733732"/>
    <n v="1478298132"/>
    <b v="0"/>
    <x v="84"/>
    <b v="0"/>
    <s v="theater/spaces"/>
    <n v="58"/>
    <n v="58"/>
    <x v="1"/>
    <s v="spaces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x v="493"/>
    <b v="0"/>
    <s v="theater/spaces"/>
    <n v="68"/>
    <n v="244.80459770114942"/>
    <x v="1"/>
    <s v="spaces"/>
    <b v="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x v="80"/>
    <b v="0"/>
    <s v="theater/spaces"/>
    <n v="0"/>
    <n v="6.5"/>
    <x v="1"/>
    <s v="spaces"/>
    <b v="0"/>
  </r>
  <r>
    <n v="3125"/>
    <s v="N/A (Canceled)"/>
    <s v="N/A"/>
    <n v="1500000"/>
    <n v="0"/>
    <x v="1"/>
    <x v="0"/>
    <x v="0"/>
    <n v="1452142672"/>
    <n v="1449550672"/>
    <b v="0"/>
    <x v="78"/>
    <b v="0"/>
    <s v="theater/spaces"/>
    <n v="0"/>
    <e v="#DIV/0!"/>
    <x v="1"/>
    <s v="spaces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x v="57"/>
    <b v="0"/>
    <s v="theater/spaces"/>
    <n v="4"/>
    <n v="61.176470588235297"/>
    <x v="1"/>
    <s v="spaces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x v="78"/>
    <b v="0"/>
    <s v="theater/spaces"/>
    <n v="0"/>
    <e v="#DIV/0!"/>
    <x v="1"/>
    <s v="spaces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27"/>
    <b v="0"/>
    <s v="theater/plays"/>
    <n v="109"/>
    <n v="139.23931623931625"/>
    <x v="1"/>
    <s v="plays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29"/>
    <b v="0"/>
    <s v="theater/plays"/>
    <n v="1"/>
    <n v="10"/>
    <x v="1"/>
    <s v="plays"/>
    <b v="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x v="80"/>
    <b v="0"/>
    <s v="theater/plays"/>
    <n v="4"/>
    <n v="93.75"/>
    <x v="1"/>
    <s v="plays"/>
    <b v="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x v="8"/>
    <b v="0"/>
    <s v="theater/plays"/>
    <n v="16"/>
    <n v="53.75"/>
    <x v="1"/>
    <s v="plays"/>
    <b v="0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x v="29"/>
    <b v="0"/>
    <s v="theater/plays"/>
    <n v="0"/>
    <n v="10"/>
    <x v="1"/>
    <s v="plays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38"/>
    <b v="0"/>
    <s v="theater/plays"/>
    <n v="108"/>
    <n v="33.75"/>
    <x v="1"/>
    <s v="plays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8"/>
    <b v="0"/>
    <s v="theater/plays"/>
    <n v="23"/>
    <n v="18.75"/>
    <x v="1"/>
    <s v="plays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63"/>
    <b v="0"/>
    <s v="theater/plays"/>
    <n v="21"/>
    <n v="23.142857142857142"/>
    <x v="1"/>
    <s v="plays"/>
    <b v="0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19"/>
    <b v="0"/>
    <s v="theater/plays"/>
    <n v="128"/>
    <n v="29.045454545454547"/>
    <x v="1"/>
    <s v="plays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x v="29"/>
    <b v="0"/>
    <s v="theater/plays"/>
    <n v="3"/>
    <n v="50"/>
    <x v="1"/>
    <s v="plays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78"/>
    <b v="0"/>
    <s v="theater/plays"/>
    <n v="0"/>
    <e v="#DIV/0!"/>
    <x v="1"/>
    <s v="plays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x v="79"/>
    <b v="0"/>
    <s v="theater/plays"/>
    <n v="5"/>
    <n v="450"/>
    <x v="1"/>
    <s v="plays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x v="80"/>
    <b v="0"/>
    <s v="theater/plays"/>
    <n v="1"/>
    <n v="24"/>
    <x v="1"/>
    <s v="plays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x v="22"/>
    <b v="0"/>
    <s v="theater/plays"/>
    <n v="52"/>
    <n v="32.25"/>
    <x v="1"/>
    <s v="plays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83"/>
    <b v="0"/>
    <s v="theater/plays"/>
    <n v="2"/>
    <n v="15"/>
    <x v="1"/>
    <s v="plays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78"/>
    <b v="0"/>
    <s v="theater/plays"/>
    <n v="0"/>
    <e v="#DIV/0!"/>
    <x v="1"/>
    <s v="plays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209"/>
    <b v="0"/>
    <s v="theater/plays"/>
    <n v="75"/>
    <n v="251.33333333333334"/>
    <x v="1"/>
    <s v="plays"/>
    <b v="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x v="78"/>
    <b v="0"/>
    <s v="theater/plays"/>
    <n v="0"/>
    <e v="#DIV/0!"/>
    <x v="1"/>
    <s v="plays"/>
    <b v="0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x v="8"/>
    <b v="0"/>
    <s v="theater/plays"/>
    <n v="11"/>
    <n v="437.5"/>
    <x v="1"/>
    <s v="plays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496"/>
    <b v="1"/>
    <s v="theater/plays"/>
    <n v="118"/>
    <n v="110.35211267605634"/>
    <x v="1"/>
    <s v="plays"/>
    <b v="1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x v="7"/>
    <b v="1"/>
    <s v="theater/plays"/>
    <n v="131"/>
    <n v="41.421052631578945"/>
    <x v="1"/>
    <s v="plays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20"/>
    <b v="1"/>
    <s v="theater/plays"/>
    <n v="104"/>
    <n v="52"/>
    <x v="1"/>
    <s v="plays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01"/>
    <b v="1"/>
    <s v="theater/plays"/>
    <n v="101"/>
    <n v="33.990384615384613"/>
    <x v="1"/>
    <s v="plays"/>
    <b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x v="69"/>
    <b v="1"/>
    <s v="theater/plays"/>
    <n v="100"/>
    <n v="103.35294117647059"/>
    <x v="1"/>
    <s v="plays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85"/>
    <b v="1"/>
    <s v="theater/plays"/>
    <n v="106"/>
    <n v="34.791044776119406"/>
    <x v="1"/>
    <s v="plays"/>
    <b v="1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x v="198"/>
    <b v="1"/>
    <s v="theater/plays"/>
    <n v="336"/>
    <n v="41.773858921161825"/>
    <x v="1"/>
    <s v="plays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252"/>
    <b v="1"/>
    <s v="theater/plays"/>
    <n v="113"/>
    <n v="64.268292682926827"/>
    <x v="1"/>
    <s v="plays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177"/>
    <b v="1"/>
    <s v="theater/plays"/>
    <n v="189"/>
    <n v="31.209370860927152"/>
    <x v="1"/>
    <s v="plays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30"/>
    <b v="1"/>
    <s v="theater/plays"/>
    <n v="102"/>
    <n v="62.921348314606739"/>
    <x v="1"/>
    <s v="plays"/>
    <b v="1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x v="14"/>
    <b v="1"/>
    <s v="theater/plays"/>
    <n v="101"/>
    <n v="98.536585365853654"/>
    <x v="1"/>
    <s v="plays"/>
    <b v="1"/>
  </r>
  <r>
    <n v="3158"/>
    <s v="Nursery Crimes"/>
    <s v="A 40s crime-noir play using nursery rhyme characters."/>
    <n v="5000"/>
    <n v="5700"/>
    <x v="0"/>
    <x v="0"/>
    <x v="0"/>
    <n v="1374523752"/>
    <n v="1371931752"/>
    <b v="1"/>
    <x v="50"/>
    <b v="1"/>
    <s v="theater/plays"/>
    <n v="114"/>
    <n v="82.608695652173907"/>
    <x v="1"/>
    <s v="plays"/>
    <b v="1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x v="47"/>
    <b v="1"/>
    <s v="theater/plays"/>
    <n v="133"/>
    <n v="38.504230769230773"/>
    <x v="1"/>
    <s v="plays"/>
    <b v="1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7"/>
    <b v="1"/>
    <s v="theater/plays"/>
    <n v="102"/>
    <n v="80.15789473684211"/>
    <x v="1"/>
    <s v="plays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142"/>
    <b v="1"/>
    <s v="theater/plays"/>
    <n v="105"/>
    <n v="28.405405405405407"/>
    <x v="1"/>
    <s v="plays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287"/>
    <b v="1"/>
    <s v="theater/plays"/>
    <n v="127"/>
    <n v="80.730158730158735"/>
    <x v="1"/>
    <s v="plays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250"/>
    <b v="1"/>
    <s v="theater/plays"/>
    <n v="111"/>
    <n v="200.69444444444446"/>
    <x v="1"/>
    <s v="plays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26"/>
    <b v="1"/>
    <s v="theater/plays"/>
    <n v="107"/>
    <n v="37.591549295774648"/>
    <x v="1"/>
    <s v="plays"/>
    <b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64"/>
    <b v="1"/>
    <s v="theater/plays"/>
    <n v="163"/>
    <n v="58.095238095238095"/>
    <x v="1"/>
    <s v="plays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497"/>
    <b v="1"/>
    <s v="theater/plays"/>
    <n v="160"/>
    <n v="60.300892473118282"/>
    <x v="1"/>
    <s v="plays"/>
    <b v="1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x v="165"/>
    <b v="1"/>
    <s v="theater/plays"/>
    <n v="116"/>
    <n v="63.363636363636367"/>
    <x v="1"/>
    <s v="plays"/>
    <b v="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42"/>
    <b v="1"/>
    <s v="theater/plays"/>
    <n v="124"/>
    <n v="50.901639344262293"/>
    <x v="1"/>
    <s v="plays"/>
    <b v="1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x v="141"/>
    <b v="1"/>
    <s v="theater/plays"/>
    <n v="103"/>
    <n v="100.5"/>
    <x v="1"/>
    <s v="plays"/>
    <b v="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x v="26"/>
    <b v="1"/>
    <s v="theater/plays"/>
    <n v="112"/>
    <n v="31.619718309859156"/>
    <x v="1"/>
    <s v="plays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27"/>
    <b v="1"/>
    <s v="theater/plays"/>
    <n v="109"/>
    <n v="65.102564102564102"/>
    <x v="1"/>
    <s v="plays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60"/>
    <b v="1"/>
    <s v="theater/plays"/>
    <n v="115"/>
    <n v="79.310344827586206"/>
    <x v="1"/>
    <s v="plays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142"/>
    <b v="1"/>
    <s v="theater/plays"/>
    <n v="103"/>
    <n v="139.18918918918919"/>
    <x v="1"/>
    <s v="plays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23"/>
    <b v="1"/>
    <s v="theater/plays"/>
    <n v="101"/>
    <n v="131.91304347826087"/>
    <x v="1"/>
    <s v="plays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65"/>
    <b v="1"/>
    <s v="theater/plays"/>
    <n v="110"/>
    <n v="91.3"/>
    <x v="1"/>
    <s v="plays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165"/>
    <b v="1"/>
    <s v="theater/plays"/>
    <n v="115"/>
    <n v="39.672727272727272"/>
    <x v="1"/>
    <s v="plays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13"/>
    <b v="1"/>
    <s v="theater/plays"/>
    <n v="117"/>
    <n v="57.549019607843135"/>
    <x v="1"/>
    <s v="plays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76"/>
    <b v="1"/>
    <s v="theater/plays"/>
    <n v="172"/>
    <n v="33.025641025641029"/>
    <x v="1"/>
    <s v="plays"/>
    <b v="1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x v="95"/>
    <b v="1"/>
    <s v="theater/plays"/>
    <n v="114"/>
    <n v="77.335806451612896"/>
    <x v="1"/>
    <s v="plays"/>
    <b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x v="43"/>
    <b v="1"/>
    <s v="theater/plays"/>
    <n v="120"/>
    <n v="31.933333333333334"/>
    <x v="1"/>
    <s v="plays"/>
    <b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41"/>
    <b v="1"/>
    <s v="theater/plays"/>
    <n v="109"/>
    <n v="36.333333333333336"/>
    <x v="1"/>
    <s v="plays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299"/>
    <b v="1"/>
    <s v="theater/plays"/>
    <n v="101"/>
    <n v="46.768211920529801"/>
    <x v="1"/>
    <s v="plays"/>
    <b v="1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x v="32"/>
    <b v="1"/>
    <s v="theater/plays"/>
    <n v="109"/>
    <n v="40.073529411764703"/>
    <x v="1"/>
    <s v="plays"/>
    <b v="1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x v="67"/>
    <b v="1"/>
    <s v="theater/plays"/>
    <n v="107"/>
    <n v="100.21739130434783"/>
    <x v="1"/>
    <s v="plays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54"/>
    <b v="1"/>
    <s v="theater/plays"/>
    <n v="100"/>
    <n v="41.666666666666664"/>
    <x v="1"/>
    <s v="plays"/>
    <b v="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16"/>
    <b v="1"/>
    <s v="theater/plays"/>
    <n v="102"/>
    <n v="46.714285714285715"/>
    <x v="1"/>
    <s v="plays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138"/>
    <b v="1"/>
    <s v="theater/plays"/>
    <n v="116"/>
    <n v="71.491803278688522"/>
    <x v="1"/>
    <s v="plays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x v="82"/>
    <b v="0"/>
    <s v="theater/musical"/>
    <n v="65"/>
    <n v="14.444444444444445"/>
    <x v="1"/>
    <s v="musical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x v="10"/>
    <b v="0"/>
    <s v="theater/musical"/>
    <n v="12"/>
    <n v="356.84210526315792"/>
    <x v="1"/>
    <s v="musical"/>
    <b v="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x v="78"/>
    <b v="0"/>
    <s v="theater/musical"/>
    <n v="0"/>
    <e v="#DIV/0!"/>
    <x v="1"/>
    <s v="musical"/>
    <b v="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x v="80"/>
    <b v="0"/>
    <s v="theater/musical"/>
    <n v="4"/>
    <n v="37.75"/>
    <x v="1"/>
    <s v="musical"/>
    <b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x v="22"/>
    <b v="0"/>
    <s v="theater/musical"/>
    <n v="1"/>
    <n v="12.75"/>
    <x v="1"/>
    <s v="musical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x v="54"/>
    <b v="0"/>
    <s v="theater/musical"/>
    <n v="12"/>
    <n v="24.458333333333332"/>
    <x v="1"/>
    <s v="musical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x v="78"/>
    <b v="0"/>
    <s v="theater/musical"/>
    <n v="0"/>
    <e v="#DIV/0!"/>
    <x v="1"/>
    <s v="musical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x v="70"/>
    <b v="0"/>
    <s v="theater/musical"/>
    <n v="59"/>
    <n v="53.07692307692308"/>
    <x v="1"/>
    <s v="musical"/>
    <b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x v="79"/>
    <b v="0"/>
    <s v="theater/musical"/>
    <n v="0"/>
    <n v="300"/>
    <x v="1"/>
    <s v="musical"/>
    <b v="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x v="80"/>
    <b v="0"/>
    <s v="theater/musical"/>
    <n v="11"/>
    <n v="286.25"/>
    <x v="1"/>
    <s v="musical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x v="83"/>
    <b v="0"/>
    <s v="theater/musical"/>
    <n v="0"/>
    <n v="36.666666666666664"/>
    <x v="1"/>
    <s v="musical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x v="28"/>
    <b v="0"/>
    <s v="theater/musical"/>
    <n v="52"/>
    <n v="49.20754716981132"/>
    <x v="1"/>
    <s v="musical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x v="29"/>
    <b v="0"/>
    <s v="theater/musical"/>
    <n v="0"/>
    <n v="1"/>
    <x v="1"/>
    <s v="musical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x v="84"/>
    <b v="0"/>
    <s v="theater/musical"/>
    <n v="1"/>
    <n v="12.5"/>
    <x v="1"/>
    <s v="musical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x v="20"/>
    <b v="0"/>
    <s v="theater/musical"/>
    <n v="55"/>
    <n v="109.04"/>
    <x v="1"/>
    <s v="musical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x v="79"/>
    <b v="0"/>
    <s v="theater/musical"/>
    <n v="25"/>
    <n v="41.666666666666664"/>
    <x v="1"/>
    <s v="musical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x v="78"/>
    <b v="0"/>
    <s v="theater/musical"/>
    <n v="0"/>
    <e v="#DIV/0!"/>
    <x v="1"/>
    <s v="musical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x v="8"/>
    <b v="0"/>
    <s v="theater/musical"/>
    <n v="3"/>
    <n v="22.75"/>
    <x v="1"/>
    <s v="musical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x v="78"/>
    <b v="0"/>
    <s v="theater/musical"/>
    <n v="0"/>
    <e v="#DIV/0!"/>
    <x v="1"/>
    <s v="musical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x v="17"/>
    <b v="0"/>
    <s v="theater/musical"/>
    <n v="46"/>
    <n v="70.833333333333329"/>
    <x v="1"/>
    <s v="musical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141"/>
    <b v="1"/>
    <s v="theater/plays"/>
    <n v="104"/>
    <n v="63.109756097560975"/>
    <x v="1"/>
    <s v="plays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34"/>
    <b v="1"/>
    <s v="theater/plays"/>
    <n v="119"/>
    <n v="50.157964601769912"/>
    <x v="1"/>
    <s v="plays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65"/>
    <b v="1"/>
    <s v="theater/plays"/>
    <n v="126"/>
    <n v="62.883333333333333"/>
    <x v="1"/>
    <s v="plays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498"/>
    <b v="1"/>
    <s v="theater/plays"/>
    <n v="120"/>
    <n v="85.531055900621112"/>
    <x v="1"/>
    <s v="plays"/>
    <b v="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x v="225"/>
    <b v="1"/>
    <s v="theater/plays"/>
    <n v="126"/>
    <n v="53.723404255319146"/>
    <x v="1"/>
    <s v="plays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5"/>
    <b v="1"/>
    <s v="theater/plays"/>
    <n v="100"/>
    <n v="127.80851063829788"/>
    <x v="1"/>
    <s v="plays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248"/>
    <b v="1"/>
    <s v="theater/plays"/>
    <n v="102"/>
    <n v="106.57391304347826"/>
    <x v="1"/>
    <s v="plays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179"/>
    <b v="1"/>
    <s v="theater/plays"/>
    <n v="100"/>
    <n v="262.11194029850748"/>
    <x v="1"/>
    <s v="plays"/>
    <b v="1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2"/>
    <b v="1"/>
    <s v="theater/plays"/>
    <n v="100"/>
    <n v="57.171428571428571"/>
    <x v="1"/>
    <s v="plays"/>
    <b v="1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x v="201"/>
    <b v="1"/>
    <s v="theater/plays"/>
    <n v="116"/>
    <n v="50.20192307692308"/>
    <x v="1"/>
    <s v="plays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192"/>
    <b v="1"/>
    <s v="theater/plays"/>
    <n v="102"/>
    <n v="66.586956521739125"/>
    <x v="1"/>
    <s v="plays"/>
    <b v="1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x v="46"/>
    <b v="1"/>
    <s v="theater/plays"/>
    <n v="100"/>
    <n v="168.25210084033614"/>
    <x v="1"/>
    <s v="plays"/>
    <b v="1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x v="211"/>
    <b v="1"/>
    <s v="theater/plays"/>
    <n v="101"/>
    <n v="256.37288135593218"/>
    <x v="1"/>
    <s v="plays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16"/>
    <b v="1"/>
    <s v="theater/plays"/>
    <n v="103"/>
    <n v="36.610619469026545"/>
    <x v="1"/>
    <s v="plays"/>
    <b v="1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x v="87"/>
    <b v="1"/>
    <s v="theater/plays"/>
    <n v="125"/>
    <n v="37.142857142857146"/>
    <x v="1"/>
    <s v="plays"/>
    <b v="1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x v="142"/>
    <b v="1"/>
    <s v="theater/plays"/>
    <n v="110"/>
    <n v="45.878378378378379"/>
    <x v="1"/>
    <s v="plays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499"/>
    <b v="1"/>
    <s v="theater/plays"/>
    <n v="102"/>
    <n v="141.71296296296296"/>
    <x v="1"/>
    <s v="plays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70"/>
    <b v="1"/>
    <s v="theater/plays"/>
    <n v="102"/>
    <n v="52.487179487179489"/>
    <x v="1"/>
    <s v="plays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64"/>
    <b v="1"/>
    <s v="theater/plays"/>
    <n v="104"/>
    <n v="59.523809523809526"/>
    <x v="1"/>
    <s v="plays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209"/>
    <b v="1"/>
    <s v="theater/plays"/>
    <n v="125"/>
    <n v="50"/>
    <x v="1"/>
    <s v="plays"/>
    <b v="1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x v="77"/>
    <b v="1"/>
    <s v="theater/plays"/>
    <n v="102"/>
    <n v="193.62162162162161"/>
    <x v="1"/>
    <s v="plays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x v="91"/>
    <b v="1"/>
    <s v="theater/plays"/>
    <n v="108"/>
    <n v="106.79702970297029"/>
    <x v="1"/>
    <s v="plays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77"/>
    <b v="1"/>
    <s v="theater/plays"/>
    <n v="110"/>
    <n v="77.21621621621621"/>
    <x v="1"/>
    <s v="plays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33"/>
    <b v="1"/>
    <s v="theater/plays"/>
    <n v="161"/>
    <n v="57.5"/>
    <x v="1"/>
    <s v="plays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55"/>
    <b v="1"/>
    <s v="theater/plays"/>
    <n v="131"/>
    <n v="50.46153846153846"/>
    <x v="1"/>
    <s v="plays"/>
    <b v="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42"/>
    <b v="1"/>
    <s v="theater/plays"/>
    <n v="119"/>
    <n v="97.377049180327873"/>
    <x v="1"/>
    <s v="plays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248"/>
    <b v="1"/>
    <s v="theater/plays"/>
    <n v="100"/>
    <n v="34.91921739130435"/>
    <x v="1"/>
    <s v="plays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331"/>
    <b v="1"/>
    <s v="theater/plays"/>
    <n v="103"/>
    <n v="85.530386740331494"/>
    <x v="1"/>
    <s v="plays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238"/>
    <b v="1"/>
    <s v="theater/plays"/>
    <n v="101"/>
    <n v="182.90909090909091"/>
    <x v="1"/>
    <s v="plays"/>
    <b v="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x v="314"/>
    <b v="1"/>
    <s v="theater/plays"/>
    <n v="101"/>
    <n v="131.13620817843866"/>
    <x v="1"/>
    <s v="plays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1"/>
    <b v="1"/>
    <s v="theater/plays"/>
    <n v="112"/>
    <n v="39.810126582278478"/>
    <x v="1"/>
    <s v="plays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01"/>
    <b v="1"/>
    <s v="theater/plays"/>
    <n v="106"/>
    <n v="59.701730769230764"/>
    <x v="1"/>
    <s v="plays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69"/>
    <b v="1"/>
    <s v="theater/plays"/>
    <n v="101"/>
    <n v="88.735294117647058"/>
    <x v="1"/>
    <s v="plays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157"/>
    <b v="1"/>
    <s v="theater/plays"/>
    <n v="115"/>
    <n v="58.688622754491021"/>
    <x v="1"/>
    <s v="plays"/>
    <b v="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x v="275"/>
    <b v="1"/>
    <s v="theater/plays"/>
    <n v="127"/>
    <n v="69.56513661202186"/>
    <x v="1"/>
    <s v="plays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26"/>
    <b v="1"/>
    <s v="theater/plays"/>
    <n v="103"/>
    <n v="115.87323943661971"/>
    <x v="1"/>
    <s v="plays"/>
    <b v="1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50"/>
    <b v="1"/>
    <s v="theater/plays"/>
    <n v="103"/>
    <n v="23.869565217391305"/>
    <x v="1"/>
    <s v="plays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500"/>
    <b v="1"/>
    <s v="theater/plays"/>
    <n v="104"/>
    <n v="81.125925925925927"/>
    <x v="1"/>
    <s v="plays"/>
    <b v="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189"/>
    <b v="1"/>
    <s v="theater/plays"/>
    <n v="111"/>
    <n v="57.626943005181346"/>
    <x v="1"/>
    <s v="plays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7"/>
    <b v="1"/>
    <s v="theater/plays"/>
    <n v="106"/>
    <n v="46.429824561403507"/>
    <x v="1"/>
    <s v="plays"/>
    <b v="1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x v="452"/>
    <b v="1"/>
    <s v="theater/plays"/>
    <n v="101"/>
    <n v="60.475000000000001"/>
    <x v="1"/>
    <s v="plays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106"/>
    <b v="1"/>
    <s v="theater/plays"/>
    <n v="105"/>
    <n v="65.579545454545453"/>
    <x v="1"/>
    <s v="plays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496"/>
    <b v="1"/>
    <s v="theater/plays"/>
    <n v="102"/>
    <n v="119.1924882629108"/>
    <x v="1"/>
    <s v="plays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9"/>
    <b v="1"/>
    <s v="theater/plays"/>
    <n v="111"/>
    <n v="83.05"/>
    <x v="1"/>
    <s v="plays"/>
    <b v="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x v="133"/>
    <b v="1"/>
    <s v="theater/plays"/>
    <n v="128"/>
    <n v="57.52"/>
    <x v="1"/>
    <s v="plays"/>
    <b v="1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x v="248"/>
    <b v="1"/>
    <s v="theater/plays"/>
    <n v="102"/>
    <n v="177.08695652173913"/>
    <x v="1"/>
    <s v="plays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153"/>
    <b v="1"/>
    <s v="theater/plays"/>
    <n v="101"/>
    <n v="70.771505376344081"/>
    <x v="1"/>
    <s v="plays"/>
    <b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59"/>
    <b v="1"/>
    <s v="theater/plays"/>
    <n v="175"/>
    <n v="29.166666666666668"/>
    <x v="1"/>
    <s v="plays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82"/>
    <b v="1"/>
    <s v="theater/plays"/>
    <n v="128"/>
    <n v="72.76136363636364"/>
    <x v="1"/>
    <s v="plays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14"/>
    <b v="1"/>
    <s v="theater/plays"/>
    <n v="106"/>
    <n v="51.853414634146333"/>
    <x v="1"/>
    <s v="plays"/>
    <b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x v="11"/>
    <b v="1"/>
    <s v="theater/plays"/>
    <n v="105"/>
    <n v="98.2"/>
    <x v="1"/>
    <s v="plays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174"/>
    <b v="1"/>
    <s v="theater/plays"/>
    <n v="106"/>
    <n v="251.7381443298969"/>
    <x v="1"/>
    <s v="plays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x v="196"/>
    <b v="1"/>
    <s v="theater/plays"/>
    <n v="109"/>
    <n v="74.821917808219183"/>
    <x v="1"/>
    <s v="plays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72"/>
    <b v="1"/>
    <s v="theater/plays"/>
    <n v="100"/>
    <n v="67.65306122448979"/>
    <x v="1"/>
    <s v="plays"/>
    <b v="1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x v="179"/>
    <b v="1"/>
    <s v="theater/plays"/>
    <n v="103"/>
    <n v="93.81343283582089"/>
    <x v="1"/>
    <s v="plays"/>
    <b v="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x v="32"/>
    <b v="1"/>
    <s v="theater/plays"/>
    <n v="112"/>
    <n v="41.237647058823526"/>
    <x v="1"/>
    <s v="plays"/>
    <b v="1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x v="72"/>
    <b v="1"/>
    <s v="theater/plays"/>
    <n v="103"/>
    <n v="52.551020408163268"/>
    <x v="1"/>
    <s v="plays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x v="287"/>
    <b v="1"/>
    <s v="theater/plays"/>
    <n v="164"/>
    <n v="70.285714285714292"/>
    <x v="1"/>
    <s v="plays"/>
    <b v="1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430"/>
    <b v="1"/>
    <s v="theater/plays"/>
    <n v="131"/>
    <n v="48.325153374233132"/>
    <x v="1"/>
    <s v="plays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449"/>
    <b v="1"/>
    <s v="theater/plays"/>
    <n v="102"/>
    <n v="53.177083333333336"/>
    <x v="1"/>
    <s v="plays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288"/>
    <b v="1"/>
    <s v="theater/plays"/>
    <n v="128"/>
    <n v="60.952380952380949"/>
    <x v="1"/>
    <s v="plays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16"/>
    <b v="1"/>
    <s v="theater/plays"/>
    <n v="102"/>
    <n v="116"/>
    <x v="1"/>
    <s v="plays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209"/>
    <b v="1"/>
    <s v="theater/plays"/>
    <n v="102"/>
    <n v="61"/>
    <x v="1"/>
    <s v="plays"/>
    <b v="1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x v="13"/>
    <b v="1"/>
    <s v="theater/plays"/>
    <n v="130"/>
    <n v="38.235294117647058"/>
    <x v="1"/>
    <s v="plays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108"/>
    <b v="1"/>
    <s v="theater/plays"/>
    <n v="154"/>
    <n v="106.50344827586207"/>
    <x v="1"/>
    <s v="plays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64"/>
    <b v="1"/>
    <s v="theater/plays"/>
    <n v="107"/>
    <n v="204.57142857142858"/>
    <x v="1"/>
    <s v="plays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172"/>
    <b v="1"/>
    <s v="theater/plays"/>
    <n v="101"/>
    <n v="54.912587412587413"/>
    <x v="1"/>
    <s v="plays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8"/>
    <b v="1"/>
    <s v="theater/plays"/>
    <n v="100"/>
    <n v="150.41666666666666"/>
    <x v="1"/>
    <s v="plays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x v="61"/>
    <b v="1"/>
    <s v="theater/plays"/>
    <n v="117"/>
    <n v="52.58"/>
    <x v="1"/>
    <s v="plays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61"/>
    <b v="1"/>
    <s v="theater/plays"/>
    <n v="109"/>
    <n v="54.3"/>
    <x v="1"/>
    <s v="plays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69"/>
    <b v="1"/>
    <s v="theater/plays"/>
    <n v="103"/>
    <n v="76.029411764705884"/>
    <x v="1"/>
    <s v="plays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287"/>
    <b v="1"/>
    <s v="theater/plays"/>
    <n v="114"/>
    <n v="105.2063492063492"/>
    <x v="1"/>
    <s v="plays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209"/>
    <b v="1"/>
    <s v="theater/plays"/>
    <n v="103"/>
    <n v="68.666666666666671"/>
    <x v="1"/>
    <s v="plays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x v="5"/>
    <b v="1"/>
    <s v="theater/plays"/>
    <n v="122"/>
    <n v="129.36170212765958"/>
    <x v="1"/>
    <s v="plays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186"/>
    <b v="1"/>
    <s v="theater/plays"/>
    <n v="103"/>
    <n v="134.26371308016877"/>
    <x v="1"/>
    <s v="plays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5"/>
    <b v="1"/>
    <s v="theater/plays"/>
    <n v="105"/>
    <n v="17.829787234042552"/>
    <x v="1"/>
    <s v="plays"/>
    <b v="1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41"/>
    <b v="1"/>
    <s v="theater/plays"/>
    <n v="102"/>
    <n v="203.2"/>
    <x v="1"/>
    <s v="plays"/>
    <b v="1"/>
  </r>
  <r>
    <n v="3285"/>
    <s v="By Morning"/>
    <s v="A new play by Matthew Gasda"/>
    <n v="4999"/>
    <n v="5604"/>
    <x v="0"/>
    <x v="0"/>
    <x v="0"/>
    <n v="1488258000"/>
    <n v="1485556626"/>
    <b v="0"/>
    <x v="75"/>
    <b v="1"/>
    <s v="theater/plays"/>
    <n v="112"/>
    <n v="69.18518518518519"/>
    <x v="1"/>
    <s v="plays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259"/>
    <b v="1"/>
    <s v="theater/plays"/>
    <n v="102"/>
    <n v="125.12295081967213"/>
    <x v="1"/>
    <s v="plays"/>
    <b v="1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x v="69"/>
    <b v="1"/>
    <s v="theater/plays"/>
    <n v="100"/>
    <n v="73.529411764705884"/>
    <x v="1"/>
    <s v="plays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47"/>
    <b v="1"/>
    <s v="theater/plays"/>
    <n v="100"/>
    <n v="48.437149758454105"/>
    <x v="1"/>
    <s v="plays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20"/>
    <b v="1"/>
    <s v="theater/plays"/>
    <n v="133"/>
    <n v="26.608400000000003"/>
    <x v="1"/>
    <s v="plays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250"/>
    <b v="1"/>
    <s v="theater/plays"/>
    <n v="121"/>
    <n v="33.666666666666664"/>
    <x v="1"/>
    <s v="plays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25"/>
    <b v="1"/>
    <s v="theater/plays"/>
    <n v="114"/>
    <n v="40.714285714285715"/>
    <x v="1"/>
    <s v="plays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x v="41"/>
    <b v="1"/>
    <s v="theater/plays"/>
    <n v="286"/>
    <n v="19.266666666666666"/>
    <x v="1"/>
    <s v="plays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x v="110"/>
    <b v="1"/>
    <s v="theater/plays"/>
    <n v="170"/>
    <n v="84.285714285714292"/>
    <x v="1"/>
    <s v="plays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54"/>
    <b v="1"/>
    <s v="theater/plays"/>
    <n v="118"/>
    <n v="29.583333333333332"/>
    <x v="1"/>
    <s v="plays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74"/>
    <b v="1"/>
    <s v="theater/plays"/>
    <n v="103"/>
    <n v="26.667037037037037"/>
    <x v="1"/>
    <s v="plays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5"/>
    <b v="1"/>
    <s v="theater/plays"/>
    <n v="144"/>
    <n v="45.978723404255319"/>
    <x v="1"/>
    <s v="plays"/>
    <b v="1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34"/>
    <b v="1"/>
    <s v="theater/plays"/>
    <n v="100"/>
    <n v="125.09090909090909"/>
    <x v="1"/>
    <s v="plays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250"/>
    <b v="1"/>
    <s v="theater/plays"/>
    <n v="102"/>
    <n v="141.29166666666666"/>
    <x v="1"/>
    <s v="plays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287"/>
    <b v="1"/>
    <s v="theater/plays"/>
    <n v="116"/>
    <n v="55.333333333333336"/>
    <x v="1"/>
    <s v="plays"/>
    <b v="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x v="106"/>
    <b v="1"/>
    <s v="theater/plays"/>
    <n v="136"/>
    <n v="46.420454545454547"/>
    <x v="1"/>
    <s v="plays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16"/>
    <b v="1"/>
    <s v="theater/plays"/>
    <n v="133"/>
    <n v="57.2"/>
    <x v="1"/>
    <s v="plays"/>
    <b v="1"/>
  </r>
  <r>
    <n v="3302"/>
    <s v="El muro de BorÃ­s KiÃ©n"/>
    <s v="FilosofÃ­a de los anÃ³nimos"/>
    <n v="8400"/>
    <n v="8685"/>
    <x v="0"/>
    <x v="3"/>
    <x v="3"/>
    <n v="1481099176"/>
    <n v="1478507176"/>
    <b v="0"/>
    <x v="133"/>
    <b v="1"/>
    <s v="theater/plays"/>
    <n v="103"/>
    <n v="173.7"/>
    <x v="1"/>
    <s v="plays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2"/>
    <b v="1"/>
    <s v="theater/plays"/>
    <n v="116"/>
    <n v="59.6"/>
    <x v="1"/>
    <s v="plays"/>
    <b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489"/>
    <b v="1"/>
    <s v="theater/plays"/>
    <n v="105"/>
    <n v="89.585714285714289"/>
    <x v="1"/>
    <s v="plays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9"/>
    <b v="1"/>
    <s v="theater/plays"/>
    <n v="102"/>
    <n v="204.05"/>
    <x v="1"/>
    <s v="plays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241"/>
    <b v="1"/>
    <s v="theater/plays"/>
    <n v="175"/>
    <n v="48.703703703703702"/>
    <x v="1"/>
    <s v="plays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9"/>
    <b v="1"/>
    <s v="theater/plays"/>
    <n v="107"/>
    <n v="53.339999999999996"/>
    <x v="1"/>
    <s v="plays"/>
    <b v="1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7"/>
    <b v="1"/>
    <s v="theater/plays"/>
    <n v="122"/>
    <n v="75.087719298245617"/>
    <x v="1"/>
    <s v="plays"/>
    <b v="1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x v="162"/>
    <b v="1"/>
    <s v="theater/plays"/>
    <n v="159"/>
    <n v="18"/>
    <x v="1"/>
    <s v="plays"/>
    <b v="1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x v="162"/>
    <b v="1"/>
    <s v="theater/plays"/>
    <n v="100"/>
    <n v="209.83870967741936"/>
    <x v="1"/>
    <s v="plays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43"/>
    <b v="1"/>
    <s v="theater/plays"/>
    <n v="110"/>
    <n v="61.022222222222226"/>
    <x v="1"/>
    <s v="plays"/>
    <b v="1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14"/>
    <b v="1"/>
    <s v="theater/plays"/>
    <n v="100"/>
    <n v="61"/>
    <x v="1"/>
    <s v="plays"/>
    <b v="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60"/>
    <b v="1"/>
    <s v="theater/plays"/>
    <n v="116"/>
    <n v="80.034482758620683"/>
    <x v="1"/>
    <s v="plays"/>
    <b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6"/>
    <b v="1"/>
    <s v="theater/plays"/>
    <n v="211"/>
    <n v="29.068965517241381"/>
    <x v="1"/>
    <s v="plays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30"/>
    <b v="1"/>
    <s v="theater/plays"/>
    <n v="110"/>
    <n v="49.438202247191015"/>
    <x v="1"/>
    <s v="plays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07"/>
    <b v="1"/>
    <s v="theater/plays"/>
    <n v="100"/>
    <n v="93.977440000000001"/>
    <x v="1"/>
    <s v="plays"/>
    <b v="1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x v="59"/>
    <b v="1"/>
    <s v="theater/plays"/>
    <n v="106"/>
    <n v="61.944444444444443"/>
    <x v="1"/>
    <s v="plays"/>
    <b v="1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x v="58"/>
    <b v="1"/>
    <s v="theater/plays"/>
    <n v="126"/>
    <n v="78.5"/>
    <x v="1"/>
    <s v="plays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38"/>
    <b v="1"/>
    <s v="theater/plays"/>
    <n v="108"/>
    <n v="33.75"/>
    <x v="1"/>
    <s v="plays"/>
    <b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x v="44"/>
    <b v="1"/>
    <s v="theater/plays"/>
    <n v="101"/>
    <n v="66.44736842105263"/>
    <x v="1"/>
    <s v="plays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41"/>
    <b v="1"/>
    <s v="theater/plays"/>
    <n v="107"/>
    <n v="35.799999999999997"/>
    <x v="1"/>
    <s v="plays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23"/>
    <b v="1"/>
    <s v="theater/plays"/>
    <n v="102"/>
    <n v="145.65217391304347"/>
    <x v="1"/>
    <s v="plays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72"/>
    <b v="1"/>
    <s v="theater/plays"/>
    <n v="126"/>
    <n v="25.693877551020407"/>
    <x v="1"/>
    <s v="plays"/>
    <b v="1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x v="73"/>
    <b v="1"/>
    <s v="theater/plays"/>
    <n v="102"/>
    <n v="152.5"/>
    <x v="1"/>
    <s v="plays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41"/>
    <b v="1"/>
    <s v="theater/plays"/>
    <n v="113"/>
    <n v="30"/>
    <x v="1"/>
    <s v="plays"/>
    <b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7"/>
    <b v="1"/>
    <s v="theater/plays"/>
    <n v="101"/>
    <n v="142.28070175438597"/>
    <x v="1"/>
    <s v="plays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51"/>
    <b v="1"/>
    <s v="theater/plays"/>
    <n v="101"/>
    <n v="24.545454545454547"/>
    <x v="1"/>
    <s v="plays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82"/>
    <b v="1"/>
    <s v="theater/plays"/>
    <n v="146"/>
    <n v="292.77777777777777"/>
    <x v="1"/>
    <s v="plays"/>
    <b v="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x v="55"/>
    <b v="1"/>
    <s v="theater/plays"/>
    <n v="117"/>
    <n v="44.92307692307692"/>
    <x v="1"/>
    <s v="plays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50"/>
    <b v="1"/>
    <s v="theater/plays"/>
    <n v="106"/>
    <n v="23.10144927536232"/>
    <x v="1"/>
    <s v="plays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71"/>
    <b v="1"/>
    <s v="theater/plays"/>
    <n v="105"/>
    <n v="80.400000000000006"/>
    <x v="1"/>
    <s v="plays"/>
    <b v="1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183"/>
    <b v="1"/>
    <s v="theater/plays"/>
    <n v="100"/>
    <n v="72.289156626506028"/>
    <x v="1"/>
    <s v="plays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112"/>
    <b v="1"/>
    <s v="theater/plays"/>
    <n v="105"/>
    <n v="32.972972972972975"/>
    <x v="1"/>
    <s v="plays"/>
    <b v="1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x v="67"/>
    <b v="1"/>
    <s v="theater/plays"/>
    <n v="139"/>
    <n v="116.65217391304348"/>
    <x v="1"/>
    <s v="plays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287"/>
    <b v="1"/>
    <s v="theater/plays"/>
    <n v="100"/>
    <n v="79.61904761904762"/>
    <x v="1"/>
    <s v="plays"/>
    <b v="1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82"/>
    <b v="1"/>
    <s v="theater/plays"/>
    <n v="100"/>
    <n v="27.777777777777779"/>
    <x v="1"/>
    <s v="plays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69"/>
    <b v="1"/>
    <s v="theater/plays"/>
    <n v="110"/>
    <n v="81.029411764705884"/>
    <x v="1"/>
    <s v="plays"/>
    <b v="1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x v="300"/>
    <b v="1"/>
    <s v="theater/plays"/>
    <n v="102"/>
    <n v="136.84821428571428"/>
    <x v="1"/>
    <s v="plays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x v="5"/>
    <b v="1"/>
    <s v="theater/plays"/>
    <n v="104"/>
    <n v="177.61702127659575"/>
    <x v="1"/>
    <s v="plays"/>
    <b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4"/>
    <b v="1"/>
    <s v="theater/plays"/>
    <n v="138"/>
    <n v="109.07894736842105"/>
    <x v="1"/>
    <s v="plays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33"/>
    <b v="1"/>
    <s v="theater/plays"/>
    <n v="100"/>
    <n v="119.64285714285714"/>
    <x v="1"/>
    <s v="plays"/>
    <b v="1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x v="76"/>
    <b v="1"/>
    <s v="theater/plays"/>
    <n v="102"/>
    <n v="78.205128205128204"/>
    <x v="1"/>
    <s v="plays"/>
    <b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23"/>
    <b v="1"/>
    <s v="theater/plays"/>
    <n v="171"/>
    <n v="52.173913043478258"/>
    <x v="1"/>
    <s v="plays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244"/>
    <b v="1"/>
    <s v="theater/plays"/>
    <n v="101"/>
    <n v="114.125"/>
    <x v="1"/>
    <s v="plays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62"/>
    <b v="1"/>
    <s v="theater/plays"/>
    <n v="130"/>
    <n v="50"/>
    <x v="1"/>
    <s v="plays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59"/>
    <b v="1"/>
    <s v="theater/plays"/>
    <n v="110"/>
    <n v="91.666666666666671"/>
    <x v="1"/>
    <s v="plays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19"/>
    <b v="1"/>
    <s v="theater/plays"/>
    <n v="119"/>
    <n v="108.59090909090909"/>
    <x v="1"/>
    <s v="plays"/>
    <b v="1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1"/>
    <b v="1"/>
    <s v="theater/plays"/>
    <n v="100"/>
    <n v="69.822784810126578"/>
    <x v="1"/>
    <s v="plays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25"/>
    <b v="1"/>
    <s v="theater/plays"/>
    <n v="153"/>
    <n v="109.57142857142857"/>
    <x v="1"/>
    <s v="plays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x v="13"/>
    <b v="1"/>
    <s v="theater/plays"/>
    <n v="104"/>
    <n v="71.666666666666671"/>
    <x v="1"/>
    <s v="plays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241"/>
    <b v="1"/>
    <s v="theater/plays"/>
    <n v="101"/>
    <n v="93.611111111111114"/>
    <x v="1"/>
    <s v="plays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16"/>
    <b v="1"/>
    <s v="theater/plays"/>
    <n v="108"/>
    <n v="76.8"/>
    <x v="1"/>
    <s v="plays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34"/>
    <b v="1"/>
    <s v="theater/plays"/>
    <n v="315"/>
    <n v="35.795454545454547"/>
    <x v="1"/>
    <s v="plays"/>
    <b v="1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x v="165"/>
    <b v="1"/>
    <s v="theater/plays"/>
    <n v="102"/>
    <n v="55.6"/>
    <x v="1"/>
    <s v="plays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41"/>
    <b v="1"/>
    <s v="theater/plays"/>
    <n v="126"/>
    <n v="147.33333333333334"/>
    <x v="1"/>
    <s v="plays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74"/>
    <b v="1"/>
    <s v="theater/plays"/>
    <n v="101"/>
    <n v="56.333333333333336"/>
    <x v="1"/>
    <s v="plays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64"/>
    <b v="1"/>
    <s v="theater/plays"/>
    <n v="101"/>
    <n v="96.19047619047619"/>
    <x v="1"/>
    <s v="plays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372"/>
    <b v="1"/>
    <s v="theater/plays"/>
    <n v="103"/>
    <n v="63.574074074074076"/>
    <x v="1"/>
    <s v="plays"/>
    <b v="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x v="23"/>
    <b v="1"/>
    <s v="theater/plays"/>
    <n v="106"/>
    <n v="184.78260869565219"/>
    <x v="1"/>
    <s v="plays"/>
    <b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x v="250"/>
    <b v="1"/>
    <s v="theater/plays"/>
    <n v="101"/>
    <n v="126.72222222222223"/>
    <x v="1"/>
    <s v="plays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32"/>
    <b v="1"/>
    <s v="theater/plays"/>
    <n v="113"/>
    <n v="83.42647058823529"/>
    <x v="1"/>
    <s v="plays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9"/>
    <b v="1"/>
    <s v="theater/plays"/>
    <n v="218"/>
    <n v="54.5"/>
    <x v="1"/>
    <s v="plays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55"/>
    <b v="1"/>
    <s v="theater/plays"/>
    <n v="101"/>
    <n v="302.30769230769232"/>
    <x v="1"/>
    <s v="plays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250"/>
    <b v="1"/>
    <s v="theater/plays"/>
    <n v="106"/>
    <n v="44.138888888888886"/>
    <x v="1"/>
    <s v="plays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83"/>
    <b v="1"/>
    <s v="theater/plays"/>
    <n v="104"/>
    <n v="866.66666666666663"/>
    <x v="1"/>
    <s v="plays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59"/>
    <b v="1"/>
    <s v="theater/plays"/>
    <n v="221"/>
    <n v="61.388888888888886"/>
    <x v="1"/>
    <s v="plays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209"/>
    <b v="1"/>
    <s v="theater/plays"/>
    <n v="119"/>
    <n v="29.666666666666668"/>
    <x v="1"/>
    <s v="plays"/>
    <b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x v="23"/>
    <b v="1"/>
    <s v="theater/plays"/>
    <n v="105"/>
    <n v="45.478260869565219"/>
    <x v="1"/>
    <s v="plays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x v="241"/>
    <b v="1"/>
    <s v="theater/plays"/>
    <n v="104"/>
    <n v="96.203703703703709"/>
    <x v="1"/>
    <s v="plays"/>
    <b v="1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x v="55"/>
    <b v="1"/>
    <s v="theater/plays"/>
    <n v="118"/>
    <n v="67.92307692307692"/>
    <x v="1"/>
    <s v="plays"/>
    <b v="1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x v="82"/>
    <b v="1"/>
    <s v="theater/plays"/>
    <n v="139"/>
    <n v="30.777777777777779"/>
    <x v="1"/>
    <s v="plays"/>
    <b v="1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74"/>
    <b v="1"/>
    <s v="theater/plays"/>
    <n v="104"/>
    <n v="38.333333333333336"/>
    <x v="1"/>
    <s v="plays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209"/>
    <b v="1"/>
    <s v="theater/plays"/>
    <n v="100"/>
    <n v="66.833333333333329"/>
    <x v="1"/>
    <s v="plays"/>
    <b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x v="47"/>
    <b v="1"/>
    <s v="theater/plays"/>
    <n v="107"/>
    <n v="71.730769230769226"/>
    <x v="1"/>
    <s v="plays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57"/>
    <b v="1"/>
    <s v="theater/plays"/>
    <n v="100"/>
    <n v="176.47058823529412"/>
    <x v="1"/>
    <s v="plays"/>
    <b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10"/>
    <b v="1"/>
    <s v="theater/plays"/>
    <n v="100"/>
    <n v="421.10526315789474"/>
    <x v="1"/>
    <s v="plays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99"/>
    <b v="1"/>
    <s v="theater/plays"/>
    <n v="101"/>
    <n v="104.98701298701299"/>
    <x v="1"/>
    <s v="plays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64"/>
    <b v="1"/>
    <s v="theater/plays"/>
    <n v="108"/>
    <n v="28.19047619047619"/>
    <x v="1"/>
    <s v="plays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4"/>
    <b v="1"/>
    <s v="theater/plays"/>
    <n v="104"/>
    <n v="54.55263157894737"/>
    <x v="1"/>
    <s v="plays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33"/>
    <b v="1"/>
    <s v="theater/plays"/>
    <n v="104"/>
    <n v="111.89285714285714"/>
    <x v="1"/>
    <s v="plays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53"/>
    <b v="1"/>
    <s v="theater/plays"/>
    <n v="102"/>
    <n v="85.208333333333329"/>
    <x v="1"/>
    <s v="plays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67"/>
    <b v="1"/>
    <s v="theater/plays"/>
    <n v="101"/>
    <n v="76.652173913043484"/>
    <x v="1"/>
    <s v="plays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209"/>
    <b v="1"/>
    <s v="theater/plays"/>
    <n v="112"/>
    <n v="65.166666666666671"/>
    <x v="1"/>
    <s v="plays"/>
    <b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31"/>
    <b v="1"/>
    <s v="theater/plays"/>
    <n v="100"/>
    <n v="93.760312499999998"/>
    <x v="1"/>
    <s v="plays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41"/>
    <b v="1"/>
    <s v="theater/plays"/>
    <n v="100"/>
    <n v="133.33333333333334"/>
    <x v="1"/>
    <s v="plays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14"/>
    <b v="1"/>
    <s v="theater/plays"/>
    <n v="105"/>
    <n v="51.219512195121951"/>
    <x v="1"/>
    <s v="plays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2"/>
    <b v="1"/>
    <s v="theater/plays"/>
    <n v="117"/>
    <n v="100.17142857142858"/>
    <x v="1"/>
    <s v="plays"/>
    <b v="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43"/>
    <b v="1"/>
    <s v="theater/plays"/>
    <n v="104"/>
    <n v="34.6"/>
    <x v="1"/>
    <s v="plays"/>
    <b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95"/>
    <b v="1"/>
    <s v="theater/plays"/>
    <n v="115"/>
    <n v="184.67741935483872"/>
    <x v="1"/>
    <s v="plays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19"/>
    <b v="1"/>
    <s v="theater/plays"/>
    <n v="102"/>
    <n v="69.818181818181813"/>
    <x v="1"/>
    <s v="plays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59"/>
    <b v="1"/>
    <s v="theater/plays"/>
    <n v="223"/>
    <n v="61.944444444444443"/>
    <x v="1"/>
    <s v="plays"/>
    <b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8"/>
    <b v="1"/>
    <s v="theater/plays"/>
    <n v="100"/>
    <n v="41.666666666666664"/>
    <x v="1"/>
    <s v="plays"/>
    <b v="1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34"/>
    <b v="1"/>
    <s v="theater/plays"/>
    <n v="106"/>
    <n v="36.06818181818182"/>
    <x v="1"/>
    <s v="plays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74"/>
    <b v="1"/>
    <s v="theater/plays"/>
    <n v="142"/>
    <n v="29"/>
    <x v="1"/>
    <s v="plays"/>
    <b v="1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x v="44"/>
    <b v="1"/>
    <s v="theater/plays"/>
    <n v="184"/>
    <n v="24.210526315789473"/>
    <x v="1"/>
    <s v="plays"/>
    <b v="1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33"/>
    <b v="1"/>
    <s v="theater/plays"/>
    <n v="104"/>
    <n v="55.892857142857146"/>
    <x v="1"/>
    <s v="plays"/>
    <b v="1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x v="54"/>
    <b v="1"/>
    <s v="theater/plays"/>
    <n v="112"/>
    <n v="11.666666666666666"/>
    <x v="1"/>
    <s v="plays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71"/>
    <b v="1"/>
    <s v="theater/plays"/>
    <n v="111"/>
    <n v="68.353846153846149"/>
    <x v="1"/>
    <s v="plays"/>
    <b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67"/>
    <b v="1"/>
    <s v="theater/plays"/>
    <n v="104"/>
    <n v="27.065217391304348"/>
    <x v="1"/>
    <s v="plays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268"/>
    <b v="1"/>
    <s v="theater/plays"/>
    <n v="100"/>
    <n v="118.12941176470588"/>
    <x v="1"/>
    <s v="plays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36"/>
    <b v="1"/>
    <s v="theater/plays"/>
    <n v="102"/>
    <n v="44.757575757575758"/>
    <x v="1"/>
    <s v="plays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11"/>
    <b v="1"/>
    <s v="theater/plays"/>
    <n v="110"/>
    <n v="99.787878787878782"/>
    <x v="1"/>
    <s v="plays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57"/>
    <b v="1"/>
    <s v="theater/plays"/>
    <n v="100"/>
    <n v="117.64705882352941"/>
    <x v="1"/>
    <s v="plays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83"/>
    <b v="1"/>
    <s v="theater/plays"/>
    <n v="122"/>
    <n v="203.33333333333334"/>
    <x v="1"/>
    <s v="plays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57"/>
    <b v="1"/>
    <s v="theater/plays"/>
    <n v="138"/>
    <n v="28.323529411764707"/>
    <x v="1"/>
    <s v="plays"/>
    <b v="1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x v="110"/>
    <b v="1"/>
    <s v="theater/plays"/>
    <n v="100"/>
    <n v="110.23076923076923"/>
    <x v="1"/>
    <s v="plays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85"/>
    <b v="1"/>
    <s v="theater/plays"/>
    <n v="107"/>
    <n v="31.970149253731343"/>
    <x v="1"/>
    <s v="plays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59"/>
    <b v="1"/>
    <s v="theater/plays"/>
    <n v="211"/>
    <n v="58.611111111111114"/>
    <x v="1"/>
    <s v="plays"/>
    <b v="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x v="64"/>
    <b v="1"/>
    <s v="theater/plays"/>
    <n v="124"/>
    <n v="29.428571428571427"/>
    <x v="1"/>
    <s v="plays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244"/>
    <b v="1"/>
    <s v="theater/plays"/>
    <n v="109"/>
    <n v="81.375"/>
    <x v="1"/>
    <s v="plays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76"/>
    <b v="1"/>
    <s v="theater/plays"/>
    <n v="104"/>
    <n v="199.16666666666666"/>
    <x v="1"/>
    <s v="plays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55"/>
    <b v="1"/>
    <s v="theater/plays"/>
    <n v="100"/>
    <n v="115.38461538461539"/>
    <x v="1"/>
    <s v="plays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25"/>
    <b v="1"/>
    <s v="theater/plays"/>
    <n v="130"/>
    <n v="46.428571428571431"/>
    <x v="1"/>
    <s v="plays"/>
    <b v="1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34"/>
    <b v="1"/>
    <s v="theater/plays"/>
    <n v="104"/>
    <n v="70.568181818181813"/>
    <x v="1"/>
    <s v="plays"/>
    <b v="1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x v="82"/>
    <b v="1"/>
    <s v="theater/plays"/>
    <n v="100"/>
    <n v="22.222222222222221"/>
    <x v="1"/>
    <s v="plays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209"/>
    <b v="1"/>
    <s v="theater/plays"/>
    <n v="120"/>
    <n v="159.46666666666667"/>
    <x v="1"/>
    <s v="plays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43"/>
    <b v="1"/>
    <s v="theater/plays"/>
    <n v="100"/>
    <n v="37.777999999999999"/>
    <x v="1"/>
    <s v="plays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66"/>
    <b v="1"/>
    <s v="theater/plays"/>
    <n v="101"/>
    <n v="72.053571428571431"/>
    <x v="1"/>
    <s v="plays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x v="67"/>
    <b v="1"/>
    <s v="theater/plays"/>
    <n v="107"/>
    <n v="63.695652173913047"/>
    <x v="1"/>
    <s v="plays"/>
    <b v="1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69"/>
    <b v="1"/>
    <s v="theater/plays"/>
    <n v="138"/>
    <n v="28.411764705882351"/>
    <x v="1"/>
    <s v="plays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15"/>
    <b v="1"/>
    <s v="theater/plays"/>
    <n v="101"/>
    <n v="103.21428571428571"/>
    <x v="1"/>
    <s v="plays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67"/>
    <b v="1"/>
    <s v="theater/plays"/>
    <n v="109"/>
    <n v="71.152173913043484"/>
    <x v="1"/>
    <s v="plays"/>
    <b v="1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x v="73"/>
    <b v="1"/>
    <s v="theater/plays"/>
    <n v="140"/>
    <n v="35"/>
    <x v="1"/>
    <s v="plays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88"/>
    <b v="1"/>
    <s v="theater/plays"/>
    <n v="104"/>
    <n v="81.776315789473685"/>
    <x v="1"/>
    <s v="plays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01"/>
    <b v="1"/>
    <s v="theater/plays"/>
    <n v="103"/>
    <n v="297.02980769230766"/>
    <x v="1"/>
    <s v="plays"/>
    <b v="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5"/>
    <b v="1"/>
    <s v="theater/plays"/>
    <n v="108"/>
    <n v="46.609195402298852"/>
    <x v="1"/>
    <s v="plays"/>
    <b v="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60"/>
    <b v="1"/>
    <s v="theater/plays"/>
    <n v="100"/>
    <n v="51.724137931034484"/>
    <x v="1"/>
    <s v="plays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13"/>
    <b v="1"/>
    <s v="theater/plays"/>
    <n v="103"/>
    <n v="40.294117647058826"/>
    <x v="1"/>
    <s v="plays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8"/>
    <b v="1"/>
    <s v="theater/plays"/>
    <n v="130"/>
    <n v="16.25"/>
    <x v="1"/>
    <s v="plays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250"/>
    <b v="1"/>
    <s v="theater/plays"/>
    <n v="109"/>
    <n v="30.152638888888887"/>
    <x v="1"/>
    <s v="plays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64"/>
    <b v="1"/>
    <s v="theater/plays"/>
    <n v="100"/>
    <n v="95.238095238095241"/>
    <x v="1"/>
    <s v="plays"/>
    <b v="1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288"/>
    <b v="1"/>
    <s v="theater/plays"/>
    <n v="110"/>
    <n v="52.214285714285715"/>
    <x v="1"/>
    <s v="plays"/>
    <b v="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x v="26"/>
    <b v="1"/>
    <s v="theater/plays"/>
    <n v="100"/>
    <n v="134.1549295774648"/>
    <x v="1"/>
    <s v="plays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129"/>
    <b v="1"/>
    <s v="theater/plays"/>
    <n v="106"/>
    <n v="62.827380952380949"/>
    <x v="1"/>
    <s v="plays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10"/>
    <b v="1"/>
    <s v="theater/plays"/>
    <n v="112"/>
    <n v="58.94736842105263"/>
    <x v="1"/>
    <s v="plays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77"/>
    <b v="1"/>
    <s v="theater/plays"/>
    <n v="106"/>
    <n v="143.1081081081081"/>
    <x v="1"/>
    <s v="plays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17"/>
    <b v="1"/>
    <s v="theater/plays"/>
    <n v="101"/>
    <n v="84.166666666666671"/>
    <x v="1"/>
    <s v="plays"/>
    <b v="1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25"/>
    <b v="1"/>
    <s v="theater/plays"/>
    <n v="104"/>
    <n v="186.07142857142858"/>
    <x v="1"/>
    <s v="plays"/>
    <b v="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x v="59"/>
    <b v="1"/>
    <s v="theater/plays"/>
    <n v="135"/>
    <n v="89.785555555555561"/>
    <x v="1"/>
    <s v="plays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141"/>
    <b v="1"/>
    <s v="theater/plays"/>
    <n v="105"/>
    <n v="64.157560975609755"/>
    <x v="1"/>
    <s v="plays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68"/>
    <b v="1"/>
    <s v="theater/plays"/>
    <n v="103"/>
    <n v="59.651162790697676"/>
    <x v="1"/>
    <s v="plays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22"/>
    <b v="1"/>
    <s v="theater/plays"/>
    <n v="100"/>
    <n v="31.25"/>
    <x v="1"/>
    <s v="plays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43"/>
    <b v="1"/>
    <s v="theater/plays"/>
    <n v="186"/>
    <n v="41.222222222222221"/>
    <x v="1"/>
    <s v="plays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x v="9"/>
    <b v="1"/>
    <s v="theater/plays"/>
    <n v="289"/>
    <n v="43.35"/>
    <x v="1"/>
    <s v="plays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162"/>
    <b v="1"/>
    <s v="theater/plays"/>
    <n v="100"/>
    <n v="64.516129032258064"/>
    <x v="1"/>
    <s v="plays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20"/>
    <b v="1"/>
    <s v="theater/plays"/>
    <n v="108"/>
    <n v="43.28"/>
    <x v="1"/>
    <s v="plays"/>
    <b v="1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x v="25"/>
    <b v="1"/>
    <s v="theater/plays"/>
    <n v="108"/>
    <n v="77"/>
    <x v="1"/>
    <s v="plays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43"/>
    <b v="1"/>
    <s v="theater/plays"/>
    <n v="110"/>
    <n v="51.222222222222221"/>
    <x v="1"/>
    <s v="plays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9"/>
    <b v="1"/>
    <s v="theater/plays"/>
    <n v="171"/>
    <n v="68.25"/>
    <x v="1"/>
    <s v="plays"/>
    <b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70"/>
    <b v="1"/>
    <s v="theater/plays"/>
    <n v="152"/>
    <n v="19.487179487179485"/>
    <x v="1"/>
    <s v="plays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38"/>
    <b v="1"/>
    <s v="theater/plays"/>
    <n v="101"/>
    <n v="41.125"/>
    <x v="1"/>
    <s v="plays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77"/>
    <b v="1"/>
    <s v="theater/plays"/>
    <n v="153"/>
    <n v="41.405405405405403"/>
    <x v="1"/>
    <s v="plays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25"/>
    <b v="1"/>
    <s v="theater/plays"/>
    <n v="128"/>
    <n v="27.5"/>
    <x v="1"/>
    <s v="plays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64"/>
    <b v="1"/>
    <s v="theater/plays"/>
    <n v="101"/>
    <n v="33.571428571428569"/>
    <x v="1"/>
    <s v="plays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50"/>
    <b v="1"/>
    <s v="theater/plays"/>
    <n v="101"/>
    <n v="145.86956521739131"/>
    <x v="1"/>
    <s v="plays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38"/>
    <b v="1"/>
    <s v="theater/plays"/>
    <n v="191"/>
    <n v="358.6875"/>
    <x v="1"/>
    <s v="plays"/>
    <b v="1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x v="165"/>
    <b v="1"/>
    <s v="theater/plays"/>
    <n v="140"/>
    <n v="50.981818181818184"/>
    <x v="1"/>
    <s v="plays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74"/>
    <b v="1"/>
    <s v="theater/plays"/>
    <n v="124"/>
    <n v="45.037037037037038"/>
    <x v="1"/>
    <s v="plays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17"/>
    <b v="1"/>
    <s v="theater/plays"/>
    <n v="126"/>
    <n v="17.527777777777779"/>
    <x v="1"/>
    <s v="plays"/>
    <b v="1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10"/>
    <b v="1"/>
    <s v="theater/plays"/>
    <n v="190"/>
    <n v="50"/>
    <x v="1"/>
    <s v="plays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8"/>
    <b v="1"/>
    <s v="theater/plays"/>
    <n v="139"/>
    <n v="57.916666666666664"/>
    <x v="1"/>
    <s v="plays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57"/>
    <b v="1"/>
    <s v="theater/plays"/>
    <n v="202"/>
    <n v="29.705882352941178"/>
    <x v="1"/>
    <s v="plays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x v="229"/>
    <b v="1"/>
    <s v="theater/plays"/>
    <n v="103"/>
    <n v="90.684210526315795"/>
    <x v="1"/>
    <s v="plays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251"/>
    <b v="1"/>
    <s v="theater/plays"/>
    <n v="102"/>
    <n v="55.012688172043013"/>
    <x v="1"/>
    <s v="plays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17"/>
    <b v="1"/>
    <s v="theater/plays"/>
    <n v="103"/>
    <n v="57.222222222222221"/>
    <x v="1"/>
    <s v="plays"/>
    <b v="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x v="42"/>
    <b v="1"/>
    <s v="theater/plays"/>
    <n v="127"/>
    <n v="72.950819672131146"/>
    <x v="1"/>
    <s v="plays"/>
    <b v="1"/>
  </r>
  <r>
    <n v="3467"/>
    <s v="Venus in Fur, Los Angeles."/>
    <s v="Venus in Fur, By David Ives."/>
    <n v="3000"/>
    <n v="3030"/>
    <x v="0"/>
    <x v="0"/>
    <x v="0"/>
    <n v="1426864032"/>
    <n v="1424275632"/>
    <b v="0"/>
    <x v="5"/>
    <b v="1"/>
    <s v="theater/plays"/>
    <n v="101"/>
    <n v="64.468085106382972"/>
    <x v="1"/>
    <s v="plays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x v="57"/>
    <b v="1"/>
    <s v="theater/plays"/>
    <n v="122"/>
    <n v="716.35294117647061"/>
    <x v="1"/>
    <s v="plays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287"/>
    <b v="1"/>
    <s v="theater/plays"/>
    <n v="113"/>
    <n v="50.396825396825399"/>
    <x v="1"/>
    <s v="plays"/>
    <b v="1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x v="82"/>
    <b v="1"/>
    <s v="theater/plays"/>
    <n v="150"/>
    <n v="41.666666666666664"/>
    <x v="1"/>
    <s v="plays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209"/>
    <b v="1"/>
    <s v="theater/plays"/>
    <n v="215"/>
    <n v="35.766666666666666"/>
    <x v="1"/>
    <s v="plays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23"/>
    <b v="1"/>
    <s v="theater/plays"/>
    <n v="102"/>
    <n v="88.739130434782609"/>
    <x v="1"/>
    <s v="plays"/>
    <b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51"/>
    <b v="1"/>
    <s v="theater/plays"/>
    <n v="100"/>
    <n v="148.4848484848485"/>
    <x v="1"/>
    <s v="plays"/>
    <b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70"/>
    <b v="1"/>
    <s v="theater/plays"/>
    <n v="101"/>
    <n v="51.794871794871796"/>
    <x v="1"/>
    <s v="plays"/>
    <b v="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57"/>
    <b v="1"/>
    <s v="theater/plays"/>
    <n v="113"/>
    <n v="20"/>
    <x v="1"/>
    <s v="plays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79"/>
    <b v="1"/>
    <s v="theater/plays"/>
    <n v="104"/>
    <n v="52"/>
    <x v="1"/>
    <s v="plays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70"/>
    <b v="1"/>
    <s v="theater/plays"/>
    <n v="115"/>
    <n v="53.230769230769234"/>
    <x v="1"/>
    <s v="plays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7"/>
    <b v="1"/>
    <s v="theater/plays"/>
    <n v="113"/>
    <n v="39.596491228070178"/>
    <x v="1"/>
    <s v="plays"/>
    <b v="1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66"/>
    <b v="1"/>
    <s v="theater/plays"/>
    <n v="128"/>
    <n v="34.25"/>
    <x v="1"/>
    <s v="plays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62"/>
    <b v="1"/>
    <s v="theater/plays"/>
    <n v="143"/>
    <n v="164.61538461538461"/>
    <x v="1"/>
    <s v="plays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x v="195"/>
    <b v="1"/>
    <s v="theater/plays"/>
    <n v="119"/>
    <n v="125.05263157894737"/>
    <x v="1"/>
    <s v="plays"/>
    <b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144"/>
    <b v="1"/>
    <s v="theater/plays"/>
    <n v="138"/>
    <n v="51.875"/>
    <x v="1"/>
    <s v="plays"/>
    <b v="1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182"/>
    <b v="1"/>
    <s v="theater/plays"/>
    <n v="160"/>
    <n v="40.285714285714285"/>
    <x v="1"/>
    <s v="plays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34"/>
    <b v="1"/>
    <s v="theater/plays"/>
    <n v="114"/>
    <n v="64.909090909090907"/>
    <x v="1"/>
    <s v="plays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209"/>
    <b v="1"/>
    <s v="theater/plays"/>
    <n v="101"/>
    <n v="55.333333333333336"/>
    <x v="1"/>
    <s v="plays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66"/>
    <b v="1"/>
    <s v="theater/plays"/>
    <n v="155"/>
    <n v="83.142857142857139"/>
    <x v="1"/>
    <s v="plays"/>
    <b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36"/>
    <b v="1"/>
    <s v="theater/plays"/>
    <n v="128"/>
    <n v="38.712121212121211"/>
    <x v="1"/>
    <s v="plays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60"/>
    <b v="1"/>
    <s v="theater/plays"/>
    <n v="121"/>
    <n v="125.37931034482759"/>
    <x v="1"/>
    <s v="plays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250"/>
    <b v="1"/>
    <s v="theater/plays"/>
    <n v="113"/>
    <n v="78.263888888888886"/>
    <x v="1"/>
    <s v="plays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74"/>
    <b v="1"/>
    <s v="theater/plays"/>
    <n v="128"/>
    <n v="47.222222222222221"/>
    <x v="1"/>
    <s v="plays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73"/>
    <b v="1"/>
    <s v="theater/plays"/>
    <n v="158"/>
    <n v="79.099999999999994"/>
    <x v="1"/>
    <s v="plays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2"/>
    <b v="1"/>
    <s v="theater/plays"/>
    <n v="105"/>
    <n v="114.29199999999999"/>
    <x v="1"/>
    <s v="plays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60"/>
    <b v="1"/>
    <s v="theater/plays"/>
    <n v="100"/>
    <n v="51.724137931034484"/>
    <x v="1"/>
    <s v="plays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62"/>
    <b v="1"/>
    <s v="theater/plays"/>
    <n v="100"/>
    <n v="30.76923076923077"/>
    <x v="1"/>
    <s v="plays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x v="250"/>
    <b v="1"/>
    <s v="theater/plays"/>
    <n v="107"/>
    <n v="74.208333333333329"/>
    <x v="1"/>
    <s v="plays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76"/>
    <b v="1"/>
    <s v="theater/plays"/>
    <n v="124"/>
    <n v="47.846153846153847"/>
    <x v="1"/>
    <s v="plays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72"/>
    <b v="1"/>
    <s v="theater/plays"/>
    <n v="109"/>
    <n v="34.408163265306122"/>
    <x v="1"/>
    <s v="plays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x v="288"/>
    <b v="1"/>
    <s v="theater/plays"/>
    <n v="102"/>
    <n v="40.238095238095241"/>
    <x v="1"/>
    <s v="plays"/>
    <b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2"/>
    <b v="1"/>
    <s v="theater/plays"/>
    <n v="106"/>
    <n v="60.285714285714285"/>
    <x v="1"/>
    <s v="plays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288"/>
    <b v="1"/>
    <s v="theater/plays"/>
    <n v="106"/>
    <n v="25.30952380952381"/>
    <x v="1"/>
    <s v="plays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288"/>
    <b v="1"/>
    <s v="theater/plays"/>
    <n v="101"/>
    <n v="35.952380952380949"/>
    <x v="1"/>
    <s v="plays"/>
    <b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162"/>
    <b v="1"/>
    <s v="theater/plays"/>
    <n v="105"/>
    <n v="136"/>
    <x v="1"/>
    <s v="plays"/>
    <b v="1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4"/>
    <b v="1"/>
    <s v="theater/plays"/>
    <n v="108"/>
    <n v="70.763157894736835"/>
    <x v="1"/>
    <s v="plays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22"/>
    <b v="1"/>
    <s v="theater/plays"/>
    <n v="100"/>
    <n v="125"/>
    <x v="1"/>
    <s v="plays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70"/>
    <b v="1"/>
    <s v="theater/plays"/>
    <n v="104"/>
    <n v="66.512820512820511"/>
    <x v="1"/>
    <s v="plays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60"/>
    <b v="1"/>
    <s v="theater/plays"/>
    <n v="102"/>
    <n v="105"/>
    <x v="1"/>
    <s v="plays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x v="250"/>
    <b v="1"/>
    <s v="theater/plays"/>
    <n v="104"/>
    <n v="145"/>
    <x v="1"/>
    <s v="plays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41"/>
    <b v="1"/>
    <s v="theater/plays"/>
    <n v="180"/>
    <n v="12"/>
    <x v="1"/>
    <s v="plays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51"/>
    <b v="1"/>
    <s v="theater/plays"/>
    <n v="106"/>
    <n v="96.666666666666671"/>
    <x v="1"/>
    <s v="plays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41"/>
    <b v="1"/>
    <s v="theater/plays"/>
    <n v="101"/>
    <n v="60.333333333333336"/>
    <x v="1"/>
    <s v="plays"/>
    <b v="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10"/>
    <b v="1"/>
    <s v="theater/plays"/>
    <n v="101"/>
    <n v="79.89473684210526"/>
    <x v="1"/>
    <s v="plays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57"/>
    <b v="1"/>
    <s v="theater/plays"/>
    <n v="100"/>
    <n v="58.823529411764703"/>
    <x v="1"/>
    <s v="plays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34"/>
    <b v="1"/>
    <s v="theater/plays"/>
    <n v="118"/>
    <n v="75.340909090909093"/>
    <x v="1"/>
    <s v="plays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73"/>
    <b v="1"/>
    <s v="theater/plays"/>
    <n v="110"/>
    <n v="55"/>
    <x v="1"/>
    <s v="plays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67"/>
    <b v="1"/>
    <s v="theater/plays"/>
    <n v="103"/>
    <n v="66.956521739130437"/>
    <x v="1"/>
    <s v="plays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202"/>
    <b v="1"/>
    <s v="theater/plays"/>
    <n v="100"/>
    <n v="227.27272727272728"/>
    <x v="1"/>
    <s v="plays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62"/>
    <b v="1"/>
    <s v="theater/plays"/>
    <n v="100"/>
    <n v="307.69230769230768"/>
    <x v="1"/>
    <s v="plays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51"/>
    <b v="1"/>
    <s v="theater/plays"/>
    <n v="110"/>
    <n v="50.020909090909093"/>
    <x v="1"/>
    <s v="plays"/>
    <b v="1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33"/>
    <b v="1"/>
    <s v="theater/plays"/>
    <n v="101"/>
    <n v="72.392857142857139"/>
    <x v="1"/>
    <s v="plays"/>
    <b v="1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x v="64"/>
    <b v="1"/>
    <s v="theater/plays"/>
    <n v="101"/>
    <n v="95.952380952380949"/>
    <x v="1"/>
    <s v="plays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62"/>
    <b v="1"/>
    <s v="theater/plays"/>
    <n v="169"/>
    <n v="45.615384615384613"/>
    <x v="1"/>
    <s v="plays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69"/>
    <b v="1"/>
    <s v="theater/plays"/>
    <n v="100"/>
    <n v="41.029411764705884"/>
    <x v="1"/>
    <s v="plays"/>
    <b v="1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144"/>
    <b v="1"/>
    <s v="theater/plays"/>
    <n v="114"/>
    <n v="56.825000000000003"/>
    <x v="1"/>
    <s v="plays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142"/>
    <b v="1"/>
    <s v="theater/plays"/>
    <n v="102"/>
    <n v="137.24324324324326"/>
    <x v="1"/>
    <s v="plays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63"/>
    <b v="1"/>
    <s v="theater/plays"/>
    <n v="106"/>
    <n v="75.714285714285708"/>
    <x v="1"/>
    <s v="plays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69"/>
    <b v="1"/>
    <s v="theater/plays"/>
    <n v="102"/>
    <n v="99"/>
    <x v="1"/>
    <s v="plays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8"/>
    <b v="1"/>
    <s v="theater/plays"/>
    <n v="117"/>
    <n v="81.569767441860463"/>
    <x v="1"/>
    <s v="plays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77"/>
    <b v="1"/>
    <s v="theater/plays"/>
    <n v="101"/>
    <n v="45.108108108108105"/>
    <x v="1"/>
    <s v="plays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59"/>
    <b v="1"/>
    <s v="theater/plays"/>
    <n v="132"/>
    <n v="36.666666666666664"/>
    <x v="1"/>
    <s v="plays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19"/>
    <b v="1"/>
    <s v="theater/plays"/>
    <n v="100"/>
    <n v="125"/>
    <x v="1"/>
    <s v="plays"/>
    <b v="1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x v="55"/>
    <b v="1"/>
    <s v="theater/plays"/>
    <n v="128"/>
    <n v="49.230769230769234"/>
    <x v="1"/>
    <s v="plays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74"/>
    <b v="1"/>
    <s v="theater/plays"/>
    <n v="119"/>
    <n v="42.296296296296298"/>
    <x v="1"/>
    <s v="plays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22"/>
    <b v="1"/>
    <s v="theater/plays"/>
    <n v="126"/>
    <n v="78.875"/>
    <x v="1"/>
    <s v="plays"/>
    <b v="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x v="386"/>
    <b v="1"/>
    <s v="theater/plays"/>
    <n v="156"/>
    <n v="38.284313725490193"/>
    <x v="1"/>
    <s v="plays"/>
    <b v="1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67"/>
    <b v="1"/>
    <s v="theater/plays"/>
    <n v="103"/>
    <n v="44.847826086956523"/>
    <x v="1"/>
    <s v="plays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57"/>
    <b v="1"/>
    <s v="theater/plays"/>
    <n v="153"/>
    <n v="13.529411764705882"/>
    <x v="1"/>
    <s v="plays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x v="33"/>
    <b v="1"/>
    <s v="theater/plays"/>
    <n v="180"/>
    <n v="43.5"/>
    <x v="1"/>
    <s v="plays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183"/>
    <b v="1"/>
    <s v="theater/plays"/>
    <n v="128"/>
    <n v="30.951807228915662"/>
    <x v="1"/>
    <s v="plays"/>
    <b v="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62"/>
    <b v="1"/>
    <s v="theater/plays"/>
    <n v="120"/>
    <n v="55.230769230769234"/>
    <x v="1"/>
    <s v="plays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22"/>
    <b v="1"/>
    <s v="theater/plays"/>
    <n v="123"/>
    <n v="46.125"/>
    <x v="1"/>
    <s v="plays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58"/>
    <b v="1"/>
    <s v="theater/plays"/>
    <n v="105"/>
    <n v="39.375"/>
    <x v="1"/>
    <s v="plays"/>
    <b v="1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268"/>
    <b v="1"/>
    <s v="theater/plays"/>
    <n v="102"/>
    <n v="66.152941176470591"/>
    <x v="1"/>
    <s v="plays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x v="60"/>
    <b v="1"/>
    <s v="theater/plays"/>
    <n v="105"/>
    <n v="54.137931034482762"/>
    <x v="1"/>
    <s v="plays"/>
    <b v="1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x v="54"/>
    <b v="1"/>
    <s v="theater/plays"/>
    <n v="100"/>
    <n v="104.16666666666667"/>
    <x v="1"/>
    <s v="plays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22"/>
    <b v="1"/>
    <s v="theater/plays"/>
    <n v="100"/>
    <n v="31.375"/>
    <x v="1"/>
    <s v="plays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10"/>
    <b v="1"/>
    <s v="theater/plays"/>
    <n v="102"/>
    <n v="59.210526315789473"/>
    <x v="1"/>
    <s v="plays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226"/>
    <b v="1"/>
    <s v="theater/plays"/>
    <n v="114"/>
    <n v="119.17633928571429"/>
    <x v="1"/>
    <s v="plays"/>
    <b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62"/>
    <b v="1"/>
    <s v="theater/plays"/>
    <n v="102"/>
    <n v="164.61538461538461"/>
    <x v="1"/>
    <s v="plays"/>
    <b v="1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288"/>
    <b v="1"/>
    <s v="theater/plays"/>
    <n v="102"/>
    <n v="24.285714285714285"/>
    <x v="1"/>
    <s v="plays"/>
    <b v="1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31"/>
    <b v="1"/>
    <s v="theater/plays"/>
    <n v="105"/>
    <n v="40.9375"/>
    <x v="1"/>
    <s v="plays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20"/>
    <b v="1"/>
    <s v="theater/plays"/>
    <n v="102"/>
    <n v="61.1"/>
    <x v="1"/>
    <s v="plays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9"/>
    <b v="1"/>
    <s v="theater/plays"/>
    <n v="100"/>
    <n v="38.65"/>
    <x v="1"/>
    <s v="plays"/>
    <b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01"/>
    <b v="1"/>
    <s v="theater/plays"/>
    <n v="106"/>
    <n v="56.20192307692308"/>
    <x v="1"/>
    <s v="plays"/>
    <b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28"/>
    <b v="1"/>
    <s v="theater/plays"/>
    <n v="113"/>
    <n v="107.00207547169811"/>
    <x v="1"/>
    <s v="plays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x v="25"/>
    <b v="1"/>
    <s v="theater/plays"/>
    <n v="100"/>
    <n v="171.42857142857142"/>
    <x v="1"/>
    <s v="plays"/>
    <b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9"/>
    <b v="1"/>
    <s v="theater/plays"/>
    <n v="100"/>
    <n v="110.5"/>
    <x v="1"/>
    <s v="plays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501"/>
    <b v="1"/>
    <s v="theater/plays"/>
    <n v="100"/>
    <n v="179.27598566308242"/>
    <x v="1"/>
    <s v="plays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19"/>
    <b v="1"/>
    <s v="theater/plays"/>
    <n v="144"/>
    <n v="22.90909090909091"/>
    <x v="1"/>
    <s v="plays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x v="54"/>
    <b v="1"/>
    <s v="theater/plays"/>
    <n v="104"/>
    <n v="43.125"/>
    <x v="1"/>
    <s v="plays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x v="142"/>
    <b v="1"/>
    <s v="theater/plays"/>
    <n v="108"/>
    <n v="46.891891891891895"/>
    <x v="1"/>
    <s v="plays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241"/>
    <b v="1"/>
    <s v="theater/plays"/>
    <n v="102"/>
    <n v="47.407407407407405"/>
    <x v="1"/>
    <s v="plays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162"/>
    <b v="1"/>
    <s v="theater/plays"/>
    <n v="149"/>
    <n v="15.129032258064516"/>
    <x v="1"/>
    <s v="plays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20"/>
    <b v="1"/>
    <s v="theater/plays"/>
    <n v="105"/>
    <n v="21.098000000000003"/>
    <x v="1"/>
    <s v="plays"/>
    <b v="1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x v="57"/>
    <b v="1"/>
    <s v="theater/plays"/>
    <n v="101"/>
    <n v="59.117647058823529"/>
    <x v="1"/>
    <s v="plays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8"/>
    <b v="1"/>
    <s v="theater/plays"/>
    <n v="131"/>
    <n v="97.916666666666671"/>
    <x v="1"/>
    <s v="plays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4"/>
    <b v="1"/>
    <s v="theater/plays"/>
    <n v="105"/>
    <n v="55.131578947368418"/>
    <x v="1"/>
    <s v="plays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14"/>
    <b v="1"/>
    <s v="theater/plays"/>
    <n v="109"/>
    <n v="26.536585365853657"/>
    <x v="1"/>
    <s v="plays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10"/>
    <b v="1"/>
    <s v="theater/plays"/>
    <n v="111"/>
    <n v="58.421052631578945"/>
    <x v="1"/>
    <s v="plays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14"/>
    <b v="1"/>
    <s v="theater/plays"/>
    <n v="100"/>
    <n v="122.53658536585365"/>
    <x v="1"/>
    <s v="plays"/>
    <b v="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55"/>
    <b v="1"/>
    <s v="theater/plays"/>
    <n v="114"/>
    <n v="87.961538461538467"/>
    <x v="1"/>
    <s v="plays"/>
    <b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20"/>
    <b v="1"/>
    <s v="theater/plays"/>
    <n v="122"/>
    <n v="73.239999999999995"/>
    <x v="1"/>
    <s v="plays"/>
    <b v="1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x v="82"/>
    <b v="1"/>
    <s v="theater/plays"/>
    <n v="100"/>
    <n v="55.555555555555557"/>
    <x v="1"/>
    <s v="plays"/>
    <b v="1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x v="76"/>
    <b v="1"/>
    <s v="theater/plays"/>
    <n v="103"/>
    <n v="39.53846153846154"/>
    <x v="1"/>
    <s v="plays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43"/>
    <b v="1"/>
    <s v="theater/plays"/>
    <n v="106"/>
    <n v="136.77777777777777"/>
    <x v="1"/>
    <s v="plays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32"/>
    <b v="1"/>
    <s v="theater/plays"/>
    <n v="101"/>
    <n v="99.343137254901961"/>
    <x v="1"/>
    <s v="plays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81"/>
    <b v="1"/>
    <s v="theater/plays"/>
    <n v="100"/>
    <n v="20"/>
    <x v="1"/>
    <s v="plays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74"/>
    <b v="1"/>
    <s v="theater/plays"/>
    <n v="130"/>
    <n v="28.888888888888889"/>
    <x v="1"/>
    <s v="plays"/>
    <b v="1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77"/>
    <b v="1"/>
    <s v="theater/plays"/>
    <n v="100"/>
    <n v="40.545945945945945"/>
    <x v="1"/>
    <s v="plays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25"/>
    <b v="1"/>
    <s v="theater/plays"/>
    <n v="100"/>
    <n v="35.714285714285715"/>
    <x v="1"/>
    <s v="plays"/>
    <b v="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74"/>
    <b v="1"/>
    <s v="theater/plays"/>
    <n v="114"/>
    <n v="37.962962962962962"/>
    <x v="1"/>
    <s v="plays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43"/>
    <b v="1"/>
    <s v="theater/plays"/>
    <n v="100"/>
    <n v="33.333333333333336"/>
    <x v="1"/>
    <s v="plays"/>
    <b v="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72"/>
    <b v="1"/>
    <s v="theater/plays"/>
    <n v="287"/>
    <n v="58.571428571428569"/>
    <x v="1"/>
    <s v="plays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54"/>
    <b v="1"/>
    <s v="theater/plays"/>
    <n v="109"/>
    <n v="135.625"/>
    <x v="1"/>
    <s v="plays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00"/>
    <b v="1"/>
    <s v="theater/plays"/>
    <n v="116"/>
    <n v="30.9375"/>
    <x v="1"/>
    <s v="plays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23"/>
    <b v="1"/>
    <s v="theater/plays"/>
    <n v="119"/>
    <n v="176.08695652173913"/>
    <x v="1"/>
    <s v="plays"/>
    <b v="1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x v="241"/>
    <b v="1"/>
    <s v="theater/plays"/>
    <n v="109"/>
    <n v="151.9814814814815"/>
    <x v="1"/>
    <s v="plays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33"/>
    <b v="1"/>
    <s v="theater/plays"/>
    <n v="127"/>
    <n v="22.607142857142858"/>
    <x v="1"/>
    <s v="plays"/>
    <b v="1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202"/>
    <b v="1"/>
    <s v="theater/plays"/>
    <n v="101"/>
    <n v="18.272727272727273"/>
    <x v="1"/>
    <s v="plays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95"/>
    <b v="1"/>
    <s v="theater/plays"/>
    <n v="128"/>
    <n v="82.258064516129039"/>
    <x v="1"/>
    <s v="plays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96"/>
    <b v="1"/>
    <s v="theater/plays"/>
    <n v="100"/>
    <n v="68.534246575342465"/>
    <x v="1"/>
    <s v="plays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59"/>
    <b v="1"/>
    <s v="theater/plays"/>
    <n v="175"/>
    <n v="68.055555555555557"/>
    <x v="1"/>
    <s v="plays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2"/>
    <b v="1"/>
    <s v="theater/plays"/>
    <n v="127"/>
    <n v="72.714285714285708"/>
    <x v="1"/>
    <s v="plays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68"/>
    <b v="1"/>
    <s v="theater/plays"/>
    <n v="111"/>
    <n v="77.186046511627907"/>
    <x v="1"/>
    <s v="plays"/>
    <b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17"/>
    <b v="1"/>
    <s v="theater/plays"/>
    <n v="126"/>
    <n v="55.972222222222221"/>
    <x v="1"/>
    <s v="plays"/>
    <b v="1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x v="95"/>
    <b v="1"/>
    <s v="theater/plays"/>
    <n v="119"/>
    <n v="49.693548387096776"/>
    <x v="1"/>
    <s v="plays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x v="41"/>
    <b v="1"/>
    <s v="theater/plays"/>
    <n v="108"/>
    <n v="79"/>
    <x v="1"/>
    <s v="plays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x v="51"/>
    <b v="1"/>
    <s v="theater/plays"/>
    <n v="103"/>
    <n v="77.727272727272734"/>
    <x v="1"/>
    <s v="plays"/>
    <b v="1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x v="74"/>
    <b v="1"/>
    <s v="theater/plays"/>
    <n v="110"/>
    <n v="40.777777777777779"/>
    <x v="1"/>
    <s v="plays"/>
    <b v="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57"/>
    <b v="1"/>
    <s v="theater/plays"/>
    <n v="202"/>
    <n v="59.411764705882355"/>
    <x v="1"/>
    <s v="plays"/>
    <b v="1"/>
  </r>
  <r>
    <n v="3600"/>
    <s v="Pariah"/>
    <s v="The First Play From The Man Who Brought You The Black James Bond!"/>
    <n v="10"/>
    <n v="13"/>
    <x v="0"/>
    <x v="0"/>
    <x v="0"/>
    <n v="1476390164"/>
    <n v="1473970964"/>
    <b v="0"/>
    <x v="80"/>
    <b v="1"/>
    <s v="theater/plays"/>
    <n v="130"/>
    <n v="3.25"/>
    <x v="1"/>
    <s v="plays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28"/>
    <b v="1"/>
    <s v="theater/plays"/>
    <n v="104"/>
    <n v="39.377358490566039"/>
    <x v="1"/>
    <s v="plays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72"/>
    <b v="1"/>
    <s v="theater/plays"/>
    <n v="100"/>
    <n v="81.673469387755105"/>
    <x v="1"/>
    <s v="plays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7"/>
    <b v="1"/>
    <s v="theater/plays"/>
    <n v="171"/>
    <n v="44.912280701754383"/>
    <x v="1"/>
    <s v="plays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50"/>
    <b v="1"/>
    <s v="theater/plays"/>
    <n v="113"/>
    <n v="49.05797101449275"/>
    <x v="1"/>
    <s v="plays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41"/>
    <b v="1"/>
    <s v="theater/plays"/>
    <n v="184"/>
    <n v="30.666666666666668"/>
    <x v="1"/>
    <s v="plays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31"/>
    <b v="1"/>
    <s v="theater/plays"/>
    <n v="130"/>
    <n v="61.0625"/>
    <x v="1"/>
    <s v="plays"/>
    <b v="1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x v="9"/>
    <b v="1"/>
    <s v="theater/plays"/>
    <n v="105"/>
    <n v="29"/>
    <x v="1"/>
    <s v="plays"/>
    <b v="1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74"/>
    <b v="1"/>
    <s v="theater/plays"/>
    <n v="100"/>
    <n v="29.62962962962963"/>
    <x v="1"/>
    <s v="plays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64"/>
    <b v="1"/>
    <s v="theater/plays"/>
    <n v="153"/>
    <n v="143.0952380952381"/>
    <x v="1"/>
    <s v="plays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162"/>
    <b v="1"/>
    <s v="theater/plays"/>
    <n v="162"/>
    <n v="52.354838709677416"/>
    <x v="1"/>
    <s v="plays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13"/>
    <b v="1"/>
    <s v="theater/plays"/>
    <n v="136"/>
    <n v="66.666666666666671"/>
    <x v="1"/>
    <s v="plays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x v="7"/>
    <b v="1"/>
    <s v="theater/plays"/>
    <n v="144"/>
    <n v="126.66666666666667"/>
    <x v="1"/>
    <s v="plays"/>
    <b v="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x v="9"/>
    <b v="1"/>
    <s v="theater/plays"/>
    <n v="100"/>
    <n v="62.5"/>
    <x v="1"/>
    <s v="plays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26"/>
    <b v="1"/>
    <s v="theater/plays"/>
    <n v="101"/>
    <n v="35.492957746478872"/>
    <x v="1"/>
    <s v="plays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250"/>
    <b v="1"/>
    <s v="theater/plays"/>
    <n v="107"/>
    <n v="37.083333333333336"/>
    <x v="1"/>
    <s v="plays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43"/>
    <b v="1"/>
    <s v="theater/plays"/>
    <n v="125"/>
    <n v="69.333333333333329"/>
    <x v="1"/>
    <s v="plays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13"/>
    <b v="1"/>
    <s v="theater/plays"/>
    <n v="119"/>
    <n v="17.254901960784313"/>
    <x v="1"/>
    <s v="plays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66"/>
    <b v="1"/>
    <s v="theater/plays"/>
    <n v="101"/>
    <n v="36.071428571428569"/>
    <x v="1"/>
    <s v="plays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57"/>
    <b v="1"/>
    <s v="theater/plays"/>
    <n v="113"/>
    <n v="66.470588235294116"/>
    <x v="1"/>
    <s v="plays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38"/>
    <b v="1"/>
    <s v="theater/plays"/>
    <n v="105"/>
    <n v="56.065989847715734"/>
    <x v="1"/>
    <s v="plays"/>
    <b v="1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16"/>
    <b v="1"/>
    <s v="theater/plays"/>
    <n v="110"/>
    <n v="47.028571428571432"/>
    <x v="1"/>
    <s v="plays"/>
    <b v="1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x v="64"/>
    <b v="1"/>
    <s v="theater/plays"/>
    <n v="100"/>
    <n v="47.666190476190479"/>
    <x v="1"/>
    <s v="plays"/>
    <b v="1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x v="69"/>
    <b v="1"/>
    <s v="theater/plays"/>
    <n v="120"/>
    <n v="88.235294117647058"/>
    <x v="1"/>
    <s v="plays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70"/>
    <b v="1"/>
    <s v="theater/plays"/>
    <n v="105"/>
    <n v="80.717948717948715"/>
    <x v="1"/>
    <s v="plays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76"/>
    <b v="1"/>
    <s v="theater/plays"/>
    <n v="103"/>
    <n v="39.487179487179489"/>
    <x v="1"/>
    <s v="plays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53"/>
    <b v="1"/>
    <s v="theater/plays"/>
    <n v="102"/>
    <n v="84.854166666666671"/>
    <x v="1"/>
    <s v="plays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60"/>
    <b v="1"/>
    <s v="theater/plays"/>
    <n v="100"/>
    <n v="68.965517241379317"/>
    <x v="1"/>
    <s v="plays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x v="78"/>
    <b v="0"/>
    <s v="theater/musical"/>
    <n v="0"/>
    <e v="#DIV/0!"/>
    <x v="1"/>
    <s v="musical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x v="84"/>
    <b v="0"/>
    <s v="theater/musical"/>
    <n v="0"/>
    <n v="1"/>
    <x v="1"/>
    <s v="musical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x v="29"/>
    <b v="0"/>
    <s v="theater/musical"/>
    <n v="0"/>
    <n v="1"/>
    <x v="1"/>
    <s v="musical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x v="211"/>
    <b v="0"/>
    <s v="theater/musical"/>
    <n v="51"/>
    <n v="147.88135593220338"/>
    <x v="1"/>
    <s v="musical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x v="29"/>
    <b v="0"/>
    <s v="theater/musical"/>
    <n v="20"/>
    <n v="100"/>
    <x v="1"/>
    <s v="musical"/>
    <b v="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x v="162"/>
    <b v="0"/>
    <s v="theater/musical"/>
    <n v="35"/>
    <n v="56.838709677419352"/>
    <x v="1"/>
    <s v="musical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x v="59"/>
    <b v="0"/>
    <s v="theater/musical"/>
    <n v="4"/>
    <n v="176.94444444444446"/>
    <x v="1"/>
    <s v="musical"/>
    <b v="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x v="73"/>
    <b v="0"/>
    <s v="theater/musical"/>
    <n v="36"/>
    <n v="127.6"/>
    <x v="1"/>
    <s v="musical"/>
    <b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x v="78"/>
    <b v="0"/>
    <s v="theater/musical"/>
    <n v="0"/>
    <e v="#DIV/0!"/>
    <x v="1"/>
    <s v="musical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x v="25"/>
    <b v="0"/>
    <s v="theater/musical"/>
    <n v="31"/>
    <n v="66.142857142857139"/>
    <x v="1"/>
    <s v="musical"/>
    <b v="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x v="84"/>
    <b v="0"/>
    <s v="theater/musical"/>
    <n v="7"/>
    <n v="108"/>
    <x v="1"/>
    <s v="musical"/>
    <b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x v="29"/>
    <b v="0"/>
    <s v="theater/musical"/>
    <n v="0"/>
    <n v="1"/>
    <x v="1"/>
    <s v="musical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x v="83"/>
    <b v="0"/>
    <s v="theater/musical"/>
    <n v="6"/>
    <n v="18.333333333333332"/>
    <x v="1"/>
    <s v="musical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x v="78"/>
    <b v="0"/>
    <s v="theater/musical"/>
    <n v="0"/>
    <e v="#DIV/0!"/>
    <x v="1"/>
    <s v="musical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x v="84"/>
    <b v="0"/>
    <s v="theater/musical"/>
    <n v="2"/>
    <n v="7.5"/>
    <x v="1"/>
    <s v="musical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x v="78"/>
    <b v="0"/>
    <s v="theater/musical"/>
    <n v="0"/>
    <e v="#DIV/0!"/>
    <x v="1"/>
    <s v="musical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x v="8"/>
    <b v="0"/>
    <s v="theater/musical"/>
    <n v="16"/>
    <n v="68.416666666666671"/>
    <x v="1"/>
    <s v="musical"/>
    <b v="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x v="29"/>
    <b v="0"/>
    <s v="theater/musical"/>
    <n v="0"/>
    <n v="1"/>
    <x v="1"/>
    <s v="musical"/>
    <b v="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x v="22"/>
    <b v="0"/>
    <s v="theater/musical"/>
    <n v="5"/>
    <n v="60.125"/>
    <x v="1"/>
    <s v="musical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x v="84"/>
    <b v="0"/>
    <s v="theater/musical"/>
    <n v="6"/>
    <n v="15"/>
    <x v="1"/>
    <s v="musical"/>
    <b v="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x v="196"/>
    <b v="1"/>
    <s v="theater/plays"/>
    <n v="100"/>
    <n v="550.04109589041093"/>
    <x v="1"/>
    <s v="plays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x v="22"/>
    <b v="1"/>
    <s v="theater/plays"/>
    <n v="104"/>
    <n v="97.5"/>
    <x v="1"/>
    <s v="plays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57"/>
    <b v="1"/>
    <s v="theater/plays"/>
    <n v="100"/>
    <n v="29.411764705882351"/>
    <x v="1"/>
    <s v="plays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82"/>
    <b v="1"/>
    <s v="theater/plays"/>
    <n v="104"/>
    <n v="57.777777777777779"/>
    <x v="1"/>
    <s v="plays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x v="57"/>
    <b v="1"/>
    <s v="theater/plays"/>
    <n v="251"/>
    <n v="44.235294117647058"/>
    <x v="1"/>
    <s v="plays"/>
    <b v="1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51"/>
    <b v="1"/>
    <s v="theater/plays"/>
    <n v="101"/>
    <n v="60.909090909090907"/>
    <x v="1"/>
    <s v="plays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4"/>
    <b v="1"/>
    <s v="theater/plays"/>
    <n v="174"/>
    <n v="68.84210526315789"/>
    <x v="1"/>
    <s v="plays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1"/>
    <b v="1"/>
    <s v="theater/plays"/>
    <n v="116"/>
    <n v="73.582278481012665"/>
    <x v="1"/>
    <s v="plays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x v="67"/>
    <b v="1"/>
    <s v="theater/plays"/>
    <n v="106"/>
    <n v="115.02173913043478"/>
    <x v="1"/>
    <s v="plays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x v="9"/>
    <b v="1"/>
    <s v="theater/plays"/>
    <n v="111"/>
    <n v="110.75"/>
    <x v="1"/>
    <s v="plays"/>
    <b v="1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x v="9"/>
    <b v="1"/>
    <s v="theater/plays"/>
    <n v="101"/>
    <n v="75.5"/>
    <x v="1"/>
    <s v="plays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x v="62"/>
    <b v="1"/>
    <s v="theater/plays"/>
    <n v="102"/>
    <n v="235.46153846153845"/>
    <x v="1"/>
    <s v="plays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19"/>
    <b v="1"/>
    <s v="theater/plays"/>
    <n v="100"/>
    <n v="11.363636363636363"/>
    <x v="1"/>
    <s v="plays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17"/>
    <b v="1"/>
    <s v="theater/plays"/>
    <n v="111"/>
    <n v="92.5"/>
    <x v="1"/>
    <s v="plays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x v="244"/>
    <b v="1"/>
    <s v="theater/plays"/>
    <n v="101"/>
    <n v="202.85"/>
    <x v="1"/>
    <s v="plays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82"/>
    <b v="1"/>
    <s v="theater/plays"/>
    <n v="104"/>
    <n v="26"/>
    <x v="1"/>
    <s v="plays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10"/>
    <b v="1"/>
    <s v="theater/plays"/>
    <n v="109"/>
    <n v="46.05263157894737"/>
    <x v="1"/>
    <s v="plays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x v="25"/>
    <b v="1"/>
    <s v="theater/plays"/>
    <n v="115"/>
    <n v="51"/>
    <x v="1"/>
    <s v="plays"/>
    <b v="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x v="44"/>
    <b v="1"/>
    <s v="theater/plays"/>
    <n v="100"/>
    <n v="31.578947368421051"/>
    <x v="1"/>
    <s v="plays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6"/>
    <b v="1"/>
    <s v="theater/plays"/>
    <n v="103"/>
    <n v="53.363965517241382"/>
    <x v="1"/>
    <s v="plays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33"/>
    <b v="1"/>
    <s v="theater/plays"/>
    <n v="104"/>
    <n v="36.964285714285715"/>
    <x v="1"/>
    <s v="plays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57"/>
    <b v="1"/>
    <s v="theater/plays"/>
    <n v="138"/>
    <n v="81.294117647058826"/>
    <x v="1"/>
    <s v="plays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8"/>
    <b v="1"/>
    <s v="theater/plays"/>
    <n v="110"/>
    <n v="20.083333333333332"/>
    <x v="1"/>
    <s v="plays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244"/>
    <b v="1"/>
    <s v="theater/plays"/>
    <n v="101"/>
    <n v="88.25"/>
    <x v="1"/>
    <s v="plays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7"/>
    <b v="1"/>
    <s v="theater/plays"/>
    <n v="102"/>
    <n v="53.438596491228068"/>
    <x v="1"/>
    <s v="plays"/>
    <b v="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229"/>
    <b v="1"/>
    <s v="theater/plays"/>
    <n v="114"/>
    <n v="39.868421052631582"/>
    <x v="1"/>
    <s v="plays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x v="162"/>
    <b v="1"/>
    <s v="theater/plays"/>
    <n v="100"/>
    <n v="145.16129032258064"/>
    <x v="1"/>
    <s v="plays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83"/>
    <b v="1"/>
    <s v="theater/plays"/>
    <n v="140"/>
    <n v="23.333333333333332"/>
    <x v="1"/>
    <s v="plays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38"/>
    <b v="1"/>
    <s v="theater/plays"/>
    <n v="129"/>
    <n v="64.375"/>
    <x v="1"/>
    <s v="plays"/>
    <b v="1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x v="473"/>
    <b v="1"/>
    <s v="theater/plays"/>
    <n v="103"/>
    <n v="62.052763819095475"/>
    <x v="1"/>
    <s v="plays"/>
    <b v="1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x v="162"/>
    <b v="1"/>
    <s v="theater/plays"/>
    <n v="103"/>
    <n v="66.129032258064512"/>
    <x v="1"/>
    <s v="plays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209"/>
    <b v="1"/>
    <s v="theater/plays"/>
    <n v="110"/>
    <n v="73.400000000000006"/>
    <x v="1"/>
    <s v="plays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x v="69"/>
    <b v="1"/>
    <s v="theater/plays"/>
    <n v="113"/>
    <n v="99.5"/>
    <x v="1"/>
    <s v="plays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59"/>
    <b v="1"/>
    <s v="theater/plays"/>
    <n v="112"/>
    <n v="62.166666666666664"/>
    <x v="1"/>
    <s v="plays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85"/>
    <b v="1"/>
    <s v="theater/plays"/>
    <n v="139"/>
    <n v="62.328358208955223"/>
    <x v="1"/>
    <s v="plays"/>
    <b v="1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x v="36"/>
    <b v="1"/>
    <s v="theater/plays"/>
    <n v="111"/>
    <n v="58.787878787878789"/>
    <x v="1"/>
    <s v="plays"/>
    <b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23"/>
    <b v="1"/>
    <s v="theater/plays"/>
    <n v="139"/>
    <n v="45.347826086956523"/>
    <x v="1"/>
    <s v="plays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149"/>
    <b v="1"/>
    <s v="theater/plays"/>
    <n v="106"/>
    <n v="41.944444444444443"/>
    <x v="1"/>
    <s v="plays"/>
    <b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x v="79"/>
    <b v="1"/>
    <s v="theater/plays"/>
    <n v="101"/>
    <n v="59.166666666666664"/>
    <x v="1"/>
    <s v="plays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20"/>
    <b v="1"/>
    <s v="theater/plays"/>
    <n v="100"/>
    <n v="200.49"/>
    <x v="1"/>
    <s v="plays"/>
    <b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70"/>
    <b v="1"/>
    <s v="theater/plays"/>
    <n v="109"/>
    <n v="83.974358974358978"/>
    <x v="1"/>
    <s v="plays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95"/>
    <b v="1"/>
    <s v="theater/plays"/>
    <n v="118"/>
    <n v="57.258064516129032"/>
    <x v="1"/>
    <s v="plays"/>
    <b v="1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162"/>
    <b v="1"/>
    <s v="theater/plays"/>
    <n v="120"/>
    <n v="58.064516129032256"/>
    <x v="1"/>
    <s v="plays"/>
    <b v="1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x v="220"/>
    <b v="1"/>
    <s v="theater/plays"/>
    <n v="128"/>
    <n v="186.80291970802921"/>
    <x v="1"/>
    <s v="plays"/>
    <b v="1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x v="57"/>
    <b v="1"/>
    <s v="theater/plays"/>
    <n v="126"/>
    <n v="74.117647058823536"/>
    <x v="1"/>
    <s v="plays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25"/>
    <b v="1"/>
    <s v="theater/plays"/>
    <n v="129"/>
    <n v="30.714285714285715"/>
    <x v="1"/>
    <s v="plays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65"/>
    <b v="1"/>
    <s v="theater/plays"/>
    <n v="107"/>
    <n v="62.666666666666664"/>
    <x v="1"/>
    <s v="plays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51"/>
    <b v="1"/>
    <s v="theater/plays"/>
    <n v="100"/>
    <n v="121.36363636363636"/>
    <x v="1"/>
    <s v="plays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76"/>
    <b v="1"/>
    <s v="theater/plays"/>
    <n v="155"/>
    <n v="39.743589743589745"/>
    <x v="1"/>
    <s v="plays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209"/>
    <b v="1"/>
    <s v="theater/plays"/>
    <n v="108"/>
    <n v="72"/>
    <x v="1"/>
    <s v="plays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x v="327"/>
    <b v="1"/>
    <s v="theater/plays"/>
    <n v="111"/>
    <n v="40.632352941176471"/>
    <x v="1"/>
    <s v="plays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244"/>
    <b v="1"/>
    <s v="theater/plays"/>
    <n v="101"/>
    <n v="63"/>
    <x v="1"/>
    <s v="plays"/>
    <b v="1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x v="59"/>
    <b v="1"/>
    <s v="theater/plays"/>
    <n v="121"/>
    <n v="33.666666666666664"/>
    <x v="1"/>
    <s v="plays"/>
    <b v="1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70"/>
    <b v="1"/>
    <s v="theater/plays"/>
    <n v="100"/>
    <n v="38.589743589743591"/>
    <x v="1"/>
    <s v="plays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64"/>
    <b v="1"/>
    <s v="theater/plays"/>
    <n v="109"/>
    <n v="155.95238095238096"/>
    <x v="1"/>
    <s v="plays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209"/>
    <b v="1"/>
    <s v="theater/plays"/>
    <n v="123"/>
    <n v="43.2"/>
    <x v="1"/>
    <s v="plays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74"/>
    <b v="1"/>
    <s v="theater/plays"/>
    <n v="136"/>
    <n v="15.148518518518518"/>
    <x v="1"/>
    <s v="plays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2"/>
    <b v="1"/>
    <s v="theater/plays"/>
    <n v="103"/>
    <n v="83.571428571428569"/>
    <x v="1"/>
    <s v="plays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62"/>
    <b v="1"/>
    <s v="theater/plays"/>
    <n v="121"/>
    <n v="140"/>
    <x v="1"/>
    <s v="plays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x v="23"/>
    <b v="1"/>
    <s v="theater/plays"/>
    <n v="186"/>
    <n v="80.869565217391298"/>
    <x v="1"/>
    <s v="plays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70"/>
    <b v="1"/>
    <s v="theater/plays"/>
    <n v="300"/>
    <n v="53.846153846153847"/>
    <x v="1"/>
    <s v="plays"/>
    <b v="1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2"/>
    <b v="1"/>
    <s v="theater/plays"/>
    <n v="108"/>
    <n v="30.928571428571427"/>
    <x v="1"/>
    <s v="plays"/>
    <b v="1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x v="74"/>
    <b v="1"/>
    <s v="theater/plays"/>
    <n v="141"/>
    <n v="67.962962962962962"/>
    <x v="1"/>
    <s v="plays"/>
    <b v="1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x v="64"/>
    <b v="1"/>
    <s v="theater/plays"/>
    <n v="114"/>
    <n v="27.142857142857142"/>
    <x v="1"/>
    <s v="plays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01"/>
    <b v="1"/>
    <s v="theater/plays"/>
    <n v="154"/>
    <n v="110.86538461538461"/>
    <x v="1"/>
    <s v="plays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10"/>
    <b v="1"/>
    <s v="theater/plays"/>
    <n v="102"/>
    <n v="106.84210526315789"/>
    <x v="1"/>
    <s v="plays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174"/>
    <b v="1"/>
    <s v="theater/plays"/>
    <n v="102"/>
    <n v="105.51546391752578"/>
    <x v="1"/>
    <s v="plays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74"/>
    <b v="1"/>
    <s v="theater/plays"/>
    <n v="103"/>
    <n v="132.96296296296296"/>
    <x v="1"/>
    <s v="plays"/>
    <b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54"/>
    <b v="1"/>
    <s v="theater/plays"/>
    <n v="156"/>
    <n v="51.916666666666664"/>
    <x v="1"/>
    <s v="plays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62"/>
    <b v="1"/>
    <s v="theater/plays"/>
    <n v="101"/>
    <n v="310"/>
    <x v="1"/>
    <s v="plays"/>
    <b v="1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67"/>
    <b v="1"/>
    <s v="theater/plays"/>
    <n v="239"/>
    <n v="26.021739130434781"/>
    <x v="1"/>
    <s v="plays"/>
    <b v="1"/>
  </r>
  <r>
    <n v="3719"/>
    <s v="Corium"/>
    <s v="A new piece of physical theatre about love, regret and longing."/>
    <n v="200"/>
    <n v="420"/>
    <x v="0"/>
    <x v="1"/>
    <x v="1"/>
    <n v="1434994266"/>
    <n v="1432402266"/>
    <b v="0"/>
    <x v="80"/>
    <b v="1"/>
    <s v="theater/plays"/>
    <n v="210"/>
    <n v="105"/>
    <x v="1"/>
    <s v="plays"/>
    <b v="1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x v="244"/>
    <b v="1"/>
    <s v="theater/plays"/>
    <n v="105"/>
    <n v="86.224999999999994"/>
    <x v="1"/>
    <s v="plays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34"/>
    <b v="1"/>
    <s v="theater/plays"/>
    <n v="101"/>
    <n v="114.54545454545455"/>
    <x v="1"/>
    <s v="plays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x v="2"/>
    <b v="1"/>
    <s v="theater/plays"/>
    <n v="111"/>
    <n v="47.657142857142858"/>
    <x v="1"/>
    <s v="plays"/>
    <b v="1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x v="287"/>
    <b v="1"/>
    <s v="theater/plays"/>
    <n v="102"/>
    <n v="72.888888888888886"/>
    <x v="1"/>
    <s v="plays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30"/>
    <b v="1"/>
    <s v="theater/plays"/>
    <n v="103"/>
    <n v="49.545505617977533"/>
    <x v="1"/>
    <s v="plays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41"/>
    <b v="1"/>
    <s v="theater/plays"/>
    <n v="127"/>
    <n v="25.4"/>
    <x v="1"/>
    <s v="plays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67"/>
    <b v="1"/>
    <s v="theater/plays"/>
    <n v="339"/>
    <n v="62.586956521739133"/>
    <x v="1"/>
    <s v="plays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51"/>
    <b v="1"/>
    <s v="theater/plays"/>
    <n v="101"/>
    <n v="61.060606060606062"/>
    <x v="1"/>
    <s v="plays"/>
    <b v="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x v="162"/>
    <b v="0"/>
    <s v="theater/plays"/>
    <n v="9"/>
    <n v="60.064516129032256"/>
    <x v="1"/>
    <s v="plays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x v="81"/>
    <b v="0"/>
    <s v="theater/plays"/>
    <n v="7"/>
    <n v="72.400000000000006"/>
    <x v="1"/>
    <s v="plays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x v="29"/>
    <b v="0"/>
    <s v="theater/plays"/>
    <n v="10"/>
    <n v="100"/>
    <x v="1"/>
    <s v="plays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x v="8"/>
    <b v="0"/>
    <s v="theater/plays"/>
    <n v="11"/>
    <n v="51.666666666666664"/>
    <x v="1"/>
    <s v="plays"/>
    <b v="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x v="80"/>
    <b v="0"/>
    <s v="theater/plays"/>
    <n v="15"/>
    <n v="32.75"/>
    <x v="1"/>
    <s v="plays"/>
    <b v="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x v="78"/>
    <b v="0"/>
    <s v="theater/plays"/>
    <n v="0"/>
    <e v="#DIV/0!"/>
    <x v="1"/>
    <s v="plays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x v="63"/>
    <b v="0"/>
    <s v="theater/plays"/>
    <n v="28"/>
    <n v="61"/>
    <x v="1"/>
    <s v="plays"/>
    <b v="0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x v="84"/>
    <b v="0"/>
    <s v="theater/plays"/>
    <n v="13"/>
    <n v="10"/>
    <x v="1"/>
    <s v="plays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x v="29"/>
    <b v="0"/>
    <s v="theater/plays"/>
    <n v="1"/>
    <n v="10"/>
    <x v="1"/>
    <s v="plays"/>
    <b v="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x v="80"/>
    <b v="0"/>
    <s v="theater/plays"/>
    <n v="21"/>
    <n v="37.5"/>
    <x v="1"/>
    <s v="plays"/>
    <b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x v="79"/>
    <b v="0"/>
    <s v="theater/plays"/>
    <n v="18"/>
    <n v="45"/>
    <x v="1"/>
    <s v="plays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x v="22"/>
    <b v="0"/>
    <s v="theater/plays"/>
    <n v="20"/>
    <n v="100.625"/>
    <x v="1"/>
    <s v="plays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x v="25"/>
    <b v="0"/>
    <s v="theater/plays"/>
    <n v="18"/>
    <n v="25.571428571428573"/>
    <x v="1"/>
    <s v="plays"/>
    <b v="0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x v="78"/>
    <b v="0"/>
    <s v="theater/plays"/>
    <n v="0"/>
    <e v="#DIV/0!"/>
    <x v="1"/>
    <s v="plays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x v="80"/>
    <b v="0"/>
    <s v="theater/plays"/>
    <n v="2"/>
    <n v="25"/>
    <x v="1"/>
    <s v="plays"/>
    <b v="0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x v="78"/>
    <b v="0"/>
    <s v="theater/plays"/>
    <n v="0"/>
    <e v="#DIV/0!"/>
    <x v="1"/>
    <s v="plays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x v="78"/>
    <b v="0"/>
    <s v="theater/plays"/>
    <n v="0"/>
    <e v="#DIV/0!"/>
    <x v="1"/>
    <s v="plays"/>
    <b v="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x v="29"/>
    <b v="0"/>
    <s v="theater/plays"/>
    <n v="10"/>
    <n v="10"/>
    <x v="1"/>
    <s v="plays"/>
    <b v="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x v="29"/>
    <b v="0"/>
    <s v="theater/plays"/>
    <n v="2"/>
    <n v="202"/>
    <x v="1"/>
    <s v="plays"/>
    <b v="0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x v="29"/>
    <b v="0"/>
    <s v="theater/plays"/>
    <n v="1"/>
    <n v="25"/>
    <x v="1"/>
    <s v="plays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7"/>
    <b v="1"/>
    <s v="theater/musical"/>
    <n v="104"/>
    <n v="99.538461538461533"/>
    <x v="1"/>
    <s v="musical"/>
    <b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63"/>
    <b v="1"/>
    <s v="theater/musical"/>
    <n v="105"/>
    <n v="75"/>
    <x v="1"/>
    <s v="musical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33"/>
    <b v="1"/>
    <s v="theater/musical"/>
    <n v="100"/>
    <n v="215.25"/>
    <x v="1"/>
    <s v="musical"/>
    <b v="1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x v="202"/>
    <b v="1"/>
    <s v="theater/musical"/>
    <n v="133"/>
    <n v="120.54545454545455"/>
    <x v="1"/>
    <s v="musical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41"/>
    <b v="1"/>
    <s v="theater/musical"/>
    <n v="113"/>
    <n v="37.666666666666664"/>
    <x v="1"/>
    <s v="musical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209"/>
    <b v="1"/>
    <s v="theater/musical"/>
    <n v="103"/>
    <n v="172.23333333333332"/>
    <x v="1"/>
    <s v="musical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74"/>
    <b v="1"/>
    <s v="theater/musical"/>
    <n v="120"/>
    <n v="111.11111111111111"/>
    <x v="1"/>
    <s v="musical"/>
    <b v="1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33"/>
    <b v="1"/>
    <s v="theater/musical"/>
    <n v="130"/>
    <n v="25.464285714285715"/>
    <x v="1"/>
    <s v="musical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57"/>
    <b v="1"/>
    <s v="theater/musical"/>
    <n v="101"/>
    <n v="267.64705882352939"/>
    <x v="1"/>
    <s v="musical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133"/>
    <b v="1"/>
    <s v="theater/musical"/>
    <n v="109"/>
    <n v="75.959999999999994"/>
    <x v="1"/>
    <s v="musical"/>
    <b v="1"/>
  </r>
  <r>
    <n v="3758"/>
    <s v="Luigi's Ladies"/>
    <s v="LUIGI'S LADIES: an original one-woman musical comedy"/>
    <n v="1500"/>
    <n v="1535"/>
    <x v="0"/>
    <x v="0"/>
    <x v="0"/>
    <n v="1400475600"/>
    <n v="1397819938"/>
    <b v="0"/>
    <x v="55"/>
    <b v="1"/>
    <s v="theater/musical"/>
    <n v="102"/>
    <n v="59.03846153846154"/>
    <x v="1"/>
    <s v="musical"/>
    <b v="1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x v="106"/>
    <b v="1"/>
    <s v="theater/musical"/>
    <n v="110"/>
    <n v="50.111022727272733"/>
    <x v="1"/>
    <s v="musical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110"/>
    <b v="1"/>
    <s v="theater/musical"/>
    <n v="101"/>
    <n v="55.502967032967035"/>
    <x v="1"/>
    <s v="musical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83"/>
    <b v="1"/>
    <s v="theater/musical"/>
    <n v="100"/>
    <n v="166.66666666666666"/>
    <x v="1"/>
    <s v="musical"/>
    <b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33"/>
    <b v="1"/>
    <s v="theater/musical"/>
    <n v="106"/>
    <n v="47.428571428571431"/>
    <x v="1"/>
    <s v="musical"/>
    <b v="1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x v="99"/>
    <b v="1"/>
    <s v="theater/musical"/>
    <n v="100"/>
    <n v="64.935064935064929"/>
    <x v="1"/>
    <s v="musical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x v="74"/>
    <b v="1"/>
    <s v="theater/musical"/>
    <n v="100"/>
    <n v="55.555555555555557"/>
    <x v="1"/>
    <s v="musical"/>
    <b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29"/>
    <b v="1"/>
    <s v="theater/musical"/>
    <n v="113"/>
    <n v="74.224299065420567"/>
    <x v="1"/>
    <s v="musical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x v="93"/>
    <b v="1"/>
    <s v="theater/musical"/>
    <n v="103"/>
    <n v="106.9271875"/>
    <x v="1"/>
    <s v="musical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66"/>
    <b v="1"/>
    <s v="theater/musical"/>
    <n v="117"/>
    <n v="41.696428571428569"/>
    <x v="1"/>
    <s v="musical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6"/>
    <b v="1"/>
    <s v="theater/musical"/>
    <n v="108"/>
    <n v="74.243275862068955"/>
    <x v="1"/>
    <s v="musical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41"/>
    <b v="1"/>
    <s v="theater/musical"/>
    <n v="100"/>
    <n v="73.333333333333329"/>
    <x v="1"/>
    <s v="musical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9"/>
    <b v="1"/>
    <s v="theater/musical"/>
    <n v="100"/>
    <n v="100"/>
    <x v="1"/>
    <s v="musical"/>
    <b v="1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x v="44"/>
    <b v="1"/>
    <s v="theater/musical"/>
    <n v="146"/>
    <n v="38.421052631578945"/>
    <x v="1"/>
    <s v="musical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51"/>
    <b v="1"/>
    <s v="theater/musical"/>
    <n v="110"/>
    <n v="166.96969696969697"/>
    <x v="1"/>
    <s v="musical"/>
    <b v="1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x v="7"/>
    <b v="1"/>
    <s v="theater/musical"/>
    <n v="108"/>
    <n v="94.912280701754383"/>
    <x v="1"/>
    <s v="musical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x v="20"/>
    <b v="1"/>
    <s v="theater/musical"/>
    <n v="100"/>
    <n v="100"/>
    <x v="1"/>
    <s v="musical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25"/>
    <b v="1"/>
    <s v="theater/musical"/>
    <n v="100"/>
    <n v="143.21428571428572"/>
    <x v="1"/>
    <s v="musical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25"/>
    <b v="1"/>
    <s v="theater/musical"/>
    <n v="107"/>
    <n v="90.819148936170208"/>
    <x v="1"/>
    <s v="musical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211"/>
    <b v="1"/>
    <s v="theater/musical"/>
    <n v="143"/>
    <n v="48.542372881355931"/>
    <x v="1"/>
    <s v="musical"/>
    <b v="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x v="17"/>
    <b v="1"/>
    <s v="theater/musical"/>
    <n v="105"/>
    <n v="70.027777777777771"/>
    <x v="1"/>
    <s v="musical"/>
    <b v="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x v="248"/>
    <b v="1"/>
    <s v="theater/musical"/>
    <n v="104"/>
    <n v="135.62608695652173"/>
    <x v="1"/>
    <s v="musical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209"/>
    <b v="1"/>
    <s v="theater/musical"/>
    <n v="120"/>
    <n v="100"/>
    <x v="1"/>
    <s v="musical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7"/>
    <b v="1"/>
    <s v="theater/musical"/>
    <n v="110"/>
    <n v="94.90384615384616"/>
    <x v="1"/>
    <s v="musical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74"/>
    <b v="1"/>
    <s v="theater/musical"/>
    <n v="102"/>
    <n v="75.370370370370367"/>
    <x v="1"/>
    <s v="musical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54"/>
    <b v="1"/>
    <s v="theater/musical"/>
    <n v="129"/>
    <n v="64.458333333333329"/>
    <x v="1"/>
    <s v="musical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x v="73"/>
    <b v="1"/>
    <s v="theater/musical"/>
    <n v="115"/>
    <n v="115"/>
    <x v="1"/>
    <s v="musical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209"/>
    <b v="1"/>
    <s v="theater/musical"/>
    <n v="151"/>
    <n v="100.5"/>
    <x v="1"/>
    <s v="musical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26"/>
    <b v="1"/>
    <s v="theater/musical"/>
    <n v="111"/>
    <n v="93.774647887323937"/>
    <x v="1"/>
    <s v="musical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73"/>
    <b v="1"/>
    <s v="theater/musical"/>
    <n v="100"/>
    <n v="35.1"/>
    <x v="1"/>
    <s v="musical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x v="29"/>
    <b v="0"/>
    <s v="theater/musical"/>
    <n v="1"/>
    <n v="500"/>
    <x v="1"/>
    <s v="musical"/>
    <b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x v="80"/>
    <b v="0"/>
    <s v="theater/musical"/>
    <n v="3"/>
    <n v="29"/>
    <x v="1"/>
    <s v="musical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x v="78"/>
    <b v="0"/>
    <s v="theater/musical"/>
    <n v="0"/>
    <e v="#DIV/0!"/>
    <x v="1"/>
    <s v="musical"/>
    <b v="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x v="78"/>
    <b v="0"/>
    <s v="theater/musical"/>
    <n v="0"/>
    <e v="#DIV/0!"/>
    <x v="1"/>
    <s v="musical"/>
    <b v="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x v="84"/>
    <b v="0"/>
    <s v="theater/musical"/>
    <n v="0"/>
    <n v="17.5"/>
    <x v="1"/>
    <s v="musical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x v="54"/>
    <b v="0"/>
    <s v="theater/musical"/>
    <n v="60"/>
    <n v="174"/>
    <x v="1"/>
    <s v="musical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x v="29"/>
    <b v="0"/>
    <s v="theater/musical"/>
    <n v="1"/>
    <n v="50"/>
    <x v="1"/>
    <s v="musical"/>
    <b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x v="84"/>
    <b v="0"/>
    <s v="theater/musical"/>
    <n v="2"/>
    <n v="5"/>
    <x v="1"/>
    <s v="musical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x v="29"/>
    <b v="0"/>
    <s v="theater/musical"/>
    <n v="0"/>
    <n v="1"/>
    <x v="1"/>
    <s v="musical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x v="77"/>
    <b v="0"/>
    <s v="theater/musical"/>
    <n v="90"/>
    <n v="145.40540540540542"/>
    <x v="1"/>
    <s v="musical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x v="81"/>
    <b v="0"/>
    <s v="theater/musical"/>
    <n v="1"/>
    <n v="205"/>
    <x v="1"/>
    <s v="musical"/>
    <b v="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x v="80"/>
    <b v="0"/>
    <s v="theater/musical"/>
    <n v="4"/>
    <n v="100.5"/>
    <x v="1"/>
    <s v="musical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x v="38"/>
    <b v="0"/>
    <s v="theater/musical"/>
    <n v="4"/>
    <n v="55.0625"/>
    <x v="1"/>
    <s v="musical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x v="82"/>
    <b v="0"/>
    <s v="theater/musical"/>
    <n v="9"/>
    <n v="47.333333333333336"/>
    <x v="1"/>
    <s v="musical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x v="78"/>
    <b v="0"/>
    <s v="theater/musical"/>
    <n v="0"/>
    <e v="#DIV/0!"/>
    <x v="1"/>
    <s v="musical"/>
    <b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x v="244"/>
    <b v="0"/>
    <s v="theater/musical"/>
    <n v="20"/>
    <n v="58.95"/>
    <x v="1"/>
    <s v="musical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x v="78"/>
    <b v="0"/>
    <s v="theater/musical"/>
    <n v="0"/>
    <e v="#DIV/0!"/>
    <x v="1"/>
    <s v="musical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x v="84"/>
    <b v="0"/>
    <s v="theater/musical"/>
    <n v="0"/>
    <n v="1.5"/>
    <x v="1"/>
    <s v="musical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x v="29"/>
    <b v="0"/>
    <s v="theater/musical"/>
    <n v="0"/>
    <n v="5"/>
    <x v="1"/>
    <s v="musical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x v="82"/>
    <b v="0"/>
    <s v="theater/musical"/>
    <n v="30"/>
    <n v="50.555555555555557"/>
    <x v="1"/>
    <s v="musical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54"/>
    <b v="1"/>
    <s v="theater/plays"/>
    <n v="100"/>
    <n v="41.666666666666664"/>
    <x v="1"/>
    <s v="plays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4"/>
    <b v="1"/>
    <s v="theater/plays"/>
    <n v="101"/>
    <n v="53.289473684210527"/>
    <x v="1"/>
    <s v="plays"/>
    <b v="1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55"/>
    <b v="1"/>
    <s v="theater/plays"/>
    <n v="122"/>
    <n v="70.230769230769226"/>
    <x v="1"/>
    <s v="plays"/>
    <b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10"/>
    <b v="1"/>
    <s v="theater/plays"/>
    <n v="330"/>
    <n v="43.421052631578945"/>
    <x v="1"/>
    <s v="plays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x v="202"/>
    <b v="1"/>
    <s v="theater/plays"/>
    <n v="110"/>
    <n v="199.18181818181819"/>
    <x v="1"/>
    <s v="plays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74"/>
    <b v="1"/>
    <s v="theater/plays"/>
    <n v="101"/>
    <n v="78.518148148148143"/>
    <x v="1"/>
    <s v="plays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69"/>
    <b v="1"/>
    <s v="theater/plays"/>
    <n v="140"/>
    <n v="61.823529411764703"/>
    <x v="1"/>
    <s v="plays"/>
    <b v="1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x v="9"/>
    <b v="1"/>
    <s v="theater/plays"/>
    <n v="100"/>
    <n v="50.000500000000002"/>
    <x v="1"/>
    <s v="plays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77"/>
    <b v="1"/>
    <s v="theater/plays"/>
    <n v="119"/>
    <n v="48.339729729729726"/>
    <x v="1"/>
    <s v="plays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9"/>
    <b v="1"/>
    <s v="theater/plays"/>
    <n v="107"/>
    <n v="107.25"/>
    <x v="1"/>
    <s v="plays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73"/>
    <b v="1"/>
    <s v="theater/plays"/>
    <n v="228"/>
    <n v="57"/>
    <x v="1"/>
    <s v="plays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x v="55"/>
    <b v="1"/>
    <s v="theater/plays"/>
    <n v="106"/>
    <n v="40.92307692307692"/>
    <x v="1"/>
    <s v="plays"/>
    <b v="1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9"/>
    <b v="1"/>
    <s v="theater/plays"/>
    <n v="143"/>
    <n v="21.5"/>
    <x v="1"/>
    <s v="plays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67"/>
    <b v="1"/>
    <s v="theater/plays"/>
    <n v="105"/>
    <n v="79.543478260869563"/>
    <x v="1"/>
    <s v="plays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x v="88"/>
    <b v="1"/>
    <s v="theater/plays"/>
    <n v="110"/>
    <n v="72.381578947368425"/>
    <x v="1"/>
    <s v="plays"/>
    <b v="1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14"/>
    <b v="1"/>
    <s v="theater/plays"/>
    <n v="106"/>
    <n v="64.634146341463421"/>
    <x v="1"/>
    <s v="plays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63"/>
    <b v="1"/>
    <s v="theater/plays"/>
    <n v="108"/>
    <n v="38.571428571428569"/>
    <x v="1"/>
    <s v="plays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72"/>
    <b v="1"/>
    <s v="theater/plays"/>
    <n v="105"/>
    <n v="107.57142857142857"/>
    <x v="1"/>
    <s v="plays"/>
    <b v="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x v="55"/>
    <b v="1"/>
    <s v="theater/plays"/>
    <n v="119"/>
    <n v="27.5"/>
    <x v="1"/>
    <s v="plays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71"/>
    <b v="1"/>
    <s v="theater/plays"/>
    <n v="153"/>
    <n v="70.461538461538467"/>
    <x v="1"/>
    <s v="plays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33"/>
    <b v="1"/>
    <s v="theater/plays"/>
    <n v="100"/>
    <n v="178.57142857142858"/>
    <x v="1"/>
    <s v="plays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22"/>
    <b v="1"/>
    <s v="theater/plays"/>
    <n v="100"/>
    <n v="62.625"/>
    <x v="1"/>
    <s v="plays"/>
    <b v="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x v="83"/>
    <b v="1"/>
    <s v="theater/plays"/>
    <n v="225"/>
    <n v="75"/>
    <x v="1"/>
    <s v="plays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82"/>
    <b v="1"/>
    <s v="theater/plays"/>
    <n v="106"/>
    <n v="58.901111111111113"/>
    <x v="1"/>
    <s v="plays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82"/>
    <b v="1"/>
    <s v="theater/plays"/>
    <n v="105"/>
    <n v="139.55555555555554"/>
    <x v="1"/>
    <s v="plays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x v="9"/>
    <b v="1"/>
    <s v="theater/plays"/>
    <n v="117"/>
    <n v="70"/>
    <x v="1"/>
    <s v="plays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7"/>
    <b v="1"/>
    <s v="theater/plays"/>
    <n v="109"/>
    <n v="57.385964912280699"/>
    <x v="1"/>
    <s v="plays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22"/>
    <b v="1"/>
    <s v="theater/plays"/>
    <n v="160"/>
    <n v="40"/>
    <x v="1"/>
    <s v="plays"/>
    <b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x v="25"/>
    <b v="1"/>
    <s v="theater/plays"/>
    <n v="113"/>
    <n v="64.285714285714292"/>
    <x v="1"/>
    <s v="plays"/>
    <b v="1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x v="57"/>
    <b v="1"/>
    <s v="theater/plays"/>
    <n v="102"/>
    <n v="120.11764705882354"/>
    <x v="1"/>
    <s v="plays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x v="61"/>
    <b v="1"/>
    <s v="theater/plays"/>
    <n v="101"/>
    <n v="1008.24"/>
    <x v="1"/>
    <s v="plays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58"/>
    <b v="1"/>
    <s v="theater/plays"/>
    <n v="101"/>
    <n v="63.28125"/>
    <x v="1"/>
    <s v="plays"/>
    <b v="1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83"/>
    <b v="1"/>
    <s v="theater/plays"/>
    <n v="6500"/>
    <n v="21.666666666666668"/>
    <x v="1"/>
    <s v="plays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x v="69"/>
    <b v="0"/>
    <s v="theater/plays"/>
    <n v="9"/>
    <n v="25.647058823529413"/>
    <x v="1"/>
    <s v="plays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x v="23"/>
    <b v="0"/>
    <s v="theater/plays"/>
    <n v="22"/>
    <n v="47.695652173913047"/>
    <x v="1"/>
    <s v="plays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x v="10"/>
    <b v="0"/>
    <s v="theater/plays"/>
    <n v="21"/>
    <n v="56.05263157894737"/>
    <x v="1"/>
    <s v="plays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x v="133"/>
    <b v="0"/>
    <s v="theater/plays"/>
    <n v="41"/>
    <n v="81.319999999999993"/>
    <x v="1"/>
    <s v="plays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x v="8"/>
    <b v="0"/>
    <s v="theater/plays"/>
    <n v="2"/>
    <n v="70.166666666666671"/>
    <x v="1"/>
    <s v="plays"/>
    <b v="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x v="22"/>
    <b v="0"/>
    <s v="theater/plays"/>
    <n v="3"/>
    <n v="23.625"/>
    <x v="1"/>
    <s v="plays"/>
    <b v="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x v="82"/>
    <b v="0"/>
    <s v="theater/plays"/>
    <n v="16"/>
    <n v="188.55555555555554"/>
    <x v="1"/>
    <s v="plays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x v="68"/>
    <b v="0"/>
    <s v="theater/plays"/>
    <n v="16"/>
    <n v="49.511627906976742"/>
    <x v="1"/>
    <s v="plays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x v="33"/>
    <b v="0"/>
    <s v="theater/plays"/>
    <n v="7"/>
    <n v="75.464285714285708"/>
    <x v="1"/>
    <s v="plays"/>
    <b v="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x v="80"/>
    <b v="0"/>
    <s v="theater/plays"/>
    <n v="4"/>
    <n v="9.5"/>
    <x v="1"/>
    <s v="plays"/>
    <b v="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x v="54"/>
    <b v="0"/>
    <s v="theater/plays"/>
    <n v="34"/>
    <n v="35.5"/>
    <x v="1"/>
    <s v="plays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x v="84"/>
    <b v="0"/>
    <s v="theater/plays"/>
    <n v="0"/>
    <n v="10"/>
    <x v="1"/>
    <s v="plays"/>
    <b v="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x v="84"/>
    <b v="0"/>
    <s v="theater/plays"/>
    <n v="0"/>
    <n v="13"/>
    <x v="1"/>
    <s v="plays"/>
    <b v="0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x v="9"/>
    <b v="0"/>
    <s v="theater/plays"/>
    <n v="16"/>
    <n v="89.4"/>
    <x v="1"/>
    <s v="plays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x v="29"/>
    <b v="0"/>
    <s v="theater/plays"/>
    <n v="3"/>
    <n v="25"/>
    <x v="1"/>
    <s v="plays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x v="29"/>
    <b v="0"/>
    <s v="theater/plays"/>
    <n v="0"/>
    <n v="1"/>
    <x v="1"/>
    <s v="plays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x v="80"/>
    <b v="0"/>
    <s v="theater/plays"/>
    <n v="5"/>
    <n v="65"/>
    <x v="1"/>
    <s v="plays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x v="29"/>
    <b v="0"/>
    <s v="theater/plays"/>
    <n v="2"/>
    <n v="10"/>
    <x v="1"/>
    <s v="plays"/>
    <b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x v="29"/>
    <b v="0"/>
    <s v="theater/plays"/>
    <n v="0"/>
    <n v="1"/>
    <x v="1"/>
    <s v="plays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x v="62"/>
    <b v="0"/>
    <s v="theater/plays"/>
    <n v="18"/>
    <n v="81.538461538461533"/>
    <x v="1"/>
    <s v="plays"/>
    <b v="0"/>
  </r>
  <r>
    <n v="3861"/>
    <s v="READY OR NOT HERE I COME"/>
    <s v="THE COMING OF THE LORD!"/>
    <n v="2000"/>
    <n v="100"/>
    <x v="2"/>
    <x v="0"/>
    <x v="0"/>
    <n v="1415828820"/>
    <n v="1412258977"/>
    <b v="0"/>
    <x v="29"/>
    <b v="0"/>
    <s v="theater/plays"/>
    <n v="5"/>
    <n v="100"/>
    <x v="1"/>
    <s v="plays"/>
    <b v="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x v="29"/>
    <b v="0"/>
    <s v="theater/plays"/>
    <n v="0"/>
    <n v="1"/>
    <x v="1"/>
    <s v="plays"/>
    <b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x v="78"/>
    <b v="0"/>
    <s v="theater/plays"/>
    <n v="0"/>
    <e v="#DIV/0!"/>
    <x v="1"/>
    <s v="plays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x v="83"/>
    <b v="0"/>
    <s v="theater/plays"/>
    <n v="1"/>
    <n v="20"/>
    <x v="1"/>
    <s v="plays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x v="25"/>
    <b v="0"/>
    <s v="theater/plays"/>
    <n v="27"/>
    <n v="46.428571428571431"/>
    <x v="1"/>
    <s v="plays"/>
    <b v="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x v="84"/>
    <b v="0"/>
    <s v="theater/plays"/>
    <n v="1"/>
    <n v="5.5"/>
    <x v="1"/>
    <s v="plays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x v="81"/>
    <b v="0"/>
    <s v="theater/plays"/>
    <n v="13"/>
    <n v="50.2"/>
    <x v="1"/>
    <s v="plays"/>
    <b v="0"/>
  </r>
  <r>
    <n v="3868"/>
    <s v="1000 words (Canceled)"/>
    <s v="New collection of music by Scott Evan Davis!"/>
    <n v="5000"/>
    <n v="10"/>
    <x v="1"/>
    <x v="1"/>
    <x v="1"/>
    <n v="1410191405"/>
    <n v="1408031405"/>
    <b v="0"/>
    <x v="29"/>
    <b v="0"/>
    <s v="theater/musical"/>
    <n v="0"/>
    <n v="10"/>
    <x v="1"/>
    <s v="musical"/>
    <b v="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x v="41"/>
    <b v="0"/>
    <s v="theater/musical"/>
    <n v="3"/>
    <n v="30.133333333333333"/>
    <x v="1"/>
    <s v="musical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x v="73"/>
    <b v="0"/>
    <s v="theater/musical"/>
    <n v="15"/>
    <n v="150"/>
    <x v="1"/>
    <s v="musical"/>
    <b v="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x v="83"/>
    <b v="0"/>
    <s v="theater/musical"/>
    <n v="3"/>
    <n v="13.333333333333334"/>
    <x v="1"/>
    <s v="musical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x v="78"/>
    <b v="0"/>
    <s v="theater/musical"/>
    <n v="0"/>
    <e v="#DIV/0!"/>
    <x v="1"/>
    <s v="musical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x v="78"/>
    <b v="0"/>
    <s v="theater/musical"/>
    <n v="0"/>
    <e v="#DIV/0!"/>
    <x v="1"/>
    <s v="musical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x v="78"/>
    <b v="0"/>
    <s v="theater/musical"/>
    <n v="0"/>
    <e v="#DIV/0!"/>
    <x v="1"/>
    <s v="musical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x v="78"/>
    <b v="0"/>
    <s v="theater/musical"/>
    <n v="0"/>
    <e v="#DIV/0!"/>
    <x v="1"/>
    <s v="musical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x v="67"/>
    <b v="0"/>
    <s v="theater/musical"/>
    <n v="53"/>
    <n v="44.760869565217391"/>
    <x v="1"/>
    <s v="musical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x v="25"/>
    <b v="0"/>
    <s v="theater/musical"/>
    <n v="5"/>
    <n v="88.642857142857139"/>
    <x v="1"/>
    <s v="musical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x v="29"/>
    <b v="0"/>
    <s v="theater/musical"/>
    <n v="0"/>
    <n v="10"/>
    <x v="1"/>
    <s v="musical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x v="78"/>
    <b v="0"/>
    <s v="theater/musical"/>
    <n v="0"/>
    <e v="#DIV/0!"/>
    <x v="1"/>
    <s v="musical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x v="57"/>
    <b v="0"/>
    <s v="theater/musical"/>
    <n v="13"/>
    <n v="57.647058823529413"/>
    <x v="1"/>
    <s v="musical"/>
    <b v="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x v="29"/>
    <b v="0"/>
    <s v="theater/musical"/>
    <n v="5"/>
    <n v="25"/>
    <x v="1"/>
    <s v="musical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x v="78"/>
    <b v="0"/>
    <s v="theater/musical"/>
    <n v="0"/>
    <e v="#DIV/0!"/>
    <x v="1"/>
    <s v="musical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x v="78"/>
    <b v="0"/>
    <s v="theater/musical"/>
    <n v="0"/>
    <e v="#DIV/0!"/>
    <x v="1"/>
    <s v="musical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x v="78"/>
    <b v="0"/>
    <s v="theater/musical"/>
    <n v="0"/>
    <e v="#DIV/0!"/>
    <x v="1"/>
    <s v="musical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x v="78"/>
    <b v="0"/>
    <s v="theater/musical"/>
    <n v="0"/>
    <e v="#DIV/0!"/>
    <x v="1"/>
    <s v="musical"/>
    <b v="0"/>
  </r>
  <r>
    <n v="3886"/>
    <s v="a (Canceled)"/>
    <n v="1"/>
    <n v="10000"/>
    <n v="0"/>
    <x v="1"/>
    <x v="2"/>
    <x v="2"/>
    <n v="1418275702"/>
    <n v="1415683702"/>
    <b v="0"/>
    <x v="78"/>
    <b v="0"/>
    <s v="theater/musical"/>
    <n v="0"/>
    <e v="#DIV/0!"/>
    <x v="1"/>
    <s v="musical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x v="84"/>
    <b v="0"/>
    <s v="theater/musical"/>
    <n v="2"/>
    <n v="17.5"/>
    <x v="1"/>
    <s v="musical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x v="25"/>
    <b v="0"/>
    <s v="theater/plays"/>
    <n v="27"/>
    <n v="38.714285714285715"/>
    <x v="1"/>
    <s v="plays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x v="82"/>
    <b v="0"/>
    <s v="theater/plays"/>
    <n v="1"/>
    <n v="13.111111111111111"/>
    <x v="1"/>
    <s v="plays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x v="22"/>
    <b v="0"/>
    <s v="theater/plays"/>
    <n v="17"/>
    <n v="315.5"/>
    <x v="1"/>
    <s v="plays"/>
    <b v="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x v="63"/>
    <b v="0"/>
    <s v="theater/plays"/>
    <n v="33"/>
    <n v="37.142857142857146"/>
    <x v="1"/>
    <s v="plays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x v="78"/>
    <b v="0"/>
    <s v="theater/plays"/>
    <n v="0"/>
    <e v="#DIV/0!"/>
    <x v="1"/>
    <s v="plays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x v="87"/>
    <b v="0"/>
    <s v="theater/plays"/>
    <n v="22"/>
    <n v="128.27380952380952"/>
    <x v="1"/>
    <s v="plays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x v="202"/>
    <b v="0"/>
    <s v="theater/plays"/>
    <n v="3"/>
    <n v="47.272727272727273"/>
    <x v="1"/>
    <s v="plays"/>
    <b v="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x v="29"/>
    <b v="0"/>
    <s v="theater/plays"/>
    <n v="5"/>
    <n v="50"/>
    <x v="1"/>
    <s v="plays"/>
    <b v="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x v="80"/>
    <b v="0"/>
    <s v="theater/plays"/>
    <n v="11"/>
    <n v="42.5"/>
    <x v="1"/>
    <s v="plays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x v="73"/>
    <b v="0"/>
    <s v="theater/plays"/>
    <n v="18"/>
    <n v="44"/>
    <x v="1"/>
    <s v="plays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x v="38"/>
    <b v="0"/>
    <s v="theater/plays"/>
    <n v="33"/>
    <n v="50.875"/>
    <x v="1"/>
    <s v="plays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x v="84"/>
    <b v="0"/>
    <s v="theater/plays"/>
    <n v="1"/>
    <n v="62.5"/>
    <x v="1"/>
    <s v="plays"/>
    <b v="0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x v="81"/>
    <b v="0"/>
    <s v="theater/plays"/>
    <n v="5"/>
    <n v="27"/>
    <x v="1"/>
    <s v="plays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x v="29"/>
    <b v="0"/>
    <s v="theater/plays"/>
    <n v="1"/>
    <n v="25"/>
    <x v="1"/>
    <s v="plays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x v="162"/>
    <b v="0"/>
    <s v="theater/plays"/>
    <n v="49"/>
    <n v="47.258064516129032"/>
    <x v="1"/>
    <s v="plays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x v="78"/>
    <b v="0"/>
    <s v="theater/plays"/>
    <n v="0"/>
    <e v="#DIV/0!"/>
    <x v="1"/>
    <s v="plays"/>
    <b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x v="84"/>
    <b v="0"/>
    <s v="theater/plays"/>
    <n v="0"/>
    <n v="1.5"/>
    <x v="1"/>
    <s v="plays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x v="63"/>
    <b v="0"/>
    <s v="theater/plays"/>
    <n v="12"/>
    <n v="24.714285714285715"/>
    <x v="1"/>
    <s v="plays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x v="38"/>
    <b v="0"/>
    <s v="theater/plays"/>
    <n v="67"/>
    <n v="63.125"/>
    <x v="1"/>
    <s v="plays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x v="80"/>
    <b v="0"/>
    <s v="theater/plays"/>
    <n v="15"/>
    <n v="38.25"/>
    <x v="1"/>
    <s v="plays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x v="80"/>
    <b v="0"/>
    <s v="theater/plays"/>
    <n v="9"/>
    <n v="16.25"/>
    <x v="1"/>
    <s v="plays"/>
    <b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x v="80"/>
    <b v="0"/>
    <s v="theater/plays"/>
    <n v="0"/>
    <n v="33.75"/>
    <x v="1"/>
    <s v="plays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x v="83"/>
    <b v="0"/>
    <s v="theater/plays"/>
    <n v="3"/>
    <n v="61.666666666666664"/>
    <x v="1"/>
    <s v="plays"/>
    <b v="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x v="17"/>
    <b v="0"/>
    <s v="theater/plays"/>
    <n v="37"/>
    <n v="83.138888888888886"/>
    <x v="1"/>
    <s v="plays"/>
    <b v="0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x v="29"/>
    <b v="0"/>
    <s v="theater/plays"/>
    <n v="0"/>
    <n v="1"/>
    <x v="1"/>
    <s v="plays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x v="63"/>
    <b v="0"/>
    <s v="theater/plays"/>
    <n v="10"/>
    <n v="142.85714285714286"/>
    <x v="1"/>
    <s v="plays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x v="74"/>
    <b v="0"/>
    <s v="theater/plays"/>
    <n v="36"/>
    <n v="33.666666666666664"/>
    <x v="1"/>
    <s v="plays"/>
    <b v="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x v="29"/>
    <b v="0"/>
    <s v="theater/plays"/>
    <n v="0"/>
    <n v="5"/>
    <x v="1"/>
    <s v="plays"/>
    <b v="0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x v="78"/>
    <b v="0"/>
    <s v="theater/plays"/>
    <n v="0"/>
    <e v="#DIV/0!"/>
    <x v="1"/>
    <s v="plays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x v="29"/>
    <b v="0"/>
    <s v="theater/plays"/>
    <n v="0"/>
    <n v="10"/>
    <x v="1"/>
    <s v="plays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x v="83"/>
    <b v="0"/>
    <s v="theater/plays"/>
    <n v="0"/>
    <n v="40"/>
    <x v="1"/>
    <s v="plays"/>
    <b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x v="83"/>
    <b v="0"/>
    <s v="theater/plays"/>
    <n v="2"/>
    <n v="30"/>
    <x v="1"/>
    <s v="plays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x v="83"/>
    <b v="0"/>
    <s v="theater/plays"/>
    <n v="5"/>
    <n v="45"/>
    <x v="1"/>
    <s v="plays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x v="78"/>
    <b v="0"/>
    <s v="theater/plays"/>
    <n v="0"/>
    <e v="#DIV/0!"/>
    <x v="1"/>
    <s v="plays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x v="79"/>
    <b v="0"/>
    <s v="theater/plays"/>
    <n v="8"/>
    <n v="10.166666666666666"/>
    <x v="1"/>
    <s v="plays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x v="57"/>
    <b v="0"/>
    <s v="theater/plays"/>
    <n v="12"/>
    <n v="81.411764705882348"/>
    <x v="1"/>
    <s v="plays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x v="244"/>
    <b v="0"/>
    <s v="theater/plays"/>
    <n v="15"/>
    <n v="57.25"/>
    <x v="1"/>
    <s v="plays"/>
    <b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x v="83"/>
    <b v="0"/>
    <s v="theater/plays"/>
    <n v="10"/>
    <n v="5"/>
    <x v="1"/>
    <s v="plays"/>
    <b v="0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x v="29"/>
    <b v="0"/>
    <s v="theater/plays"/>
    <n v="0"/>
    <n v="15"/>
    <x v="1"/>
    <s v="plays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x v="84"/>
    <b v="0"/>
    <s v="theater/plays"/>
    <n v="1"/>
    <n v="12.5"/>
    <x v="1"/>
    <s v="plays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x v="63"/>
    <b v="0"/>
    <s v="theater/plays"/>
    <n v="13"/>
    <n v="93"/>
    <x v="1"/>
    <s v="plays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x v="25"/>
    <b v="0"/>
    <s v="theater/plays"/>
    <n v="2"/>
    <n v="32.357142857142854"/>
    <x v="1"/>
    <s v="plays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x v="78"/>
    <b v="0"/>
    <s v="theater/plays"/>
    <n v="0"/>
    <e v="#DIV/0!"/>
    <x v="1"/>
    <s v="plays"/>
    <b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x v="78"/>
    <b v="0"/>
    <s v="theater/plays"/>
    <n v="0"/>
    <e v="#DIV/0!"/>
    <x v="1"/>
    <s v="plays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x v="29"/>
    <b v="0"/>
    <s v="theater/plays"/>
    <n v="0"/>
    <n v="1"/>
    <x v="1"/>
    <s v="plays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x v="8"/>
    <b v="0"/>
    <s v="theater/plays"/>
    <n v="16"/>
    <n v="91.833333333333329"/>
    <x v="1"/>
    <s v="plays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x v="8"/>
    <b v="0"/>
    <s v="theater/plays"/>
    <n v="11"/>
    <n v="45.833333333333336"/>
    <x v="1"/>
    <s v="plays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x v="23"/>
    <b v="0"/>
    <s v="theater/plays"/>
    <n v="44"/>
    <n v="57.173913043478258"/>
    <x v="1"/>
    <s v="plays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x v="78"/>
    <b v="0"/>
    <s v="theater/plays"/>
    <n v="0"/>
    <e v="#DIV/0!"/>
    <x v="1"/>
    <s v="plays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x v="73"/>
    <b v="0"/>
    <s v="theater/plays"/>
    <n v="86"/>
    <n v="248.5"/>
    <x v="1"/>
    <s v="plays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x v="81"/>
    <b v="0"/>
    <s v="theater/plays"/>
    <n v="12"/>
    <n v="79.400000000000006"/>
    <x v="1"/>
    <s v="plays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x v="29"/>
    <b v="0"/>
    <s v="theater/plays"/>
    <n v="0"/>
    <n v="5"/>
    <x v="1"/>
    <s v="plays"/>
    <b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x v="84"/>
    <b v="0"/>
    <s v="theater/plays"/>
    <n v="0"/>
    <n v="5.5"/>
    <x v="1"/>
    <s v="plays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x v="84"/>
    <b v="0"/>
    <s v="theater/plays"/>
    <n v="1"/>
    <n v="25"/>
    <x v="1"/>
    <s v="plays"/>
    <b v="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x v="78"/>
    <b v="0"/>
    <s v="theater/plays"/>
    <n v="0"/>
    <e v="#DIV/0!"/>
    <x v="1"/>
    <s v="plays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x v="62"/>
    <b v="0"/>
    <s v="theater/plays"/>
    <n v="36"/>
    <n v="137.07692307692307"/>
    <x v="1"/>
    <s v="plays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x v="78"/>
    <b v="0"/>
    <s v="theater/plays"/>
    <n v="0"/>
    <e v="#DIV/0!"/>
    <x v="1"/>
    <s v="plays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x v="29"/>
    <b v="0"/>
    <s v="theater/plays"/>
    <n v="0"/>
    <n v="5"/>
    <x v="1"/>
    <s v="plays"/>
    <b v="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x v="81"/>
    <b v="0"/>
    <s v="theater/plays"/>
    <n v="3"/>
    <n v="39"/>
    <x v="1"/>
    <s v="plays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x v="84"/>
    <b v="0"/>
    <s v="theater/plays"/>
    <n v="3"/>
    <n v="50.5"/>
    <x v="1"/>
    <s v="plays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x v="78"/>
    <b v="0"/>
    <s v="theater/plays"/>
    <n v="0"/>
    <e v="#DIV/0!"/>
    <x v="1"/>
    <s v="plays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x v="58"/>
    <b v="0"/>
    <s v="theater/plays"/>
    <n v="16"/>
    <n v="49.28125"/>
    <x v="1"/>
    <s v="plays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x v="29"/>
    <b v="0"/>
    <s v="theater/plays"/>
    <n v="1"/>
    <n v="25"/>
    <x v="1"/>
    <s v="plays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x v="29"/>
    <b v="0"/>
    <s v="theater/plays"/>
    <n v="0"/>
    <n v="1"/>
    <x v="1"/>
    <s v="plays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x v="29"/>
    <b v="0"/>
    <s v="theater/plays"/>
    <n v="0"/>
    <n v="25"/>
    <x v="1"/>
    <s v="plays"/>
    <b v="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x v="78"/>
    <b v="0"/>
    <s v="theater/plays"/>
    <n v="0"/>
    <e v="#DIV/0!"/>
    <x v="1"/>
    <s v="plays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x v="78"/>
    <b v="0"/>
    <s v="theater/plays"/>
    <n v="0"/>
    <e v="#DIV/0!"/>
    <x v="1"/>
    <s v="plays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x v="22"/>
    <b v="0"/>
    <s v="theater/plays"/>
    <n v="24"/>
    <n v="53.125"/>
    <x v="1"/>
    <s v="plays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x v="78"/>
    <b v="0"/>
    <s v="theater/plays"/>
    <n v="0"/>
    <e v="#DIV/0!"/>
    <x v="1"/>
    <s v="plays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x v="29"/>
    <b v="0"/>
    <s v="theater/plays"/>
    <n v="0"/>
    <n v="7"/>
    <x v="1"/>
    <s v="plays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x v="38"/>
    <b v="0"/>
    <s v="theater/plays"/>
    <n v="32"/>
    <n v="40.0625"/>
    <x v="1"/>
    <s v="plays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x v="8"/>
    <b v="0"/>
    <s v="theater/plays"/>
    <n v="24"/>
    <n v="24.333333333333332"/>
    <x v="1"/>
    <s v="plays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x v="80"/>
    <b v="0"/>
    <s v="theater/plays"/>
    <n v="2"/>
    <n v="11.25"/>
    <x v="1"/>
    <s v="plays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x v="84"/>
    <b v="0"/>
    <s v="theater/plays"/>
    <n v="0"/>
    <n v="10.5"/>
    <x v="1"/>
    <s v="plays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x v="83"/>
    <b v="0"/>
    <s v="theater/plays"/>
    <n v="3"/>
    <n v="15"/>
    <x v="1"/>
    <s v="plays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x v="78"/>
    <b v="0"/>
    <s v="theater/plays"/>
    <n v="0"/>
    <e v="#DIV/0!"/>
    <x v="1"/>
    <s v="plays"/>
    <b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x v="83"/>
    <b v="0"/>
    <s v="theater/plays"/>
    <n v="6"/>
    <n v="42"/>
    <x v="1"/>
    <s v="plays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x v="80"/>
    <b v="0"/>
    <s v="theater/plays"/>
    <n v="14"/>
    <n v="71.25"/>
    <x v="1"/>
    <s v="plays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x v="84"/>
    <b v="0"/>
    <s v="theater/plays"/>
    <n v="1"/>
    <n v="22.5"/>
    <x v="1"/>
    <s v="plays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x v="73"/>
    <b v="0"/>
    <s v="theater/plays"/>
    <n v="24"/>
    <n v="41"/>
    <x v="1"/>
    <s v="plays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x v="202"/>
    <b v="0"/>
    <s v="theater/plays"/>
    <n v="11"/>
    <n v="47.909090909090907"/>
    <x v="1"/>
    <s v="plays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x v="79"/>
    <b v="0"/>
    <s v="theater/plays"/>
    <n v="7"/>
    <n v="35.166666666666664"/>
    <x v="1"/>
    <s v="plays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x v="84"/>
    <b v="0"/>
    <s v="theater/plays"/>
    <n v="0"/>
    <n v="5.5"/>
    <x v="1"/>
    <s v="plays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x v="79"/>
    <b v="0"/>
    <s v="theater/plays"/>
    <n v="1"/>
    <n v="22.666666666666668"/>
    <x v="1"/>
    <s v="plays"/>
    <b v="0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x v="22"/>
    <b v="0"/>
    <s v="theater/plays"/>
    <n v="21"/>
    <n v="26.375"/>
    <x v="1"/>
    <s v="plays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x v="77"/>
    <b v="0"/>
    <s v="theater/plays"/>
    <n v="78"/>
    <n v="105.54054054054055"/>
    <x v="1"/>
    <s v="plays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x v="202"/>
    <b v="0"/>
    <s v="theater/plays"/>
    <n v="32"/>
    <n v="29.09090909090909"/>
    <x v="1"/>
    <s v="plays"/>
    <b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x v="78"/>
    <b v="0"/>
    <s v="theater/plays"/>
    <n v="0"/>
    <e v="#DIV/0!"/>
    <x v="1"/>
    <s v="plays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x v="73"/>
    <b v="0"/>
    <s v="theater/plays"/>
    <n v="48"/>
    <n v="62"/>
    <x v="1"/>
    <s v="plays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x v="79"/>
    <b v="0"/>
    <s v="theater/plays"/>
    <n v="1"/>
    <n v="217.5"/>
    <x v="1"/>
    <s v="plays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x v="22"/>
    <b v="0"/>
    <s v="theater/plays"/>
    <n v="11"/>
    <n v="26.75"/>
    <x v="1"/>
    <s v="plays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x v="79"/>
    <b v="0"/>
    <s v="theater/plays"/>
    <n v="2"/>
    <n v="18.333333333333332"/>
    <x v="1"/>
    <s v="plays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x v="63"/>
    <b v="0"/>
    <s v="theater/plays"/>
    <n v="18"/>
    <n v="64.285714285714292"/>
    <x v="1"/>
    <s v="plays"/>
    <b v="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x v="63"/>
    <b v="0"/>
    <s v="theater/plays"/>
    <n v="4"/>
    <n v="175"/>
    <x v="1"/>
    <s v="plays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x v="81"/>
    <b v="0"/>
    <s v="theater/plays"/>
    <n v="20"/>
    <n v="34"/>
    <x v="1"/>
    <s v="plays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x v="67"/>
    <b v="0"/>
    <s v="theater/plays"/>
    <n v="35"/>
    <n v="84.282608695652172"/>
    <x v="1"/>
    <s v="plays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x v="73"/>
    <b v="0"/>
    <s v="theater/plays"/>
    <n v="6"/>
    <n v="9.5"/>
    <x v="1"/>
    <s v="plays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x v="10"/>
    <b v="0"/>
    <s v="theater/plays"/>
    <n v="32"/>
    <n v="33.736842105263158"/>
    <x v="1"/>
    <s v="plays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x v="62"/>
    <b v="0"/>
    <s v="theater/plays"/>
    <n v="10"/>
    <n v="37.53846153846154"/>
    <x v="1"/>
    <s v="plays"/>
    <b v="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x v="62"/>
    <b v="0"/>
    <s v="theater/plays"/>
    <n v="38"/>
    <n v="11.615384615384615"/>
    <x v="1"/>
    <s v="plays"/>
    <b v="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x v="80"/>
    <b v="0"/>
    <s v="theater/plays"/>
    <n v="2"/>
    <n v="8"/>
    <x v="1"/>
    <s v="plays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x v="78"/>
    <b v="0"/>
    <s v="theater/plays"/>
    <n v="0"/>
    <e v="#DIV/0!"/>
    <x v="1"/>
    <s v="plays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x v="83"/>
    <b v="0"/>
    <s v="theater/plays"/>
    <n v="4"/>
    <n v="23"/>
    <x v="1"/>
    <s v="plays"/>
    <b v="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x v="29"/>
    <b v="0"/>
    <s v="theater/plays"/>
    <n v="20"/>
    <n v="100"/>
    <x v="1"/>
    <s v="plays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x v="82"/>
    <b v="0"/>
    <s v="theater/plays"/>
    <n v="5"/>
    <n v="60.111111111111114"/>
    <x v="1"/>
    <s v="plays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x v="29"/>
    <b v="0"/>
    <s v="theater/plays"/>
    <n v="0"/>
    <n v="3"/>
    <x v="1"/>
    <s v="plays"/>
    <b v="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x v="29"/>
    <b v="0"/>
    <s v="theater/plays"/>
    <n v="0"/>
    <n v="5"/>
    <x v="1"/>
    <s v="plays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x v="80"/>
    <b v="0"/>
    <s v="theater/plays"/>
    <n v="35"/>
    <n v="17.5"/>
    <x v="1"/>
    <s v="plays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x v="57"/>
    <b v="0"/>
    <s v="theater/plays"/>
    <n v="17"/>
    <n v="29.235294117647058"/>
    <x v="1"/>
    <s v="plays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x v="78"/>
    <b v="0"/>
    <s v="theater/plays"/>
    <n v="0"/>
    <e v="#DIV/0!"/>
    <x v="1"/>
    <s v="plays"/>
    <b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x v="8"/>
    <b v="0"/>
    <s v="theater/plays"/>
    <n v="57"/>
    <n v="59.583333333333336"/>
    <x v="1"/>
    <s v="plays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x v="25"/>
    <b v="0"/>
    <s v="theater/plays"/>
    <n v="17"/>
    <n v="82.571428571428569"/>
    <x v="1"/>
    <s v="plays"/>
    <b v="0"/>
  </r>
  <r>
    <n v="4000"/>
    <s v="The Escorts"/>
    <s v="An Enticing Trip into the World of Assisted Dying"/>
    <n v="8000"/>
    <n v="10"/>
    <x v="2"/>
    <x v="0"/>
    <x v="0"/>
    <n v="1462631358"/>
    <n v="1457450958"/>
    <b v="0"/>
    <x v="29"/>
    <b v="0"/>
    <s v="theater/plays"/>
    <n v="0"/>
    <n v="10"/>
    <x v="1"/>
    <s v="plays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x v="25"/>
    <b v="0"/>
    <s v="theater/plays"/>
    <n v="38"/>
    <n v="32.357142857142854"/>
    <x v="1"/>
    <s v="plays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x v="80"/>
    <b v="0"/>
    <s v="theater/plays"/>
    <n v="2"/>
    <n v="5.75"/>
    <x v="1"/>
    <s v="plays"/>
    <b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x v="84"/>
    <b v="0"/>
    <s v="theater/plays"/>
    <n v="10"/>
    <n v="100.5"/>
    <x v="1"/>
    <s v="plays"/>
    <b v="0"/>
  </r>
  <r>
    <n v="4004"/>
    <s v="South Florida Tours"/>
    <s v="Help Launch The Queen Into South Florida!"/>
    <n v="500"/>
    <n v="1"/>
    <x v="2"/>
    <x v="0"/>
    <x v="0"/>
    <n v="1412740457"/>
    <n v="1410148457"/>
    <b v="0"/>
    <x v="29"/>
    <b v="0"/>
    <s v="theater/plays"/>
    <n v="0"/>
    <n v="1"/>
    <x v="1"/>
    <s v="plays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x v="84"/>
    <b v="0"/>
    <s v="theater/plays"/>
    <n v="1"/>
    <n v="20"/>
    <x v="1"/>
    <s v="plays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x v="29"/>
    <b v="0"/>
    <s v="theater/plays"/>
    <n v="0"/>
    <n v="2"/>
    <x v="1"/>
    <s v="plays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x v="29"/>
    <b v="0"/>
    <s v="theater/plays"/>
    <n v="0"/>
    <n v="5"/>
    <x v="1"/>
    <s v="plays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x v="80"/>
    <b v="0"/>
    <s v="theater/plays"/>
    <n v="6"/>
    <n v="15"/>
    <x v="1"/>
    <s v="plays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x v="83"/>
    <b v="0"/>
    <s v="theater/plays"/>
    <n v="4"/>
    <n v="25"/>
    <x v="1"/>
    <s v="plays"/>
    <b v="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x v="44"/>
    <b v="0"/>
    <s v="theater/plays"/>
    <n v="24"/>
    <n v="45.842105263157897"/>
    <x v="1"/>
    <s v="plays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x v="80"/>
    <b v="0"/>
    <s v="theater/plays"/>
    <n v="8"/>
    <n v="4.75"/>
    <x v="1"/>
    <s v="plays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x v="78"/>
    <b v="0"/>
    <s v="theater/plays"/>
    <n v="0"/>
    <e v="#DIV/0!"/>
    <x v="1"/>
    <s v="plays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x v="84"/>
    <b v="0"/>
    <s v="theater/plays"/>
    <n v="1"/>
    <n v="13"/>
    <x v="1"/>
    <s v="plays"/>
    <b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x v="78"/>
    <b v="0"/>
    <s v="theater/plays"/>
    <n v="0"/>
    <e v="#DIV/0!"/>
    <x v="1"/>
    <s v="plays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x v="29"/>
    <b v="0"/>
    <s v="theater/plays"/>
    <n v="0"/>
    <n v="1"/>
    <x v="1"/>
    <s v="plays"/>
    <b v="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x v="63"/>
    <b v="0"/>
    <s v="theater/plays"/>
    <n v="14"/>
    <n v="10"/>
    <x v="1"/>
    <s v="plays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x v="84"/>
    <b v="0"/>
    <s v="theater/plays"/>
    <n v="1"/>
    <n v="52.5"/>
    <x v="1"/>
    <s v="plays"/>
    <b v="0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x v="80"/>
    <b v="0"/>
    <s v="theater/plays"/>
    <n v="9"/>
    <n v="32.5"/>
    <x v="1"/>
    <s v="plays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x v="80"/>
    <b v="0"/>
    <s v="theater/plays"/>
    <n v="1"/>
    <n v="7.25"/>
    <x v="1"/>
    <s v="plays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x v="83"/>
    <b v="0"/>
    <s v="theater/plays"/>
    <n v="17"/>
    <n v="33.333333333333336"/>
    <x v="1"/>
    <s v="plays"/>
    <b v="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x v="84"/>
    <b v="0"/>
    <s v="theater/plays"/>
    <n v="1"/>
    <n v="62.5"/>
    <x v="1"/>
    <s v="plays"/>
    <b v="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x v="438"/>
    <b v="0"/>
    <s v="theater/plays"/>
    <n v="70"/>
    <n v="63.558375634517766"/>
    <x v="1"/>
    <s v="plays"/>
    <b v="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x v="78"/>
    <b v="0"/>
    <s v="theater/plays"/>
    <n v="0"/>
    <e v="#DIV/0!"/>
    <x v="1"/>
    <s v="plays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x v="29"/>
    <b v="0"/>
    <s v="theater/plays"/>
    <n v="1"/>
    <n v="10"/>
    <x v="1"/>
    <s v="plays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x v="80"/>
    <b v="0"/>
    <s v="theater/plays"/>
    <n v="5"/>
    <n v="62.5"/>
    <x v="1"/>
    <s v="plays"/>
    <b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x v="78"/>
    <b v="0"/>
    <s v="theater/plays"/>
    <n v="0"/>
    <e v="#DIV/0!"/>
    <x v="1"/>
    <s v="plays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x v="63"/>
    <b v="0"/>
    <s v="theater/plays"/>
    <n v="7"/>
    <n v="30.714285714285715"/>
    <x v="1"/>
    <s v="plays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x v="202"/>
    <b v="0"/>
    <s v="theater/plays"/>
    <n v="28"/>
    <n v="51"/>
    <x v="1"/>
    <s v="plays"/>
    <b v="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x v="78"/>
    <b v="0"/>
    <s v="theater/plays"/>
    <n v="0"/>
    <e v="#DIV/0!"/>
    <x v="1"/>
    <s v="plays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x v="79"/>
    <b v="0"/>
    <s v="theater/plays"/>
    <n v="16"/>
    <n v="66.666666666666671"/>
    <x v="1"/>
    <s v="plays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x v="78"/>
    <b v="0"/>
    <s v="theater/plays"/>
    <n v="0"/>
    <e v="#DIV/0!"/>
    <x v="1"/>
    <s v="plays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x v="63"/>
    <b v="0"/>
    <s v="theater/plays"/>
    <n v="7"/>
    <n v="59"/>
    <x v="1"/>
    <s v="plays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x v="225"/>
    <b v="0"/>
    <s v="theater/plays"/>
    <n v="26"/>
    <n v="65.340319148936175"/>
    <x v="1"/>
    <s v="plays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x v="84"/>
    <b v="0"/>
    <s v="theater/plays"/>
    <n v="1"/>
    <n v="100"/>
    <x v="1"/>
    <s v="plays"/>
    <b v="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x v="20"/>
    <b v="0"/>
    <s v="theater/plays"/>
    <n v="37"/>
    <n v="147.4"/>
    <x v="1"/>
    <s v="plays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x v="57"/>
    <b v="0"/>
    <s v="theater/plays"/>
    <n v="47"/>
    <n v="166.05882352941177"/>
    <x v="1"/>
    <s v="plays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x v="84"/>
    <b v="0"/>
    <s v="theater/plays"/>
    <n v="11"/>
    <n v="40"/>
    <x v="1"/>
    <s v="plays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x v="80"/>
    <b v="0"/>
    <s v="theater/plays"/>
    <n v="12"/>
    <n v="75.25"/>
    <x v="1"/>
    <s v="plays"/>
    <b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x v="81"/>
    <b v="0"/>
    <s v="theater/plays"/>
    <n v="60"/>
    <n v="60"/>
    <x v="1"/>
    <s v="plays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x v="84"/>
    <b v="0"/>
    <s v="theater/plays"/>
    <n v="31"/>
    <n v="1250"/>
    <x v="1"/>
    <s v="plays"/>
    <b v="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x v="84"/>
    <b v="0"/>
    <s v="theater/plays"/>
    <n v="0"/>
    <n v="10.5"/>
    <x v="1"/>
    <s v="plays"/>
    <b v="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x v="83"/>
    <b v="0"/>
    <s v="theater/plays"/>
    <n v="0"/>
    <n v="7"/>
    <x v="1"/>
    <s v="plays"/>
    <b v="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x v="78"/>
    <b v="0"/>
    <s v="theater/plays"/>
    <n v="0"/>
    <e v="#DIV/0!"/>
    <x v="1"/>
    <s v="plays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x v="80"/>
    <b v="0"/>
    <s v="theater/plays"/>
    <n v="38"/>
    <n v="56.25"/>
    <x v="1"/>
    <s v="plays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x v="29"/>
    <b v="0"/>
    <s v="theater/plays"/>
    <n v="0"/>
    <n v="1"/>
    <x v="1"/>
    <s v="plays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x v="8"/>
    <b v="0"/>
    <s v="theater/plays"/>
    <n v="8"/>
    <n v="38.333333333333336"/>
    <x v="1"/>
    <s v="plays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x v="80"/>
    <b v="0"/>
    <s v="theater/plays"/>
    <n v="2"/>
    <n v="27.5"/>
    <x v="1"/>
    <s v="plays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x v="110"/>
    <b v="0"/>
    <s v="theater/plays"/>
    <n v="18"/>
    <n v="32.978021978021978"/>
    <x v="1"/>
    <s v="plays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x v="29"/>
    <b v="0"/>
    <s v="theater/plays"/>
    <n v="0"/>
    <n v="16"/>
    <x v="1"/>
    <s v="plays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x v="29"/>
    <b v="0"/>
    <s v="theater/plays"/>
    <n v="0"/>
    <n v="1"/>
    <x v="1"/>
    <s v="plays"/>
    <b v="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x v="78"/>
    <b v="0"/>
    <s v="theater/plays"/>
    <n v="0"/>
    <e v="#DIV/0!"/>
    <x v="1"/>
    <s v="plays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x v="62"/>
    <b v="0"/>
    <s v="theater/plays"/>
    <n v="38"/>
    <n v="86.615384615384613"/>
    <x v="1"/>
    <s v="plays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x v="84"/>
    <b v="0"/>
    <s v="theater/plays"/>
    <n v="22"/>
    <n v="55"/>
    <x v="1"/>
    <s v="plays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x v="78"/>
    <b v="0"/>
    <s v="theater/plays"/>
    <n v="0"/>
    <e v="#DIV/0!"/>
    <x v="1"/>
    <s v="plays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x v="64"/>
    <b v="0"/>
    <s v="theater/plays"/>
    <n v="18"/>
    <n v="41.952380952380949"/>
    <x v="1"/>
    <s v="plays"/>
    <b v="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x v="82"/>
    <b v="0"/>
    <s v="theater/plays"/>
    <n v="53"/>
    <n v="88.333333333333329"/>
    <x v="1"/>
    <s v="plays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x v="79"/>
    <b v="0"/>
    <s v="theater/plays"/>
    <n v="22"/>
    <n v="129.16666666666666"/>
    <x v="1"/>
    <s v="plays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x v="80"/>
    <b v="0"/>
    <s v="theater/plays"/>
    <n v="3"/>
    <n v="23.75"/>
    <x v="1"/>
    <s v="plays"/>
    <b v="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x v="63"/>
    <b v="0"/>
    <s v="theater/plays"/>
    <n v="3"/>
    <n v="35.714285714285715"/>
    <x v="1"/>
    <s v="plays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x v="81"/>
    <b v="0"/>
    <s v="theater/plays"/>
    <n v="3"/>
    <n v="57"/>
    <x v="1"/>
    <s v="plays"/>
    <b v="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x v="78"/>
    <b v="0"/>
    <s v="theater/plays"/>
    <n v="0"/>
    <e v="#DIV/0!"/>
    <x v="1"/>
    <s v="plays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x v="83"/>
    <b v="0"/>
    <s v="theater/plays"/>
    <n v="2"/>
    <n v="163.33333333333334"/>
    <x v="1"/>
    <s v="plays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x v="82"/>
    <b v="0"/>
    <s v="theater/plays"/>
    <n v="1"/>
    <n v="15"/>
    <x v="1"/>
    <s v="plays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x v="79"/>
    <b v="0"/>
    <s v="theater/plays"/>
    <n v="19"/>
    <n v="64.166666666666671"/>
    <x v="1"/>
    <s v="plays"/>
    <b v="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x v="80"/>
    <b v="0"/>
    <s v="theater/plays"/>
    <n v="1"/>
    <n v="6.75"/>
    <x v="1"/>
    <s v="plays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x v="29"/>
    <b v="0"/>
    <s v="theater/plays"/>
    <n v="0"/>
    <n v="25"/>
    <x v="1"/>
    <s v="plays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x v="57"/>
    <b v="0"/>
    <s v="theater/plays"/>
    <n v="61"/>
    <n v="179.11764705882354"/>
    <x v="1"/>
    <s v="plays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x v="29"/>
    <b v="0"/>
    <s v="theater/plays"/>
    <n v="1"/>
    <n v="34.950000000000003"/>
    <x v="1"/>
    <s v="plays"/>
    <b v="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x v="62"/>
    <b v="0"/>
    <s v="theater/plays"/>
    <n v="34"/>
    <n v="33.07692307692308"/>
    <x v="1"/>
    <s v="plays"/>
    <b v="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x v="79"/>
    <b v="0"/>
    <s v="theater/plays"/>
    <n v="17"/>
    <n v="27.5"/>
    <x v="1"/>
    <s v="plays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x v="78"/>
    <b v="0"/>
    <s v="theater/plays"/>
    <n v="0"/>
    <e v="#DIV/0!"/>
    <x v="1"/>
    <s v="plays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x v="84"/>
    <b v="0"/>
    <s v="theater/plays"/>
    <n v="0"/>
    <n v="2"/>
    <x v="1"/>
    <s v="plays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x v="84"/>
    <b v="0"/>
    <s v="theater/plays"/>
    <n v="1"/>
    <n v="18.5"/>
    <x v="1"/>
    <s v="plays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x v="64"/>
    <b v="0"/>
    <s v="theater/plays"/>
    <n v="27"/>
    <n v="35"/>
    <x v="1"/>
    <s v="plays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x v="62"/>
    <b v="0"/>
    <s v="theater/plays"/>
    <n v="29"/>
    <n v="44.307692307692307"/>
    <x v="1"/>
    <s v="plays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x v="78"/>
    <b v="0"/>
    <s v="theater/plays"/>
    <n v="0"/>
    <e v="#DIV/0!"/>
    <x v="1"/>
    <s v="plays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x v="79"/>
    <b v="0"/>
    <s v="theater/plays"/>
    <n v="9"/>
    <n v="222.5"/>
    <x v="1"/>
    <s v="plays"/>
    <b v="0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x v="78"/>
    <b v="0"/>
    <s v="theater/plays"/>
    <n v="0"/>
    <e v="#DIV/0!"/>
    <x v="1"/>
    <s v="plays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x v="29"/>
    <b v="0"/>
    <s v="theater/plays"/>
    <n v="0"/>
    <n v="5"/>
    <x v="1"/>
    <s v="plays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x v="78"/>
    <b v="0"/>
    <s v="theater/plays"/>
    <n v="0"/>
    <e v="#DIV/0!"/>
    <x v="1"/>
    <s v="plays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x v="8"/>
    <b v="0"/>
    <s v="theater/plays"/>
    <n v="16"/>
    <n v="29.166666666666668"/>
    <x v="1"/>
    <s v="plays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x v="84"/>
    <b v="0"/>
    <s v="theater/plays"/>
    <n v="2"/>
    <n v="1.5"/>
    <x v="1"/>
    <s v="plays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x v="79"/>
    <b v="0"/>
    <s v="theater/plays"/>
    <n v="22"/>
    <n v="126.5"/>
    <x v="1"/>
    <s v="plays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x v="29"/>
    <b v="0"/>
    <s v="theater/plays"/>
    <n v="0"/>
    <n v="10"/>
    <x v="1"/>
    <s v="plays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x v="29"/>
    <b v="0"/>
    <s v="theater/plays"/>
    <n v="0"/>
    <n v="10"/>
    <x v="1"/>
    <s v="plays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x v="81"/>
    <b v="0"/>
    <s v="theater/plays"/>
    <n v="5"/>
    <n v="9.4"/>
    <x v="1"/>
    <s v="plays"/>
    <b v="0"/>
  </r>
  <r>
    <n v="4087"/>
    <s v="Stage Production &quot;The Nail Shop&quot;"/>
    <s v="Comedy Stage Play"/>
    <n v="9600"/>
    <n v="0"/>
    <x v="2"/>
    <x v="0"/>
    <x v="0"/>
    <n v="1468777786"/>
    <n v="1466185786"/>
    <b v="0"/>
    <x v="78"/>
    <b v="0"/>
    <s v="theater/plays"/>
    <n v="0"/>
    <e v="#DIV/0!"/>
    <x v="1"/>
    <s v="plays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x v="83"/>
    <b v="0"/>
    <s v="theater/plays"/>
    <n v="11"/>
    <n v="72"/>
    <x v="1"/>
    <s v="plays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x v="22"/>
    <b v="0"/>
    <s v="theater/plays"/>
    <n v="5"/>
    <n v="30"/>
    <x v="1"/>
    <s v="plays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x v="83"/>
    <b v="0"/>
    <s v="theater/plays"/>
    <n v="3"/>
    <n v="10.666666666666666"/>
    <x v="1"/>
    <s v="plays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x v="22"/>
    <b v="0"/>
    <s v="theater/plays"/>
    <n v="13"/>
    <n v="25.5"/>
    <x v="1"/>
    <s v="plays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x v="29"/>
    <b v="0"/>
    <s v="theater/plays"/>
    <n v="0"/>
    <n v="20"/>
    <x v="1"/>
    <s v="plays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x v="80"/>
    <b v="0"/>
    <s v="theater/plays"/>
    <n v="2"/>
    <n v="15"/>
    <x v="1"/>
    <s v="plays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x v="22"/>
    <b v="0"/>
    <s v="theater/plays"/>
    <n v="37"/>
    <n v="91.25"/>
    <x v="1"/>
    <s v="plays"/>
    <b v="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x v="29"/>
    <b v="0"/>
    <s v="theater/plays"/>
    <n v="3"/>
    <n v="800"/>
    <x v="1"/>
    <s v="plays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x v="81"/>
    <b v="0"/>
    <s v="theater/plays"/>
    <n v="11"/>
    <n v="80"/>
    <x v="1"/>
    <s v="plays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x v="78"/>
    <b v="0"/>
    <s v="theater/plays"/>
    <n v="0"/>
    <e v="#DIV/0!"/>
    <x v="1"/>
    <s v="plays"/>
    <b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x v="78"/>
    <b v="0"/>
    <s v="theater/plays"/>
    <n v="0"/>
    <e v="#DIV/0!"/>
    <x v="1"/>
    <s v="plays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x v="29"/>
    <b v="0"/>
    <s v="theater/plays"/>
    <n v="1"/>
    <n v="50"/>
    <x v="1"/>
    <s v="plays"/>
    <b v="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x v="78"/>
    <b v="0"/>
    <s v="theater/plays"/>
    <n v="0"/>
    <e v="#DIV/0!"/>
    <x v="1"/>
    <s v="plays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x v="78"/>
    <b v="0"/>
    <s v="theater/plays"/>
    <n v="0"/>
    <e v="#DIV/0!"/>
    <x v="1"/>
    <s v="plays"/>
    <b v="0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x v="79"/>
    <b v="0"/>
    <s v="theater/plays"/>
    <n v="27"/>
    <n v="22.833333333333332"/>
    <x v="1"/>
    <s v="plays"/>
    <b v="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x v="79"/>
    <b v="0"/>
    <s v="theater/plays"/>
    <n v="10"/>
    <n v="16.666666666666668"/>
    <x v="1"/>
    <s v="plays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x v="25"/>
    <b v="0"/>
    <s v="theater/plays"/>
    <n v="21"/>
    <n v="45.785714285714285"/>
    <x v="1"/>
    <s v="plays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x v="79"/>
    <b v="0"/>
    <s v="theater/plays"/>
    <n v="7"/>
    <n v="383.33333333333331"/>
    <x v="1"/>
    <s v="plays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x v="51"/>
    <b v="0"/>
    <s v="theater/plays"/>
    <n v="71"/>
    <n v="106.96969696969697"/>
    <x v="1"/>
    <s v="plays"/>
    <b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x v="80"/>
    <b v="0"/>
    <s v="theater/plays"/>
    <n v="2"/>
    <n v="10.25"/>
    <x v="1"/>
    <s v="plays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x v="29"/>
    <b v="0"/>
    <s v="theater/plays"/>
    <n v="2"/>
    <n v="59"/>
    <x v="1"/>
    <s v="plays"/>
    <b v="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x v="78"/>
    <b v="0"/>
    <s v="theater/plays"/>
    <n v="0"/>
    <e v="#DIV/0!"/>
    <x v="1"/>
    <s v="plays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x v="79"/>
    <b v="0"/>
    <s v="theater/plays"/>
    <n v="29"/>
    <n v="14.333333333333334"/>
    <x v="1"/>
    <s v="plays"/>
    <b v="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x v="79"/>
    <b v="0"/>
    <s v="theater/plays"/>
    <n v="3"/>
    <n v="15.666666666666666"/>
    <x v="1"/>
    <s v="plays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x v="29"/>
    <b v="0"/>
    <s v="theater/plays"/>
    <n v="0"/>
    <n v="1"/>
    <x v="1"/>
    <s v="plays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x v="83"/>
    <b v="0"/>
    <s v="theater/plays"/>
    <n v="0"/>
    <n v="1"/>
    <x v="1"/>
    <s v="plays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b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b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b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b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b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b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b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b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b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b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b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b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b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b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b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b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b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b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b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b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b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b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b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b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b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b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b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b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b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b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b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b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b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b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b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b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b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b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b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b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b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b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b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b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b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b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b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b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b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b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b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b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b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b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b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b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b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b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b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b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b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b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b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b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b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b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b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b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b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b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b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b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b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b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b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b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b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b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b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b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b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b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b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b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b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b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b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b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b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b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b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b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b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b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b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b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b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b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b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b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b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b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b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b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b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b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b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b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b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b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b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b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b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b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b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b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b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b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b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b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b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b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b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b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b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b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b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b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b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b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b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b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b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b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b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b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b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b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b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b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b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b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b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b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b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b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b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b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b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b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b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b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b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b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b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b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b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b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b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b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b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b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b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b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b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b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b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b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b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b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b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b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b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b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b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b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b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b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b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b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b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b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b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b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b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b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b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b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b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b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b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b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b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b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b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b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b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b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b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b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b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b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b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b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b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b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b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b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b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b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b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b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b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b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b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b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b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b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b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b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b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b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b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b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b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b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b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b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b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b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b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b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b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b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b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b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b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b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b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b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b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b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b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b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b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b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b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b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b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b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b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b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b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b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b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b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b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b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b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b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b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b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b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b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b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b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b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b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b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b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b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b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b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b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b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b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b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b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b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b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b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b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b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b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b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b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b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b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b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b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b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b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b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b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b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b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b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b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b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b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b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b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b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b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b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b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b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b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b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b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b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b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b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b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b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b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b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b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b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b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b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b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b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b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b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b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b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b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b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b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b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b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b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b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b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b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b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b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b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b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b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b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b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b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b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b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b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b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b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b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b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b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b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b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b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b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b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b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b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b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b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b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b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b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b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b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b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b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b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b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b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b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b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b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b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b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b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b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b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b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b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b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b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b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b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b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b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b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b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b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b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b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b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b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b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b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b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b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b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b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b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b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b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b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b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b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b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b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b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b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b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b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b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b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b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b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b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b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b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b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b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b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b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b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b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b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b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b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b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b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b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b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b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b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b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b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b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b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b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b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b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b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b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b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b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b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b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b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b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b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b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b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b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b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b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b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b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b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b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b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b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b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b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b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b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b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b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b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b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b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b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b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b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b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b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b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b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b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b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b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b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b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b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b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b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b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b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b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b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b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b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b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b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b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b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b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b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b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b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b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b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b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b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b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b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b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b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b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b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b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b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b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b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b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b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b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b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b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b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b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b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b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b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b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b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b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b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b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b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b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b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b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b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b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b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b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b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b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b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b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b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b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b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b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b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b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b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b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b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b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b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b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b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b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b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b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b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b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b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b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b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b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b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b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b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b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b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b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b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b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b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b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b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b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b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b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b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b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b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b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b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b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b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b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b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b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b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b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b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b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b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b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b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b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b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b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b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b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b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b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b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b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b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b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b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b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b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b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b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b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b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b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b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b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b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b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b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b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b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b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b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b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b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b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b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b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b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b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b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b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b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b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b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b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b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b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b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b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b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b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b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b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b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b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b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b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b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b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b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b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b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b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b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b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b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b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b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b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b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b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b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b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b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b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b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b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b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b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b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b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b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b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b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b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b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b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b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b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b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b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b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b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b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b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b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b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b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b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b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b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b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b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b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b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b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b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b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b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b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b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b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b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b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b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b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b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b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b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b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b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b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b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b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b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b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b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b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b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b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b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b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b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b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b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b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b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b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b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b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b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b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b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b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b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b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b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b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b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b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b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b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b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b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b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b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b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b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b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b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b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b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b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b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b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b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b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b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b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b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b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b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b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b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b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b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b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b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b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b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b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b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b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b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b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b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b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b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b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b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b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b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b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b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b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b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b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b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b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b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b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b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b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b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b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b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b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b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b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b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b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b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b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b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b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b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b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b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b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b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b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b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b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b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b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b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b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b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b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b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b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b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b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b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b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b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b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b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b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b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b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b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b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b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b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b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b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b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b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b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b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b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b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b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b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b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b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b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b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b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b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b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b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b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b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b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b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b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b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b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b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b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b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b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b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b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b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b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b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b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b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b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b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b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b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b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b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b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b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b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b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b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b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b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b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b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b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b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b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b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b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b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b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b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b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b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b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b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b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b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b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b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b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b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b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b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b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b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b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b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b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b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b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b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b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b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b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b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b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b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b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b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b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b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b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b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b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b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b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b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b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b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b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b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b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b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b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b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b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b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b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b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b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b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b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b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b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b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b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b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b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b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b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b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b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b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b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b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b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b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b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b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b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b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b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b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b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b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b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b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b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b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b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b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b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b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b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b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b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b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b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b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b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b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b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b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b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b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b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b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b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b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b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b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b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b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b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b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b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b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b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b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b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b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b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b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b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b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b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b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b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b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b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b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b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b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b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b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b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b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b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b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b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b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b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b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b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b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b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b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b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b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b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b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b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b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b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b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b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b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b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b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b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b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b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b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b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b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b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b v="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b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b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b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b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b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b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b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b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b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b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b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b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b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b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b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b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b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b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b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b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b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b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b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b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b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b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b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b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b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b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b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b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b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b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b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b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b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b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b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b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b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b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b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b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b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b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b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b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b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b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b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b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b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b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b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b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b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b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b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b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b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b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b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b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b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b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b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b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b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b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b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b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b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b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b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b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b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b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b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b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b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b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b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b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b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b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b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b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b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b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b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b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b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b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b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b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b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b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b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b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b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b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b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b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b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b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b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b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b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b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b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b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b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b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b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b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b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b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b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b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b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b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b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b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b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b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b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b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b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b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b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b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b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b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b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b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b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b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b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b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b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b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b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b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b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b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b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b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b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b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b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b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b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b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b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b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b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b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b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b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b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b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b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b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b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b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b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b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b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b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b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b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b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b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b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b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b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b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b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b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b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b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b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b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b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b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b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b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b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b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b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b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b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b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b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b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b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b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b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b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b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b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b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b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b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b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b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b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b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b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b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b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b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b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b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b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b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b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b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b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b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b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b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b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b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b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b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b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b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b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b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b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b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b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b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b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b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b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b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b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b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b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b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b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b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b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b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b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b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b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b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b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b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b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b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b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b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b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b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b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b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b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b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b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b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b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b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b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b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b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b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b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b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b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b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b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b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b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b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b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b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b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b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b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b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b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b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b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b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b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b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b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b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b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b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b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b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b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b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b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b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b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b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b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b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b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b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b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b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b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b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b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b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b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b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b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b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b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b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b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b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b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b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b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b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b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b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b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b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b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b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b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b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b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b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b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b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b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b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b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b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b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b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b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b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b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b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b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b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b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b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b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b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b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b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b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b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b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b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b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b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b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b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b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b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b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b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b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b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b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b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b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b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b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b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b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b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b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b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b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b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b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b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b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b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b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b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b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b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b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b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b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b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b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b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b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b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b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b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b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b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b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b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b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b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b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b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b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b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b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b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b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b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b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b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b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b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b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b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b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b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b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b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b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b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b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b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b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b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b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b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b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b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b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b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b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b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b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b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b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b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b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b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b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b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b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b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b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b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b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b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b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b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b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b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b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b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b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b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b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b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b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b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b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b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b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b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b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b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b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b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b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b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b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b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b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b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b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b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b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b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b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b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b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b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b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b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b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b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b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b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b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b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b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b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b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b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b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b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b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b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b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b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b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b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b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b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b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b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b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b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b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b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b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b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b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b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b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b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b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b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b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b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b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b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b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b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b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b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b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b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b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b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b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b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b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b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b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b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b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b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b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b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b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b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b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b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b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b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b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b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b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b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b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b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b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b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b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b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b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b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b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b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b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b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b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b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b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b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b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b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b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b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b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b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b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b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b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b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b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b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b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b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b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b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b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b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b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b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b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b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b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b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b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b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b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b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b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b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b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b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b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b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b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b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b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b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b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b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b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b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b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b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b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b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b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b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b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b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b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b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b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b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b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b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b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b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b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b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b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b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b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b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b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b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b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b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b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b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b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b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b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b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b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b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b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b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b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b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b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b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b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b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b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b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b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b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b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b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b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b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b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b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b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b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b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b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b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b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b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b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b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b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b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b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b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b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b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b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b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b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b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b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b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b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b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b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b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b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b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b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b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b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b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b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b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b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b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b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b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b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b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b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b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b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b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b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b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b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b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b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b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b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b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b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b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b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b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b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b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b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b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b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b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b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b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b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b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b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b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b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b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b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b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b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b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b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b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b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b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b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b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b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b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b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b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b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b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b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b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b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b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b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b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b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b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b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b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b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b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b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b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b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b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b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b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b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b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b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b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b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b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b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b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b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b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b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b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b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b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b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b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b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b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b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b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b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b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b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b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b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b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b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b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b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b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b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b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b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b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b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b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b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b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b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b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b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b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b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b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b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b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b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b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b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b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b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b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b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b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b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b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b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b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b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b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b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b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b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b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b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b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b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b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b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b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b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b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b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b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b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b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b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b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b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b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b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b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b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b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b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b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b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b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b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b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b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b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b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b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b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b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b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b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b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b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b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b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b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b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b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b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b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b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b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b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b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b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b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b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b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b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b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b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b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b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b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b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b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b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b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b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b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b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b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b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b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b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b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b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b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b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b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b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b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b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b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b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b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b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b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b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b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b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b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b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b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b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b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b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b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b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b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b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b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b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b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b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b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b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b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b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b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b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b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b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b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b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b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b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b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b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b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b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b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b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b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b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b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b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b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b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b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b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b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b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b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b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b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b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b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b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b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b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b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b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b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b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b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b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b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b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b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b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b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b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b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b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b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b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b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b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b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b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b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b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b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b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b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b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b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b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b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b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b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b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b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b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b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b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b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b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b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b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b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b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b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b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b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b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b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b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b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b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b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b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b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b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b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b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b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b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b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b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b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b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b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b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b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b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b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b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b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b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b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b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b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b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b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b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b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b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b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b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b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b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b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b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b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b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b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b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b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b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b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b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b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b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b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b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b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b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b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b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b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b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b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b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b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b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b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b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b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b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b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b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b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b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b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b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b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b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b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b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b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b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b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b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b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b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b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b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b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b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b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b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b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b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b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b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b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b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b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b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b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b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b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b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b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b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b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b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b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b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b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b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b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b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b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b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b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b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b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b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b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b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b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b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b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b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b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b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b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b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b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b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b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b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b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b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b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b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b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b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b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b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b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b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b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b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b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b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b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b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b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b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b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b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b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b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b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b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b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b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b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b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b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b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b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b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b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b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b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b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b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b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b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b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b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b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b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b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b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b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b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b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b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b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b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b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b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b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b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b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b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b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b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b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b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b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b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b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b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b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b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b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b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b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b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b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b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b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b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b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b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b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b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b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b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b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b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b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b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b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b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b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b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b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b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b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b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b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b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b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b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b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b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b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b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b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b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b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b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b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b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b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b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b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b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b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b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b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b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b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b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b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b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b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b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b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b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b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b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b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b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b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b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b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b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b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b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b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b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b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b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b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b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b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b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b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b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b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b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b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b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b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b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b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b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b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b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b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b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b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b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b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b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b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b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b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b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b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b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b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b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b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b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b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b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b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b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b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b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b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b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b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b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b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b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b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b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b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b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b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b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b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b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b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b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b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b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b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b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b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b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b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b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b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b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b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b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b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b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b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b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b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b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b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b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b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b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b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b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b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b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b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b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b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b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b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b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b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b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b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b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b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b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b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b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b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b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b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b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b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b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b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b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b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b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b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b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b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b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b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b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b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b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b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b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b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b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b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b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b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b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b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b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b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b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b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b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b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b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b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b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b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b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b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b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b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b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b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b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b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b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b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b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b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b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b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b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b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b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b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b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b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b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b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b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b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b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b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b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b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b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b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b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b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b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b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b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b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b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b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b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b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b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b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b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b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b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b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b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b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b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b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b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b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b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b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b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b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b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b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b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b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b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b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b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b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b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b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b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b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b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b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b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b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b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b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b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b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b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b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b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b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b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b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b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b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b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b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b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b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b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b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b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b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b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b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b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b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b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b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b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b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b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b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b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b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b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b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b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b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b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b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b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b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b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b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b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b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b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b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b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b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b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b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b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b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b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b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b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b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b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b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b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b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b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b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b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b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b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b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b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b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b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b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b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b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b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b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b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b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b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b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b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b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b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b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b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b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b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b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b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b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b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b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b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b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b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b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b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b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b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b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b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b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b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b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b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b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b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b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b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b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b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b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b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b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b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b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b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b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b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b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b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b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b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b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b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b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b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b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b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b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b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b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b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b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b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b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b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b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b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b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b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b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b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b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b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b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b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b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b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b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b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b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b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b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b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b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b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b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b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b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b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b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b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b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b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b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b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b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b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b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b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b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b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b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b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b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b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b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b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b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b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b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b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b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b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b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b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b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b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b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b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b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b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b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b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b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b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b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b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b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b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b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b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b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b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b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b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b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b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b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b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b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b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b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b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b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b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b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b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b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b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b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b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b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b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b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b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b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b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b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b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b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b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b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b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b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b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b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b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b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b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b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b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b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b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b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b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b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b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b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b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b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b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b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b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b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b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b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b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b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b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b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b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b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b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b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b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b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b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b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b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b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b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b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b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b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b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b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b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b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b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b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b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b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b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b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b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b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b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b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b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b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b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b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b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b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b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b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b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b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b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b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b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b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b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b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b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b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b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b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b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b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b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b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b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b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b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b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b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b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b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b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b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b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b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b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b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b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b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b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b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b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b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b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b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b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b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b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b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b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b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b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b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b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b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b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b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b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b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b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b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b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b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b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b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b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b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b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b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b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b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b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b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b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b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b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b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b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b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b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b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b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b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b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b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b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b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b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b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b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b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b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b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b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b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b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b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b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b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b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b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b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b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b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b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b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b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b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b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b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b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b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b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b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b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b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b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b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b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b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b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b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b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b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b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b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b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b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b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b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b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b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b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b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b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b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b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b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b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b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b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b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b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b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b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b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b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b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b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b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b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b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b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b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b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b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b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b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b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b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b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b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b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b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b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b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b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b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b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b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b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b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b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b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b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b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b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b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b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b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b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b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b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b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b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b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b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b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b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b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b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b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b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b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b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b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b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b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b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b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b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b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b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b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b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b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b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b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b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b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b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b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b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b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b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b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b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b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b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b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b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b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b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b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b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b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b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b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b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b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b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b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b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b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b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b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b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b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b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b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b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b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b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b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b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b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b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b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b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b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b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b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b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b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b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b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b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b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b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b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b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b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b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b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b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b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b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b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b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b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b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b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b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b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b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b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b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b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b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b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b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b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b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b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b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b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b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b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b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b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b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b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b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b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b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b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b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b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b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b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b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b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b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b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b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b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b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b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b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b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b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b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b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b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b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b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b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b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b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b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b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b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b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b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b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b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b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b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b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b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b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b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b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b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b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b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b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b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b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b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b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b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b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b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b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b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b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b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b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b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b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b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b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b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b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b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b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b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b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b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b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b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b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b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b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b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b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b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b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b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b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b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b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b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b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b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b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b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b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b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b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b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b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b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b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b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b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b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b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b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b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b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b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b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b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b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b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b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b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b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b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b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b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b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b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b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b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b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b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b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b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b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b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b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b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b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b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b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b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b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b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b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b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b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b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b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b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b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b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b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b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b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b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b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b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b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b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b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b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b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b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b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b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b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b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b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b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b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b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b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b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b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b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b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b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b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b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b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b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b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b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b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b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b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b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b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b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b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b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b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b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b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b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b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b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b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b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b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b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b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b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b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b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b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b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b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b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b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b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b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b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b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b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b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b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b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b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b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b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b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b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b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b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b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b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b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b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b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b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b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b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b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b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b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b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b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b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b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b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b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b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b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b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b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b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b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b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b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b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b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b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b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b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b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b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b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b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b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b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b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b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b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b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b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b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b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b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b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b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b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b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b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b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b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b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b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b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b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b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b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b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b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b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b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b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b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b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b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b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b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b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b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b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b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b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b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b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b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b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b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b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b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b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b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b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b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b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b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b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b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b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b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b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b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b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b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b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b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b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b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b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b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b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b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b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b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b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b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b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b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b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b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b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b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b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b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b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b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b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b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b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b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b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b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b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b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b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b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b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b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b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b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b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b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b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b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b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b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b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b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b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b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b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b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b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b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b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b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b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b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b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b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b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b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b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b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b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b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b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b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b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b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b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b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b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b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b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b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b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b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b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b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b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b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b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b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b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b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b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b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b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b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b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b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b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b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b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b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b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b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b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b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b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b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b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b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b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b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b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b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b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b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b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b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b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b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b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b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b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b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b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b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b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b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b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b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b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b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b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b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b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b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b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b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b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b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b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b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b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b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b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b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b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b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b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b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b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b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b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b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b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b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b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b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b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b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b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b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b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b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b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b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b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b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b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b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b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b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b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b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b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b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b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b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b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b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b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b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b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b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b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b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b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b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b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b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b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b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b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b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b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b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b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b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b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b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b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b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b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b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b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b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b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b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b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b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b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b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b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b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b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b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b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b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b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b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b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b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b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b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b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b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b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b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b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b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b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b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b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b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b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b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b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b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b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b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b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b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b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b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b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b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b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b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b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b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b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b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b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b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b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b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b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b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b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b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b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b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b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b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b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b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b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b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b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b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b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b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b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b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b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b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b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b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b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b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b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b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b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b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b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b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b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b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b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b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b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b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b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b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b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b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b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b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b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b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b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b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b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b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b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b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b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b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b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b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b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b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b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b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b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b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b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b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b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b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b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b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b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b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b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b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b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b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b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b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b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b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b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b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b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b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b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b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b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b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b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b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b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b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b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b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b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b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b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b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b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b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b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b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b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b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b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b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b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b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b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b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b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b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b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b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b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b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b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b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b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b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b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b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b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b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b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b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b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b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b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b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b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b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b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b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b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b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b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b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b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b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b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b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b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b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b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b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b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b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b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b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b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b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b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b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b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b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b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b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b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b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b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b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b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b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b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b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b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b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b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b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b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b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b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b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b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b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b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b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b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b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b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b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b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b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b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b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b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b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b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b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b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b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b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b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b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b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b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b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b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b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b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b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b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b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b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b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b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b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b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b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b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b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b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b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b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b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b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b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b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b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b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b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b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b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b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b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b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b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b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b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b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b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b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b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b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b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b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b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b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b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b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b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b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b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b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b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b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b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b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b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b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b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b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b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b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b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b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b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b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b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b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b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b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b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b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b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b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b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b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b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b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b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b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b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b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b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b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b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b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b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b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b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b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b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b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b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b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b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b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b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b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b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b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b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b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b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b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b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b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b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b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b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b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b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b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b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b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b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b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b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b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b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b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b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b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b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b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b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b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b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b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b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b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b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b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b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b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b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b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b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b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b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b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b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b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b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b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b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b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b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b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b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b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b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b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b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b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b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b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b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b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b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b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b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b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b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b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b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b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b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b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b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b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b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b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b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b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b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b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b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b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b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b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b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b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b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b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b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b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b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b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b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b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b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b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b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b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b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b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b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b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b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b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b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b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b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b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b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b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b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b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b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b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b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b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b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b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b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b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b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b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b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b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b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b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b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b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b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b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b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b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b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b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b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b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b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b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b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b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b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b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b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b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b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b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b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b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b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b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b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b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b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b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b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b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b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b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b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b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b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b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b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b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b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b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b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b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b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b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b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b v="0"/>
  </r>
  <r>
    <m/>
    <m/>
    <m/>
    <m/>
    <m/>
    <x v="4"/>
    <x v="21"/>
    <m/>
    <m/>
    <m/>
    <m/>
    <m/>
    <m/>
    <m/>
    <m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556D2-45D6-4990-BF1E-18E58E0C00C2}" name="PivotTable10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5833A-1F7D-484B-88C4-49E28FE9DE79}" name="PivotTable6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9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axis="axisPage" compact="0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compact="0" outline="0"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</pivotField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Row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 defaultSubtotal="0"/>
    <pivotField compact="0" outlin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50D79-3F24-4356-8E60-BF36FAF02017}" name="PivotTable12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C0F45-91F6-490E-A897-1B3FC38D659E}">
  <dimension ref="A1:G48"/>
  <sheetViews>
    <sheetView topLeftCell="A22" workbookViewId="0">
      <selection activeCell="A45" sqref="A45:G45"/>
      <pivotSelection pane="bottomRight" showHeader="1" extendable="1" axis="axisRow" start="39" max="43" activeRow="44" previousRow="44" click="1" r:id="rId1">
        <pivotArea dataOnly="0" fieldPosition="0">
          <references count="1">
            <reference field="17" count="1">
              <x v="39"/>
            </reference>
          </references>
        </pivotArea>
      </pivotSelection>
    </sheetView>
  </sheetViews>
  <sheetFormatPr defaultRowHeight="14.4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>
      <c r="A1" s="10" t="s">
        <v>8223</v>
      </c>
      <c r="B1" t="s">
        <v>8310</v>
      </c>
    </row>
    <row r="2" spans="1:7">
      <c r="A2" s="10" t="s">
        <v>8366</v>
      </c>
      <c r="B2" t="s">
        <v>8310</v>
      </c>
    </row>
    <row r="4" spans="1:7">
      <c r="A4" s="10" t="s">
        <v>8313</v>
      </c>
      <c r="B4" s="10" t="s">
        <v>8365</v>
      </c>
    </row>
    <row r="5" spans="1:7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  <c r="G5" t="s">
        <v>8312</v>
      </c>
    </row>
    <row r="6" spans="1:7">
      <c r="A6" s="11" t="s">
        <v>8328</v>
      </c>
      <c r="B6" s="7"/>
      <c r="C6" s="7">
        <v>100</v>
      </c>
      <c r="D6" s="7"/>
      <c r="E6" s="7"/>
      <c r="F6" s="7"/>
      <c r="G6" s="7">
        <v>100</v>
      </c>
    </row>
    <row r="7" spans="1:7">
      <c r="A7" s="11" t="s">
        <v>8329</v>
      </c>
      <c r="B7" s="7">
        <v>20</v>
      </c>
      <c r="C7" s="7"/>
      <c r="D7" s="7"/>
      <c r="E7" s="7"/>
      <c r="F7" s="7"/>
      <c r="G7" s="7">
        <v>20</v>
      </c>
    </row>
    <row r="8" spans="1:7">
      <c r="A8" s="11" t="s">
        <v>8330</v>
      </c>
      <c r="B8" s="7">
        <v>24</v>
      </c>
      <c r="C8" s="7"/>
      <c r="D8" s="7"/>
      <c r="E8" s="7"/>
      <c r="F8" s="7"/>
      <c r="G8" s="7">
        <v>24</v>
      </c>
    </row>
    <row r="9" spans="1:7">
      <c r="A9" s="11" t="s">
        <v>8331</v>
      </c>
      <c r="B9" s="7"/>
      <c r="C9" s="7">
        <v>40</v>
      </c>
      <c r="D9" s="7"/>
      <c r="E9" s="7"/>
      <c r="F9" s="7"/>
      <c r="G9" s="7">
        <v>40</v>
      </c>
    </row>
    <row r="10" spans="1:7">
      <c r="A10" s="11" t="s">
        <v>8332</v>
      </c>
      <c r="B10" s="7"/>
      <c r="C10" s="7"/>
      <c r="D10" s="7"/>
      <c r="E10" s="7">
        <v>40</v>
      </c>
      <c r="F10" s="7"/>
      <c r="G10" s="7">
        <v>40</v>
      </c>
    </row>
    <row r="11" spans="1:7">
      <c r="A11" s="11" t="s">
        <v>8327</v>
      </c>
      <c r="B11" s="7"/>
      <c r="C11" s="7"/>
      <c r="D11" s="7"/>
      <c r="E11" s="7">
        <v>180</v>
      </c>
      <c r="F11" s="7"/>
      <c r="G11" s="7">
        <v>180</v>
      </c>
    </row>
    <row r="12" spans="1:7">
      <c r="A12" s="11" t="s">
        <v>8326</v>
      </c>
      <c r="B12" s="7"/>
      <c r="C12" s="7">
        <v>80</v>
      </c>
      <c r="D12" s="7"/>
      <c r="E12" s="7"/>
      <c r="F12" s="7"/>
      <c r="G12" s="7">
        <v>80</v>
      </c>
    </row>
    <row r="13" spans="1:7">
      <c r="A13" s="11" t="s">
        <v>8333</v>
      </c>
      <c r="B13" s="7"/>
      <c r="C13" s="7"/>
      <c r="D13" s="7"/>
      <c r="E13" s="7">
        <v>40</v>
      </c>
      <c r="F13" s="7"/>
      <c r="G13" s="7">
        <v>40</v>
      </c>
    </row>
    <row r="14" spans="1:7">
      <c r="A14" s="11" t="s">
        <v>8334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>
      <c r="A15" s="11" t="s">
        <v>8335</v>
      </c>
      <c r="B15" s="7"/>
      <c r="C15" s="7">
        <v>40</v>
      </c>
      <c r="D15" s="7"/>
      <c r="E15" s="7"/>
      <c r="F15" s="7"/>
      <c r="G15" s="7">
        <v>40</v>
      </c>
    </row>
    <row r="16" spans="1:7">
      <c r="A16" s="11" t="s">
        <v>8336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>
      <c r="A17" s="11" t="s">
        <v>8337</v>
      </c>
      <c r="B17" s="7"/>
      <c r="C17" s="7">
        <v>20</v>
      </c>
      <c r="D17" s="7"/>
      <c r="E17" s="7"/>
      <c r="F17" s="7"/>
      <c r="G17" s="7">
        <v>20</v>
      </c>
    </row>
    <row r="18" spans="1:7">
      <c r="A18" s="11" t="s">
        <v>8338</v>
      </c>
      <c r="B18" s="7"/>
      <c r="C18" s="7"/>
      <c r="D18" s="7"/>
      <c r="E18" s="7">
        <v>140</v>
      </c>
      <c r="F18" s="7"/>
      <c r="G18" s="7">
        <v>140</v>
      </c>
    </row>
    <row r="19" spans="1:7">
      <c r="A19" s="11" t="s">
        <v>8339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>
      <c r="A20" s="11" t="s">
        <v>8340</v>
      </c>
      <c r="B20" s="7"/>
      <c r="C20" s="7">
        <v>60</v>
      </c>
      <c r="D20" s="7"/>
      <c r="E20" s="7"/>
      <c r="F20" s="7"/>
      <c r="G20" s="7">
        <v>60</v>
      </c>
    </row>
    <row r="21" spans="1:7">
      <c r="A21" s="11" t="s">
        <v>8341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>
      <c r="A22" s="11" t="s">
        <v>8342</v>
      </c>
      <c r="B22" s="7"/>
      <c r="C22" s="7"/>
      <c r="D22" s="7"/>
      <c r="E22" s="7">
        <v>20</v>
      </c>
      <c r="F22" s="7"/>
      <c r="G22" s="7">
        <v>20</v>
      </c>
    </row>
    <row r="23" spans="1:7">
      <c r="A23" s="11" t="s">
        <v>8343</v>
      </c>
      <c r="B23" s="7"/>
      <c r="C23" s="7">
        <v>40</v>
      </c>
      <c r="D23" s="7"/>
      <c r="E23" s="7"/>
      <c r="F23" s="7"/>
      <c r="G23" s="7">
        <v>40</v>
      </c>
    </row>
    <row r="24" spans="1:7">
      <c r="A24" s="11" t="s">
        <v>8344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>
      <c r="A25" s="11" t="s">
        <v>8345</v>
      </c>
      <c r="B25" s="7"/>
      <c r="C25" s="7">
        <v>20</v>
      </c>
      <c r="D25" s="7"/>
      <c r="E25" s="7"/>
      <c r="F25" s="7"/>
      <c r="G25" s="7">
        <v>20</v>
      </c>
    </row>
    <row r="26" spans="1:7">
      <c r="A26" s="11" t="s">
        <v>8346</v>
      </c>
      <c r="B26" s="7"/>
      <c r="C26" s="7"/>
      <c r="D26" s="7"/>
      <c r="E26" s="7">
        <v>60</v>
      </c>
      <c r="F26" s="7"/>
      <c r="G26" s="7">
        <v>60</v>
      </c>
    </row>
    <row r="27" spans="1:7">
      <c r="A27" s="11" t="s">
        <v>8347</v>
      </c>
      <c r="B27" s="7"/>
      <c r="C27" s="7">
        <v>20</v>
      </c>
      <c r="D27" s="7"/>
      <c r="E27" s="7"/>
      <c r="F27" s="7"/>
      <c r="G27" s="7">
        <v>20</v>
      </c>
    </row>
    <row r="28" spans="1:7">
      <c r="A28" s="11" t="s">
        <v>8348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>
      <c r="A29" s="11" t="s">
        <v>8349</v>
      </c>
      <c r="B29" s="7"/>
      <c r="C29" s="7">
        <v>20</v>
      </c>
      <c r="D29" s="7"/>
      <c r="E29" s="7"/>
      <c r="F29" s="7"/>
      <c r="G29" s="7">
        <v>20</v>
      </c>
    </row>
    <row r="30" spans="1:7">
      <c r="A30" s="11" t="s">
        <v>8350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>
      <c r="A31" s="11" t="s">
        <v>8351</v>
      </c>
      <c r="B31" s="7"/>
      <c r="C31" s="7"/>
      <c r="D31" s="7"/>
      <c r="E31" s="7">
        <v>40</v>
      </c>
      <c r="F31" s="7"/>
      <c r="G31" s="7">
        <v>40</v>
      </c>
    </row>
    <row r="32" spans="1:7">
      <c r="A32" s="11" t="s">
        <v>8352</v>
      </c>
      <c r="B32" s="7"/>
      <c r="C32" s="7"/>
      <c r="D32" s="7"/>
      <c r="E32" s="7">
        <v>20</v>
      </c>
      <c r="F32" s="7"/>
      <c r="G32" s="7">
        <v>20</v>
      </c>
    </row>
    <row r="33" spans="1:7">
      <c r="A33" s="11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>
      <c r="A34" s="11" t="s">
        <v>8354</v>
      </c>
      <c r="B34" s="7"/>
      <c r="C34" s="7"/>
      <c r="D34" s="7"/>
      <c r="E34" s="7">
        <v>260</v>
      </c>
      <c r="F34" s="7"/>
      <c r="G34" s="7">
        <v>260</v>
      </c>
    </row>
    <row r="35" spans="1:7">
      <c r="A35" s="11" t="s">
        <v>8325</v>
      </c>
      <c r="B35" s="7">
        <v>40</v>
      </c>
      <c r="C35" s="7"/>
      <c r="D35" s="7"/>
      <c r="E35" s="7"/>
      <c r="F35" s="7"/>
      <c r="G35" s="7">
        <v>40</v>
      </c>
    </row>
    <row r="36" spans="1:7">
      <c r="A36" s="11" t="s">
        <v>8324</v>
      </c>
      <c r="B36" s="7"/>
      <c r="C36" s="7"/>
      <c r="D36" s="7"/>
      <c r="E36" s="7">
        <v>60</v>
      </c>
      <c r="F36" s="7"/>
      <c r="G36" s="7">
        <v>60</v>
      </c>
    </row>
    <row r="37" spans="1:7">
      <c r="A37" s="11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>
      <c r="A38" s="11" t="s">
        <v>8356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>
      <c r="A39" s="11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>
      <c r="A40" s="11" t="s">
        <v>8358</v>
      </c>
      <c r="B40" s="7"/>
      <c r="C40" s="7"/>
      <c r="D40" s="7"/>
      <c r="E40" s="7">
        <v>80</v>
      </c>
      <c r="F40" s="7"/>
      <c r="G40" s="7">
        <v>80</v>
      </c>
    </row>
    <row r="41" spans="1:7">
      <c r="A41" s="11" t="s">
        <v>8323</v>
      </c>
      <c r="B41" s="7"/>
      <c r="C41" s="7"/>
      <c r="D41" s="7"/>
      <c r="E41" s="7">
        <v>60</v>
      </c>
      <c r="F41" s="7"/>
      <c r="G41" s="7">
        <v>60</v>
      </c>
    </row>
    <row r="42" spans="1:7">
      <c r="A42" s="11" t="s">
        <v>8359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>
      <c r="A43" s="11" t="s">
        <v>8360</v>
      </c>
      <c r="B43" s="7"/>
      <c r="C43" s="7">
        <v>100</v>
      </c>
      <c r="D43" s="7"/>
      <c r="E43" s="7"/>
      <c r="F43" s="7"/>
      <c r="G43" s="7">
        <v>100</v>
      </c>
    </row>
    <row r="44" spans="1:7">
      <c r="A44" s="11" t="s">
        <v>8361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>
      <c r="A45" s="11" t="s">
        <v>8362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>
      <c r="A46" s="11" t="s">
        <v>8363</v>
      </c>
      <c r="B46" s="7">
        <v>20</v>
      </c>
      <c r="C46" s="7"/>
      <c r="D46" s="7"/>
      <c r="E46" s="7"/>
      <c r="F46" s="7"/>
      <c r="G46" s="7">
        <v>20</v>
      </c>
    </row>
    <row r="47" spans="1:7">
      <c r="A47" s="11" t="s">
        <v>8364</v>
      </c>
      <c r="B47" s="7"/>
      <c r="C47" s="7"/>
      <c r="D47" s="7"/>
      <c r="E47" s="7"/>
      <c r="F47" s="7"/>
      <c r="G47" s="7"/>
    </row>
    <row r="48" spans="1:7">
      <c r="A48" s="11" t="s">
        <v>8312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3C5E3-EEFC-4620-A00A-759C9FD254F2}">
  <dimension ref="A1:G14"/>
  <sheetViews>
    <sheetView workbookViewId="0">
      <selection activeCell="E4" sqref="E4"/>
    </sheetView>
  </sheetViews>
  <sheetFormatPr defaultRowHeight="14.4"/>
  <cols>
    <col min="1" max="1" width="12.88671875" bestFit="1" customWidth="1"/>
    <col min="2" max="5" width="9.44140625" bestFit="1" customWidth="1"/>
    <col min="6" max="6" width="10.77734375" bestFit="1" customWidth="1"/>
  </cols>
  <sheetData>
    <row r="1" spans="1:7">
      <c r="A1" s="10" t="s">
        <v>8223</v>
      </c>
      <c r="B1" t="s">
        <v>8310</v>
      </c>
    </row>
    <row r="3" spans="1:7">
      <c r="A3" s="10" t="s">
        <v>8313</v>
      </c>
      <c r="B3" s="10" t="s">
        <v>8218</v>
      </c>
    </row>
    <row r="4" spans="1:7">
      <c r="A4" s="10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7">
      <c r="A5" t="s">
        <v>8314</v>
      </c>
      <c r="B5" s="7">
        <v>40</v>
      </c>
      <c r="C5" s="7">
        <v>180</v>
      </c>
      <c r="D5" s="7"/>
      <c r="E5" s="7">
        <v>300</v>
      </c>
      <c r="F5" s="7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>
      <c r="A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>GETPIVOTDATA("state",$A$3,"state","successful","Category","food")/GETPIVOTDATA("state",$A$3,"Category","food")</f>
        <v>0.17</v>
      </c>
    </row>
    <row r="7" spans="1:7">
      <c r="A7" t="s">
        <v>8316</v>
      </c>
      <c r="B7" s="7"/>
      <c r="C7" s="7">
        <v>140</v>
      </c>
      <c r="D7" s="7"/>
      <c r="E7" s="7">
        <v>80</v>
      </c>
      <c r="F7" s="7">
        <v>220</v>
      </c>
      <c r="G7">
        <f>GETPIVOTDATA("state",$A$3,"state","successful","Category","games")/GETPIVOTDATA("state",$A$3,"Category","games")</f>
        <v>0.36363636363636365</v>
      </c>
    </row>
    <row r="8" spans="1:7">
      <c r="A8" t="s">
        <v>8317</v>
      </c>
      <c r="B8" s="7">
        <v>24</v>
      </c>
      <c r="C8" s="7"/>
      <c r="D8" s="7"/>
      <c r="E8" s="7"/>
      <c r="F8" s="7">
        <v>24</v>
      </c>
    </row>
    <row r="9" spans="1:7">
      <c r="A9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>GETPIVOTDATA("state",$A$3,"state","successful","Category","music")/GETPIVOTDATA("state",$A$3,"Category","music")</f>
        <v>0.77142857142857146</v>
      </c>
    </row>
    <row r="10" spans="1:7">
      <c r="A10" t="s">
        <v>8319</v>
      </c>
      <c r="B10" s="7"/>
      <c r="C10" s="7">
        <v>117</v>
      </c>
      <c r="D10" s="7"/>
      <c r="E10" s="7">
        <v>103</v>
      </c>
      <c r="F10" s="7">
        <v>220</v>
      </c>
      <c r="G10">
        <f>GETPIVOTDATA("state",$A$3,"state","successful","Category","photography")/GETPIVOTDATA("state",$A$3,"Category","photography")</f>
        <v>0.4681818181818182</v>
      </c>
    </row>
    <row r="11" spans="1:7">
      <c r="A11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>GETPIVOTDATA("state",$A$3,"state","successful","Category","publishing")/GETPIVOTDATA("state",$A$3,"Category","publishing")</f>
        <v>0.33755274261603374</v>
      </c>
    </row>
    <row r="12" spans="1:7">
      <c r="A12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>GETPIVOTDATA("state",$A$3,"state","successful","Category","technology")/GETPIVOTDATA("state",$A$3,"Category","technology")</f>
        <v>0.34833333333333333</v>
      </c>
    </row>
    <row r="13" spans="1:7">
      <c r="A13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>GETPIVOTDATA("state",$A$3,"state","successful","Category","theater")/GETPIVOTDATA("state",$A$3,"Category","theater")</f>
        <v>0.60229720028715006</v>
      </c>
    </row>
    <row r="14" spans="1:7">
      <c r="A14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  <c r="G14">
        <f>GETPIVOTDATA("state",$A$3,"state","successful")/GETPIVOTDATA("state",$A$3)</f>
        <v>0.53111327175498302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7C830-A6B4-4551-B107-5B4C8F027670}">
  <dimension ref="A1:F19"/>
  <sheetViews>
    <sheetView workbookViewId="0">
      <selection activeCell="G5" sqref="G5"/>
    </sheetView>
  </sheetViews>
  <sheetFormatPr defaultRowHeight="14.4"/>
  <cols>
    <col min="1" max="1" width="14.88671875" bestFit="1" customWidth="1"/>
    <col min="2" max="2" width="15.77734375" bestFit="1" customWidth="1"/>
    <col min="3" max="3" width="6" bestFit="1" customWidth="1"/>
    <col min="4" max="4" width="9.6640625" bestFit="1" customWidth="1"/>
    <col min="5" max="5" width="7.109375" bestFit="1" customWidth="1"/>
    <col min="6" max="7" width="11" bestFit="1" customWidth="1"/>
  </cols>
  <sheetData>
    <row r="1" spans="1:6">
      <c r="A1" s="10" t="s">
        <v>8366</v>
      </c>
      <c r="B1" t="s">
        <v>8310</v>
      </c>
    </row>
    <row r="2" spans="1:6">
      <c r="A2" s="10" t="s">
        <v>8381</v>
      </c>
      <c r="B2" t="s">
        <v>8310</v>
      </c>
    </row>
    <row r="4" spans="1:6">
      <c r="A4" s="10" t="s">
        <v>8313</v>
      </c>
      <c r="B4" s="10" t="s">
        <v>8365</v>
      </c>
    </row>
    <row r="5" spans="1:6">
      <c r="A5" s="10" t="s">
        <v>8311</v>
      </c>
      <c r="B5" t="s">
        <v>8220</v>
      </c>
      <c r="C5" t="s">
        <v>8221</v>
      </c>
      <c r="D5" t="s">
        <v>8219</v>
      </c>
      <c r="E5" t="s">
        <v>8364</v>
      </c>
      <c r="F5" t="s">
        <v>8312</v>
      </c>
    </row>
    <row r="6" spans="1:6">
      <c r="A6" s="11" t="s">
        <v>8364</v>
      </c>
      <c r="B6" s="7"/>
      <c r="C6" s="7"/>
      <c r="D6" s="7"/>
      <c r="E6" s="7"/>
      <c r="F6" s="7"/>
    </row>
    <row r="7" spans="1:6">
      <c r="A7" s="11" t="s">
        <v>8375</v>
      </c>
      <c r="B7" s="7">
        <v>34</v>
      </c>
      <c r="C7" s="7">
        <v>149</v>
      </c>
      <c r="D7" s="7">
        <v>182</v>
      </c>
      <c r="E7" s="7"/>
      <c r="F7" s="7">
        <v>365</v>
      </c>
    </row>
    <row r="8" spans="1:6">
      <c r="A8" s="11" t="s">
        <v>8376</v>
      </c>
      <c r="B8" s="7">
        <v>27</v>
      </c>
      <c r="C8" s="7">
        <v>106</v>
      </c>
      <c r="D8" s="7">
        <v>202</v>
      </c>
      <c r="E8" s="7"/>
      <c r="F8" s="7">
        <v>335</v>
      </c>
    </row>
    <row r="9" spans="1:6">
      <c r="A9" s="11" t="s">
        <v>8377</v>
      </c>
      <c r="B9" s="7">
        <v>28</v>
      </c>
      <c r="C9" s="7">
        <v>108</v>
      </c>
      <c r="D9" s="7">
        <v>180</v>
      </c>
      <c r="E9" s="7"/>
      <c r="F9" s="7">
        <v>316</v>
      </c>
    </row>
    <row r="10" spans="1:6">
      <c r="A10" s="11" t="s">
        <v>8378</v>
      </c>
      <c r="B10" s="7">
        <v>27</v>
      </c>
      <c r="C10" s="7">
        <v>102</v>
      </c>
      <c r="D10" s="7">
        <v>192</v>
      </c>
      <c r="E10" s="7"/>
      <c r="F10" s="7">
        <v>321</v>
      </c>
    </row>
    <row r="11" spans="1:6">
      <c r="A11" s="11" t="s">
        <v>8369</v>
      </c>
      <c r="B11" s="7">
        <v>26</v>
      </c>
      <c r="C11" s="7">
        <v>126</v>
      </c>
      <c r="D11" s="7">
        <v>234</v>
      </c>
      <c r="E11" s="7"/>
      <c r="F11" s="7">
        <v>386</v>
      </c>
    </row>
    <row r="12" spans="1:6">
      <c r="A12" s="11" t="s">
        <v>8379</v>
      </c>
      <c r="B12" s="7">
        <v>27</v>
      </c>
      <c r="C12" s="7">
        <v>147</v>
      </c>
      <c r="D12" s="7">
        <v>211</v>
      </c>
      <c r="E12" s="7"/>
      <c r="F12" s="7">
        <v>385</v>
      </c>
    </row>
    <row r="13" spans="1:6">
      <c r="A13" s="11" t="s">
        <v>8370</v>
      </c>
      <c r="B13" s="7">
        <v>43</v>
      </c>
      <c r="C13" s="7">
        <v>150</v>
      </c>
      <c r="D13" s="7">
        <v>194</v>
      </c>
      <c r="E13" s="7"/>
      <c r="F13" s="7">
        <v>387</v>
      </c>
    </row>
    <row r="14" spans="1:6">
      <c r="A14" s="11" t="s">
        <v>8371</v>
      </c>
      <c r="B14" s="7">
        <v>33</v>
      </c>
      <c r="C14" s="7">
        <v>134</v>
      </c>
      <c r="D14" s="7">
        <v>166</v>
      </c>
      <c r="E14" s="7"/>
      <c r="F14" s="7">
        <v>333</v>
      </c>
    </row>
    <row r="15" spans="1:6">
      <c r="A15" s="11" t="s">
        <v>8372</v>
      </c>
      <c r="B15" s="7">
        <v>24</v>
      </c>
      <c r="C15" s="7">
        <v>127</v>
      </c>
      <c r="D15" s="7">
        <v>147</v>
      </c>
      <c r="E15" s="7"/>
      <c r="F15" s="7">
        <v>298</v>
      </c>
    </row>
    <row r="16" spans="1:6">
      <c r="A16" s="11" t="s">
        <v>8373</v>
      </c>
      <c r="B16" s="7">
        <v>20</v>
      </c>
      <c r="C16" s="7">
        <v>149</v>
      </c>
      <c r="D16" s="7">
        <v>183</v>
      </c>
      <c r="E16" s="7"/>
      <c r="F16" s="7">
        <v>352</v>
      </c>
    </row>
    <row r="17" spans="1:6">
      <c r="A17" s="11" t="s">
        <v>8374</v>
      </c>
      <c r="B17" s="7">
        <v>37</v>
      </c>
      <c r="C17" s="7">
        <v>114</v>
      </c>
      <c r="D17" s="7">
        <v>183</v>
      </c>
      <c r="E17" s="7"/>
      <c r="F17" s="7">
        <v>334</v>
      </c>
    </row>
    <row r="18" spans="1:6">
      <c r="A18" s="11" t="s">
        <v>8380</v>
      </c>
      <c r="B18" s="7">
        <v>23</v>
      </c>
      <c r="C18" s="7">
        <v>118</v>
      </c>
      <c r="D18" s="7">
        <v>111</v>
      </c>
      <c r="E18" s="7"/>
      <c r="F18" s="7">
        <v>252</v>
      </c>
    </row>
    <row r="19" spans="1:6">
      <c r="A19" s="11" t="s">
        <v>8312</v>
      </c>
      <c r="B19" s="7">
        <v>349</v>
      </c>
      <c r="C19" s="7">
        <v>1530</v>
      </c>
      <c r="D19" s="7">
        <v>2185</v>
      </c>
      <c r="E19" s="7"/>
      <c r="F19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660" zoomScale="70" zoomScaleNormal="70" workbookViewId="0">
      <selection activeCell="F2" sqref="F2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21875" style="6" customWidth="1"/>
    <col min="16" max="16" width="23.21875" customWidth="1"/>
    <col min="17" max="17" width="19.88671875" customWidth="1"/>
    <col min="18" max="18" width="21.21875" customWidth="1"/>
    <col min="19" max="19" width="34.109375" customWidth="1"/>
    <col min="20" max="20" width="31.66406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8366</v>
      </c>
      <c r="R1" s="9" t="s">
        <v>8309</v>
      </c>
      <c r="S1" s="9" t="s">
        <v>8367</v>
      </c>
      <c r="T1" s="5" t="s">
        <v>8368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((E2/D2))</f>
        <v>1.3685882352941177</v>
      </c>
      <c r="P2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((E3/D3))</f>
        <v>1.4260827250608272</v>
      </c>
      <c r="P3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>(E5/L5)</f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((E67/D67))</f>
        <v>1.0752857142857142</v>
      </c>
      <c r="P67">
        <f t="shared" ref="P67:P130" si="7">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((E131/D131))</f>
        <v>0</v>
      </c>
      <c r="P131" t="e">
        <f t="shared" ref="P131:P194" si="13">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((E195/D195))</f>
        <v>0</v>
      </c>
      <c r="P195" t="e">
        <f t="shared" ref="P195:P258" si="19">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((E259/D259))</f>
        <v>1.0672648571428571</v>
      </c>
      <c r="P259">
        <f t="shared" ref="P259:P322" si="25">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((E323/D323))</f>
        <v>1.0266285714285714</v>
      </c>
      <c r="P323">
        <f t="shared" ref="P323:P386" si="31">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((E387/D387))</f>
        <v>1.05982</v>
      </c>
      <c r="P387">
        <f t="shared" ref="P387:P450" si="37">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((E451/D451))</f>
        <v>2.2499999999999999E-2</v>
      </c>
      <c r="P451">
        <f t="shared" ref="P451:P514" si="43">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((E515/D515))</f>
        <v>0.13924</v>
      </c>
      <c r="P515">
        <f t="shared" ref="P515:P578" si="49">(E515/L515)</f>
        <v>102.38235294117646</v>
      </c>
      <c r="Q515" t="str">
        <f t="shared" ref="Q515:Q578" si="50">LEFT(N515,FIND("/",N515)-1)</f>
        <v>film &amp; video</v>
      </c>
      <c r="R515" t="str">
        <f t="shared" ref="R515:R573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>RIGHT(N574,LEN(N574)-FIND("/",N574))</f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ref="R575:R638" si="54">RIGHT(N575,LEN(N575)-FIND("/",N575))</f>
        <v>web</v>
      </c>
      <c r="S575" s="12">
        <f t="shared" si="52"/>
        <v>41963.050127314811</v>
      </c>
      <c r="T575" s="12">
        <f t="shared" si="53"/>
        <v>42022.05</v>
      </c>
    </row>
    <row r="576" spans="1:20" ht="43.2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4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4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4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((E579/D579))</f>
        <v>2E-3</v>
      </c>
      <c r="P579">
        <f t="shared" ref="P579:P642" si="56">(E579/L579)</f>
        <v>10</v>
      </c>
      <c r="Q579" t="str">
        <f t="shared" ref="Q579:Q642" si="57">LEFT(N579,FIND("/",N579)-1)</f>
        <v>technology</v>
      </c>
      <c r="R579" t="str">
        <f t="shared" si="54"/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>
        <f t="shared" si="56"/>
        <v>2</v>
      </c>
      <c r="Q580" t="str">
        <f t="shared" si="57"/>
        <v>technology</v>
      </c>
      <c r="R580" t="str">
        <f t="shared" si="54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>
        <f t="shared" si="56"/>
        <v>35</v>
      </c>
      <c r="Q581" t="str">
        <f t="shared" si="57"/>
        <v>technology</v>
      </c>
      <c r="R581" t="str">
        <f t="shared" si="54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>
        <f t="shared" si="56"/>
        <v>1</v>
      </c>
      <c r="Q582" t="str">
        <f t="shared" si="57"/>
        <v>technology</v>
      </c>
      <c r="R582" t="str">
        <f t="shared" si="54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>
        <f t="shared" si="56"/>
        <v>1</v>
      </c>
      <c r="Q585" t="str">
        <f t="shared" si="57"/>
        <v>technology</v>
      </c>
      <c r="R585" t="str">
        <f t="shared" si="54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>
        <f t="shared" si="56"/>
        <v>5</v>
      </c>
      <c r="Q586" t="str">
        <f t="shared" si="57"/>
        <v>technology</v>
      </c>
      <c r="R586" t="str">
        <f t="shared" si="54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12">
        <f t="shared" si="58"/>
        <v>42283.3909375</v>
      </c>
      <c r="T587" s="12">
        <f t="shared" si="5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>
        <f t="shared" si="56"/>
        <v>14</v>
      </c>
      <c r="Q588" t="str">
        <f t="shared" si="57"/>
        <v>technology</v>
      </c>
      <c r="R588" t="str">
        <f t="shared" si="54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>
        <f t="shared" si="56"/>
        <v>150.5</v>
      </c>
      <c r="Q590" t="str">
        <f t="shared" si="57"/>
        <v>technology</v>
      </c>
      <c r="R590" t="str">
        <f t="shared" si="54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>
        <f t="shared" si="56"/>
        <v>1</v>
      </c>
      <c r="Q591" t="str">
        <f t="shared" si="57"/>
        <v>technology</v>
      </c>
      <c r="R591" t="str">
        <f t="shared" si="54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>
        <f t="shared" si="56"/>
        <v>30.5</v>
      </c>
      <c r="Q593" t="str">
        <f t="shared" si="57"/>
        <v>technology</v>
      </c>
      <c r="R593" t="str">
        <f t="shared" si="54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>
        <f t="shared" si="56"/>
        <v>250</v>
      </c>
      <c r="Q594" t="str">
        <f t="shared" si="57"/>
        <v>technology</v>
      </c>
      <c r="R594" t="str">
        <f t="shared" si="54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>
        <f t="shared" si="56"/>
        <v>13</v>
      </c>
      <c r="Q596" t="str">
        <f t="shared" si="57"/>
        <v>technology</v>
      </c>
      <c r="R596" t="str">
        <f t="shared" si="54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>
        <f t="shared" si="56"/>
        <v>53.25</v>
      </c>
      <c r="Q597" t="str">
        <f t="shared" si="57"/>
        <v>technology</v>
      </c>
      <c r="R597" t="str">
        <f t="shared" si="54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>
        <f t="shared" si="56"/>
        <v>3</v>
      </c>
      <c r="Q598" t="str">
        <f t="shared" si="57"/>
        <v>technology</v>
      </c>
      <c r="R598" t="str">
        <f t="shared" si="54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>
        <f t="shared" si="56"/>
        <v>10</v>
      </c>
      <c r="Q599" t="str">
        <f t="shared" si="57"/>
        <v>technology</v>
      </c>
      <c r="R599" t="str">
        <f t="shared" si="54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>
        <f t="shared" si="56"/>
        <v>15.5</v>
      </c>
      <c r="Q601" t="str">
        <f t="shared" si="57"/>
        <v>technology</v>
      </c>
      <c r="R601" t="str">
        <f t="shared" si="54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>
        <f t="shared" si="56"/>
        <v>100</v>
      </c>
      <c r="Q602" t="str">
        <f t="shared" si="57"/>
        <v>technology</v>
      </c>
      <c r="R602" t="str">
        <f t="shared" si="54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>
        <f t="shared" si="56"/>
        <v>16.375</v>
      </c>
      <c r="Q607" t="str">
        <f t="shared" si="57"/>
        <v>technology</v>
      </c>
      <c r="R607" t="str">
        <f t="shared" si="54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>
        <f t="shared" si="56"/>
        <v>10</v>
      </c>
      <c r="Q608" t="str">
        <f t="shared" si="57"/>
        <v>technology</v>
      </c>
      <c r="R608" t="str">
        <f t="shared" si="54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t="e">
        <f t="shared" si="56"/>
        <v>#DIV/0!</v>
      </c>
      <c r="Q609" t="str">
        <f t="shared" si="57"/>
        <v>technology</v>
      </c>
      <c r="R609" t="str">
        <f t="shared" si="54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>
        <f t="shared" si="56"/>
        <v>292.2</v>
      </c>
      <c r="Q610" t="str">
        <f t="shared" si="57"/>
        <v>technology</v>
      </c>
      <c r="R610" t="str">
        <f t="shared" si="54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>
        <f t="shared" si="56"/>
        <v>5</v>
      </c>
      <c r="Q611" t="str">
        <f t="shared" si="57"/>
        <v>technology</v>
      </c>
      <c r="R611" t="str">
        <f t="shared" si="54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t="e">
        <f t="shared" si="56"/>
        <v>#DIV/0!</v>
      </c>
      <c r="Q612" t="str">
        <f t="shared" si="57"/>
        <v>technology</v>
      </c>
      <c r="R612" t="str">
        <f t="shared" si="54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t="e">
        <f t="shared" si="56"/>
        <v>#DIV/0!</v>
      </c>
      <c r="Q613" t="str">
        <f t="shared" si="57"/>
        <v>technology</v>
      </c>
      <c r="R613" t="str">
        <f t="shared" si="54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t="e">
        <f t="shared" si="56"/>
        <v>#DIV/0!</v>
      </c>
      <c r="Q614" t="str">
        <f t="shared" si="57"/>
        <v>technology</v>
      </c>
      <c r="R614" t="str">
        <f t="shared" si="54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t="e">
        <f t="shared" si="56"/>
        <v>#DIV/0!</v>
      </c>
      <c r="Q616" t="str">
        <f t="shared" si="57"/>
        <v>technology</v>
      </c>
      <c r="R616" t="str">
        <f t="shared" si="54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t="e">
        <f t="shared" si="56"/>
        <v>#DIV/0!</v>
      </c>
      <c r="Q617" t="str">
        <f t="shared" si="57"/>
        <v>technology</v>
      </c>
      <c r="R617" t="str">
        <f t="shared" si="54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t="e">
        <f t="shared" si="56"/>
        <v>#DIV/0!</v>
      </c>
      <c r="Q618" t="str">
        <f t="shared" si="57"/>
        <v>technology</v>
      </c>
      <c r="R618" t="str">
        <f t="shared" si="54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>
        <f t="shared" si="56"/>
        <v>20</v>
      </c>
      <c r="Q619" t="str">
        <f t="shared" si="57"/>
        <v>technology</v>
      </c>
      <c r="R619" t="str">
        <f t="shared" si="54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t="e">
        <f t="shared" si="56"/>
        <v>#DIV/0!</v>
      </c>
      <c r="Q620" t="str">
        <f t="shared" si="57"/>
        <v>technology</v>
      </c>
      <c r="R620" t="str">
        <f t="shared" si="54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>
        <f t="shared" si="56"/>
        <v>1</v>
      </c>
      <c r="Q621" t="str">
        <f t="shared" si="57"/>
        <v>technology</v>
      </c>
      <c r="R621" t="str">
        <f t="shared" si="54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>
        <f t="shared" si="56"/>
        <v>300</v>
      </c>
      <c r="Q622" t="str">
        <f t="shared" si="57"/>
        <v>technology</v>
      </c>
      <c r="R622" t="str">
        <f t="shared" si="54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>
        <f t="shared" si="56"/>
        <v>87</v>
      </c>
      <c r="Q623" t="str">
        <f t="shared" si="57"/>
        <v>technology</v>
      </c>
      <c r="R623" t="str">
        <f t="shared" si="54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t="e">
        <f t="shared" si="56"/>
        <v>#DIV/0!</v>
      </c>
      <c r="Q625" t="str">
        <f t="shared" si="57"/>
        <v>technology</v>
      </c>
      <c r="R625" t="str">
        <f t="shared" si="54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t="e">
        <f t="shared" si="56"/>
        <v>#DIV/0!</v>
      </c>
      <c r="Q626" t="str">
        <f t="shared" si="57"/>
        <v>technology</v>
      </c>
      <c r="R626" t="str">
        <f t="shared" si="54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t="e">
        <f t="shared" si="56"/>
        <v>#DIV/0!</v>
      </c>
      <c r="Q627" t="str">
        <f t="shared" si="57"/>
        <v>technology</v>
      </c>
      <c r="R627" t="str">
        <f t="shared" si="54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>
        <f t="shared" si="56"/>
        <v>90</v>
      </c>
      <c r="Q629" t="str">
        <f t="shared" si="57"/>
        <v>technology</v>
      </c>
      <c r="R629" t="str">
        <f t="shared" si="54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t="e">
        <f t="shared" si="56"/>
        <v>#DIV/0!</v>
      </c>
      <c r="Q630" t="str">
        <f t="shared" si="57"/>
        <v>technology</v>
      </c>
      <c r="R630" t="str">
        <f t="shared" si="54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>
        <f t="shared" si="56"/>
        <v>10</v>
      </c>
      <c r="Q632" t="str">
        <f t="shared" si="57"/>
        <v>technology</v>
      </c>
      <c r="R632" t="str">
        <f t="shared" si="54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t="e">
        <f t="shared" si="56"/>
        <v>#DIV/0!</v>
      </c>
      <c r="Q634" t="str">
        <f t="shared" si="57"/>
        <v>technology</v>
      </c>
      <c r="R634" t="str">
        <f t="shared" si="54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>
        <f t="shared" si="56"/>
        <v>49.8</v>
      </c>
      <c r="Q635" t="str">
        <f t="shared" si="57"/>
        <v>technology</v>
      </c>
      <c r="R635" t="str">
        <f t="shared" si="54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>
        <f t="shared" si="56"/>
        <v>1</v>
      </c>
      <c r="Q636" t="str">
        <f t="shared" si="57"/>
        <v>technology</v>
      </c>
      <c r="R636" t="str">
        <f t="shared" si="54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>
        <f t="shared" si="56"/>
        <v>2</v>
      </c>
      <c r="Q637" t="str">
        <f t="shared" si="57"/>
        <v>technology</v>
      </c>
      <c r="R637" t="str">
        <f t="shared" si="54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>
        <f t="shared" si="56"/>
        <v>4</v>
      </c>
      <c r="Q638" t="str">
        <f t="shared" si="57"/>
        <v>technology</v>
      </c>
      <c r="R638" t="str">
        <f t="shared" si="54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t="e">
        <f t="shared" si="56"/>
        <v>#DIV/0!</v>
      </c>
      <c r="Q639" t="str">
        <f t="shared" si="57"/>
        <v>technology</v>
      </c>
      <c r="R639" t="str">
        <f t="shared" ref="R639:R702" si="60">RIGHT(N639,LEN(N639)-FIND("/",N639))</f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>
        <f t="shared" si="56"/>
        <v>3</v>
      </c>
      <c r="Q640" t="str">
        <f t="shared" si="57"/>
        <v>technology</v>
      </c>
      <c r="R640" t="str">
        <f t="shared" si="60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>
        <f t="shared" si="56"/>
        <v>1</v>
      </c>
      <c r="Q641" t="str">
        <f t="shared" si="57"/>
        <v>technology</v>
      </c>
      <c r="R641" t="str">
        <f t="shared" si="60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>
        <f t="shared" si="56"/>
        <v>50.5</v>
      </c>
      <c r="Q642" t="str">
        <f t="shared" si="57"/>
        <v>technology</v>
      </c>
      <c r="R642" t="str">
        <f t="shared" si="60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((E643/D643))</f>
        <v>1.1916249999999999</v>
      </c>
      <c r="P643">
        <f t="shared" ref="P643:P706" si="62">(E643/L643)</f>
        <v>151.31746031746033</v>
      </c>
      <c r="Q643" t="str">
        <f t="shared" ref="Q643:Q706" si="63">LEFT(N643,FIND("/",N643)-1)</f>
        <v>technology</v>
      </c>
      <c r="R643" t="str">
        <f t="shared" si="60"/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>
        <f t="shared" si="62"/>
        <v>1644</v>
      </c>
      <c r="Q650" t="str">
        <f t="shared" si="63"/>
        <v>technology</v>
      </c>
      <c r="R650" t="str">
        <f t="shared" si="60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2">
        <f t="shared" si="64"/>
        <v>42179.160752314812</v>
      </c>
      <c r="T660" s="12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>
        <f t="shared" si="62"/>
        <v>39</v>
      </c>
      <c r="Q664" t="str">
        <f t="shared" si="63"/>
        <v>technology</v>
      </c>
      <c r="R664" t="str">
        <f t="shared" si="60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>
        <f t="shared" si="62"/>
        <v>100</v>
      </c>
      <c r="Q665" t="str">
        <f t="shared" si="63"/>
        <v>technology</v>
      </c>
      <c r="R665" t="str">
        <f t="shared" si="60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>
        <f t="shared" si="62"/>
        <v>2</v>
      </c>
      <c r="Q668" t="str">
        <f t="shared" si="63"/>
        <v>technology</v>
      </c>
      <c r="R668" t="str">
        <f t="shared" si="60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>
        <f t="shared" si="62"/>
        <v>7.5</v>
      </c>
      <c r="Q676" t="str">
        <f t="shared" si="63"/>
        <v>technology</v>
      </c>
      <c r="R676" t="str">
        <f t="shared" si="60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>
        <f t="shared" si="62"/>
        <v>1</v>
      </c>
      <c r="Q683" t="str">
        <f t="shared" si="63"/>
        <v>technology</v>
      </c>
      <c r="R683" t="str">
        <f t="shared" si="60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>
        <f t="shared" si="62"/>
        <v>55.3</v>
      </c>
      <c r="Q687" t="str">
        <f t="shared" si="63"/>
        <v>technology</v>
      </c>
      <c r="R687" t="str">
        <f t="shared" si="60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t="e">
        <f t="shared" si="62"/>
        <v>#DIV/0!</v>
      </c>
      <c r="Q688" t="str">
        <f t="shared" si="63"/>
        <v>technology</v>
      </c>
      <c r="R688" t="str">
        <f t="shared" si="60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>
        <f t="shared" si="62"/>
        <v>26</v>
      </c>
      <c r="Q693" t="str">
        <f t="shared" si="63"/>
        <v>technology</v>
      </c>
      <c r="R693" t="str">
        <f t="shared" si="60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>
        <f t="shared" si="62"/>
        <v>1</v>
      </c>
      <c r="Q698" t="str">
        <f t="shared" si="63"/>
        <v>technology</v>
      </c>
      <c r="R698" t="str">
        <f t="shared" si="60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>
        <f t="shared" si="62"/>
        <v>13</v>
      </c>
      <c r="Q702" t="str">
        <f t="shared" si="63"/>
        <v>technology</v>
      </c>
      <c r="R702" t="str">
        <f t="shared" si="60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>
        <f t="shared" si="62"/>
        <v>291.33333333333331</v>
      </c>
      <c r="Q703" t="str">
        <f t="shared" si="63"/>
        <v>technology</v>
      </c>
      <c r="R703" t="str">
        <f t="shared" ref="R703:R766" si="66">RIGHT(N703,LEN(N703)-FIND("/",N703))</f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>
        <f t="shared" si="62"/>
        <v>124.9191891891892</v>
      </c>
      <c r="Q704" t="str">
        <f t="shared" si="63"/>
        <v>technology</v>
      </c>
      <c r="R704" t="str">
        <f t="shared" si="66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>
        <f t="shared" si="62"/>
        <v>119.57142857142857</v>
      </c>
      <c r="Q705" t="str">
        <f t="shared" si="63"/>
        <v>technology</v>
      </c>
      <c r="R705" t="str">
        <f t="shared" si="66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>
        <f t="shared" si="62"/>
        <v>120.25</v>
      </c>
      <c r="Q706" t="str">
        <f t="shared" si="63"/>
        <v>technology</v>
      </c>
      <c r="R706" t="str">
        <f t="shared" si="66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((E707/D707))</f>
        <v>9.7699999999999992E-3</v>
      </c>
      <c r="P707">
        <f t="shared" ref="P707:P770" si="68">(E707/L707)</f>
        <v>195.4</v>
      </c>
      <c r="Q707" t="str">
        <f t="shared" ref="Q707:Q770" si="69">LEFT(N707,FIND("/",N707)-1)</f>
        <v>technology</v>
      </c>
      <c r="R707" t="str">
        <f t="shared" si="66"/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t="e">
        <f t="shared" si="68"/>
        <v>#DIV/0!</v>
      </c>
      <c r="Q708" t="str">
        <f t="shared" si="69"/>
        <v>technology</v>
      </c>
      <c r="R708" t="str">
        <f t="shared" si="66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>
        <f t="shared" si="68"/>
        <v>30.5</v>
      </c>
      <c r="Q711" t="str">
        <f t="shared" si="69"/>
        <v>technology</v>
      </c>
      <c r="R711" t="str">
        <f t="shared" si="66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t="e">
        <f t="shared" si="68"/>
        <v>#DIV/0!</v>
      </c>
      <c r="Q712" t="str">
        <f t="shared" si="69"/>
        <v>technology</v>
      </c>
      <c r="R712" t="str">
        <f t="shared" si="66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>
        <f t="shared" si="68"/>
        <v>199</v>
      </c>
      <c r="Q715" t="str">
        <f t="shared" si="69"/>
        <v>technology</v>
      </c>
      <c r="R715" t="str">
        <f t="shared" si="66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2">
        <f t="shared" si="70"/>
        <v>41940.658645833333</v>
      </c>
      <c r="T718" s="12">
        <f t="shared" si="71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>
        <f t="shared" si="68"/>
        <v>22.5</v>
      </c>
      <c r="Q720" t="str">
        <f t="shared" si="69"/>
        <v>technology</v>
      </c>
      <c r="R720" t="str">
        <f t="shared" si="66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t="e">
        <f t="shared" si="68"/>
        <v>#DIV/0!</v>
      </c>
      <c r="Q762" t="str">
        <f t="shared" si="69"/>
        <v>publishing</v>
      </c>
      <c r="R762" t="str">
        <f t="shared" si="66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t="e">
        <f t="shared" si="68"/>
        <v>#DIV/0!</v>
      </c>
      <c r="Q764" t="str">
        <f t="shared" si="69"/>
        <v>publishing</v>
      </c>
      <c r="R764" t="str">
        <f t="shared" si="66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>
        <f t="shared" si="68"/>
        <v>5</v>
      </c>
      <c r="Q765" t="str">
        <f t="shared" si="69"/>
        <v>publishing</v>
      </c>
      <c r="R765" t="str">
        <f t="shared" si="66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t="e">
        <f t="shared" si="68"/>
        <v>#DIV/0!</v>
      </c>
      <c r="Q766" t="str">
        <f t="shared" si="69"/>
        <v>publishing</v>
      </c>
      <c r="R766" t="str">
        <f t="shared" si="66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>
        <f t="shared" si="68"/>
        <v>57.295454545454547</v>
      </c>
      <c r="Q767" t="str">
        <f t="shared" si="69"/>
        <v>publishing</v>
      </c>
      <c r="R767" t="str">
        <f t="shared" ref="R767:R830" si="72">RIGHT(N767,LEN(N767)-FIND("/",N767))</f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t="e">
        <f t="shared" si="68"/>
        <v>#DIV/0!</v>
      </c>
      <c r="Q768" t="str">
        <f t="shared" si="69"/>
        <v>publishing</v>
      </c>
      <c r="R768" t="str">
        <f t="shared" si="72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>
        <f t="shared" si="68"/>
        <v>59</v>
      </c>
      <c r="Q769" t="str">
        <f t="shared" si="69"/>
        <v>publishing</v>
      </c>
      <c r="R769" t="str">
        <f t="shared" si="72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t="e">
        <f t="shared" si="68"/>
        <v>#DIV/0!</v>
      </c>
      <c r="Q770" t="str">
        <f t="shared" si="69"/>
        <v>publishing</v>
      </c>
      <c r="R770" t="str">
        <f t="shared" si="72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((E771/D771))</f>
        <v>0.41399999999999998</v>
      </c>
      <c r="P771">
        <f t="shared" ref="P771:P834" si="74">(E771/L771)</f>
        <v>31.846153846153847</v>
      </c>
      <c r="Q771" t="str">
        <f t="shared" ref="Q771:Q834" si="75">LEFT(N771,FIND("/",N771)-1)</f>
        <v>publishing</v>
      </c>
      <c r="R771" t="str">
        <f t="shared" si="72"/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t="e">
        <f t="shared" si="74"/>
        <v>#DIV/0!</v>
      </c>
      <c r="Q772" t="str">
        <f t="shared" si="75"/>
        <v>publishing</v>
      </c>
      <c r="R772" t="str">
        <f t="shared" si="72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>
        <f t="shared" si="74"/>
        <v>10</v>
      </c>
      <c r="Q773" t="str">
        <f t="shared" si="75"/>
        <v>publishing</v>
      </c>
      <c r="R773" t="str">
        <f t="shared" si="72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>
        <f t="shared" si="74"/>
        <v>50</v>
      </c>
      <c r="Q774" t="str">
        <f t="shared" si="75"/>
        <v>publishing</v>
      </c>
      <c r="R774" t="str">
        <f t="shared" si="72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>
        <f t="shared" si="74"/>
        <v>16</v>
      </c>
      <c r="Q775" t="str">
        <f t="shared" si="75"/>
        <v>publishing</v>
      </c>
      <c r="R775" t="str">
        <f t="shared" si="72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>
        <f t="shared" si="74"/>
        <v>39</v>
      </c>
      <c r="Q776" t="str">
        <f t="shared" si="75"/>
        <v>publishing</v>
      </c>
      <c r="R776" t="str">
        <f t="shared" si="72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>
        <f t="shared" si="74"/>
        <v>34</v>
      </c>
      <c r="Q777" t="str">
        <f t="shared" si="75"/>
        <v>publishing</v>
      </c>
      <c r="R777" t="str">
        <f t="shared" si="72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>
        <f t="shared" si="74"/>
        <v>7</v>
      </c>
      <c r="Q779" t="str">
        <f t="shared" si="75"/>
        <v>publishing</v>
      </c>
      <c r="R779" t="str">
        <f t="shared" si="72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>
        <f t="shared" si="74"/>
        <v>2</v>
      </c>
      <c r="Q780" t="str">
        <f t="shared" si="75"/>
        <v>publishing</v>
      </c>
      <c r="R780" t="str">
        <f t="shared" si="72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>
        <f t="shared" si="74"/>
        <v>50</v>
      </c>
      <c r="Q784" t="str">
        <f t="shared" si="75"/>
        <v>music</v>
      </c>
      <c r="R784" t="str">
        <f t="shared" si="72"/>
        <v>rock</v>
      </c>
      <c r="S784" s="12">
        <f t="shared" si="76"/>
        <v>41116.758125</v>
      </c>
      <c r="T784" s="12">
        <f t="shared" si="77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>
        <f t="shared" si="74"/>
        <v>102.5</v>
      </c>
      <c r="Q786" t="str">
        <f t="shared" si="75"/>
        <v>music</v>
      </c>
      <c r="R786" t="str">
        <f t="shared" si="72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>
        <f t="shared" si="74"/>
        <v>60.859375</v>
      </c>
      <c r="Q793" t="str">
        <f t="shared" si="75"/>
        <v>music</v>
      </c>
      <c r="R793" t="str">
        <f t="shared" si="72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>
        <f t="shared" si="74"/>
        <v>40.75</v>
      </c>
      <c r="Q802" t="str">
        <f t="shared" si="75"/>
        <v>music</v>
      </c>
      <c r="R802" t="str">
        <f t="shared" si="72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>
        <f t="shared" si="74"/>
        <v>39.31</v>
      </c>
      <c r="Q818" t="str">
        <f t="shared" si="75"/>
        <v>music</v>
      </c>
      <c r="R818" t="str">
        <f t="shared" si="72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>
        <f t="shared" si="74"/>
        <v>32.5</v>
      </c>
      <c r="Q831" t="str">
        <f t="shared" si="75"/>
        <v>music</v>
      </c>
      <c r="R831" t="str">
        <f t="shared" ref="R831:R894" si="78">RIGHT(N831,LEN(N831)-FIND("/",N831))</f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>
        <f t="shared" si="74"/>
        <v>60.65625</v>
      </c>
      <c r="Q832" t="str">
        <f t="shared" si="75"/>
        <v>music</v>
      </c>
      <c r="R832" t="str">
        <f t="shared" si="78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>
        <f t="shared" si="74"/>
        <v>175</v>
      </c>
      <c r="Q833" t="str">
        <f t="shared" si="75"/>
        <v>music</v>
      </c>
      <c r="R833" t="str">
        <f t="shared" si="78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>
        <f t="shared" si="74"/>
        <v>97.993896103896105</v>
      </c>
      <c r="Q834" t="str">
        <f t="shared" si="75"/>
        <v>music</v>
      </c>
      <c r="R834" t="str">
        <f t="shared" si="78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((E835/D835))</f>
        <v>1.0166666666666666</v>
      </c>
      <c r="P835">
        <f t="shared" ref="P835:P898" si="80">(E835/L835)</f>
        <v>148.78048780487805</v>
      </c>
      <c r="Q835" t="str">
        <f t="shared" ref="Q835:Q898" si="81">LEFT(N835,FIND("/",N835)-1)</f>
        <v>music</v>
      </c>
      <c r="R835" t="str">
        <f t="shared" si="78"/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>
        <f t="shared" si="80"/>
        <v>96.08</v>
      </c>
      <c r="Q836" t="str">
        <f t="shared" si="81"/>
        <v>music</v>
      </c>
      <c r="R836" t="str">
        <f t="shared" si="78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>
        <f t="shared" si="80"/>
        <v>58.625</v>
      </c>
      <c r="Q837" t="str">
        <f t="shared" si="81"/>
        <v>music</v>
      </c>
      <c r="R837" t="str">
        <f t="shared" si="78"/>
        <v>rock</v>
      </c>
      <c r="S837" s="12">
        <f t="shared" si="82"/>
        <v>41005.45784722222</v>
      </c>
      <c r="T837" s="12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>
        <f t="shared" si="80"/>
        <v>10</v>
      </c>
      <c r="Q849" t="str">
        <f t="shared" si="81"/>
        <v>music</v>
      </c>
      <c r="R849" t="str">
        <f t="shared" si="78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>
        <f t="shared" si="80"/>
        <v>18.75</v>
      </c>
      <c r="Q850" t="str">
        <f t="shared" si="81"/>
        <v>music</v>
      </c>
      <c r="R850" t="str">
        <f t="shared" si="78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>
        <f t="shared" si="80"/>
        <v>30</v>
      </c>
      <c r="Q855" t="str">
        <f t="shared" si="81"/>
        <v>music</v>
      </c>
      <c r="R855" t="str">
        <f t="shared" si="78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>
        <f t="shared" si="80"/>
        <v>50</v>
      </c>
      <c r="Q859" t="str">
        <f t="shared" si="81"/>
        <v>music</v>
      </c>
      <c r="R859" t="str">
        <f t="shared" si="78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2">
        <f t="shared" si="82"/>
        <v>42128.820231481484</v>
      </c>
      <c r="T861" s="12">
        <f t="shared" si="83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>
        <f t="shared" si="80"/>
        <v>50.5</v>
      </c>
      <c r="Q863" t="str">
        <f t="shared" si="81"/>
        <v>music</v>
      </c>
      <c r="R863" t="str">
        <f t="shared" si="78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>
        <f t="shared" si="80"/>
        <v>42.5</v>
      </c>
      <c r="Q864" t="str">
        <f t="shared" si="81"/>
        <v>music</v>
      </c>
      <c r="R864" t="str">
        <f t="shared" si="78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>
        <f t="shared" si="80"/>
        <v>18</v>
      </c>
      <c r="Q865" t="str">
        <f t="shared" si="81"/>
        <v>music</v>
      </c>
      <c r="R865" t="str">
        <f t="shared" si="78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>
        <f t="shared" si="80"/>
        <v>22.5</v>
      </c>
      <c r="Q867" t="str">
        <f t="shared" si="81"/>
        <v>music</v>
      </c>
      <c r="R867" t="str">
        <f t="shared" si="78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>
        <f t="shared" si="80"/>
        <v>50</v>
      </c>
      <c r="Q870" t="str">
        <f t="shared" si="81"/>
        <v>music</v>
      </c>
      <c r="R870" t="str">
        <f t="shared" si="78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>
        <f t="shared" si="80"/>
        <v>12.4</v>
      </c>
      <c r="Q872" t="str">
        <f t="shared" si="81"/>
        <v>music</v>
      </c>
      <c r="R872" t="str">
        <f t="shared" si="78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>
        <f t="shared" si="80"/>
        <v>32.5</v>
      </c>
      <c r="Q874" t="str">
        <f t="shared" si="81"/>
        <v>music</v>
      </c>
      <c r="R874" t="str">
        <f t="shared" si="78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>
        <f t="shared" si="80"/>
        <v>9</v>
      </c>
      <c r="Q875" t="str">
        <f t="shared" si="81"/>
        <v>music</v>
      </c>
      <c r="R875" t="str">
        <f t="shared" si="78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t="e">
        <f t="shared" si="80"/>
        <v>#DIV/0!</v>
      </c>
      <c r="Q877" t="str">
        <f t="shared" si="81"/>
        <v>music</v>
      </c>
      <c r="R877" t="str">
        <f t="shared" si="78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>
        <f t="shared" si="80"/>
        <v>32.5</v>
      </c>
      <c r="Q880" t="str">
        <f t="shared" si="81"/>
        <v>music</v>
      </c>
      <c r="R880" t="str">
        <f t="shared" si="78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>
        <f t="shared" si="80"/>
        <v>14.125</v>
      </c>
      <c r="Q882" t="str">
        <f t="shared" si="81"/>
        <v>music</v>
      </c>
      <c r="R882" t="str">
        <f t="shared" si="78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>
        <f t="shared" si="80"/>
        <v>30</v>
      </c>
      <c r="Q883" t="str">
        <f t="shared" si="81"/>
        <v>music</v>
      </c>
      <c r="R883" t="str">
        <f t="shared" si="78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>
        <f t="shared" si="80"/>
        <v>83.375</v>
      </c>
      <c r="Q885" t="str">
        <f t="shared" si="81"/>
        <v>music</v>
      </c>
      <c r="R885" t="str">
        <f t="shared" si="78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>
        <f t="shared" si="80"/>
        <v>10</v>
      </c>
      <c r="Q886" t="str">
        <f t="shared" si="81"/>
        <v>music</v>
      </c>
      <c r="R886" t="str">
        <f t="shared" si="78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t="e">
        <f t="shared" si="80"/>
        <v>#DIV/0!</v>
      </c>
      <c r="Q889" t="str">
        <f t="shared" si="81"/>
        <v>music</v>
      </c>
      <c r="R889" t="str">
        <f t="shared" si="78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>
        <f t="shared" si="80"/>
        <v>18</v>
      </c>
      <c r="Q890" t="str">
        <f t="shared" si="81"/>
        <v>music</v>
      </c>
      <c r="R890" t="str">
        <f t="shared" si="78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>
        <f t="shared" si="80"/>
        <v>31.25</v>
      </c>
      <c r="Q892" t="str">
        <f t="shared" si="81"/>
        <v>music</v>
      </c>
      <c r="R892" t="str">
        <f t="shared" si="78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>
        <f t="shared" si="80"/>
        <v>40</v>
      </c>
      <c r="Q895" t="str">
        <f t="shared" si="81"/>
        <v>music</v>
      </c>
      <c r="R895" t="str">
        <f t="shared" ref="R895:R958" si="84">RIGHT(N895,LEN(N895)-FIND("/",N895))</f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>
        <f t="shared" si="80"/>
        <v>147.81132075471697</v>
      </c>
      <c r="Q896" t="str">
        <f t="shared" si="81"/>
        <v>music</v>
      </c>
      <c r="R896" t="str">
        <f t="shared" si="84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>
        <f t="shared" si="80"/>
        <v>27.857142857142858</v>
      </c>
      <c r="Q897" t="str">
        <f t="shared" si="81"/>
        <v>music</v>
      </c>
      <c r="R897" t="str">
        <f t="shared" si="84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>
        <f t="shared" si="80"/>
        <v>44.444444444444443</v>
      </c>
      <c r="Q898" t="str">
        <f t="shared" si="81"/>
        <v>music</v>
      </c>
      <c r="R898" t="str">
        <f t="shared" si="84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((E899/D899))</f>
        <v>0</v>
      </c>
      <c r="P899" t="e">
        <f t="shared" ref="P899:P962" si="86">(E899/L899)</f>
        <v>#DIV/0!</v>
      </c>
      <c r="Q899" t="str">
        <f t="shared" ref="Q899:Q962" si="87">LEFT(N899,FIND("/",N899)-1)</f>
        <v>music</v>
      </c>
      <c r="R899" t="str">
        <f t="shared" si="84"/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>
        <f t="shared" si="86"/>
        <v>35</v>
      </c>
      <c r="Q900" t="str">
        <f t="shared" si="87"/>
        <v>music</v>
      </c>
      <c r="R900" t="str">
        <f t="shared" si="84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>
        <f t="shared" si="86"/>
        <v>35</v>
      </c>
      <c r="Q901" t="str">
        <f t="shared" si="87"/>
        <v>music</v>
      </c>
      <c r="R901" t="str">
        <f t="shared" si="84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>
        <f t="shared" si="86"/>
        <v>10.5</v>
      </c>
      <c r="Q902" t="str">
        <f t="shared" si="87"/>
        <v>music</v>
      </c>
      <c r="R902" t="str">
        <f t="shared" si="84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t="e">
        <f t="shared" si="86"/>
        <v>#DIV/0!</v>
      </c>
      <c r="Q903" t="str">
        <f t="shared" si="87"/>
        <v>music</v>
      </c>
      <c r="R903" t="str">
        <f t="shared" si="84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>
        <f t="shared" si="86"/>
        <v>30</v>
      </c>
      <c r="Q904" t="str">
        <f t="shared" si="87"/>
        <v>music</v>
      </c>
      <c r="R904" t="str">
        <f t="shared" si="84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>
        <f t="shared" si="86"/>
        <v>40</v>
      </c>
      <c r="Q905" t="str">
        <f t="shared" si="87"/>
        <v>music</v>
      </c>
      <c r="R905" t="str">
        <f t="shared" si="84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t="e">
        <f t="shared" si="86"/>
        <v>#DIV/0!</v>
      </c>
      <c r="Q908" t="str">
        <f t="shared" si="87"/>
        <v>music</v>
      </c>
      <c r="R908" t="str">
        <f t="shared" si="84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t="e">
        <f t="shared" si="86"/>
        <v>#DIV/0!</v>
      </c>
      <c r="Q909" t="str">
        <f t="shared" si="87"/>
        <v>music</v>
      </c>
      <c r="R909" t="str">
        <f t="shared" si="84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t="e">
        <f t="shared" si="86"/>
        <v>#DIV/0!</v>
      </c>
      <c r="Q910" t="str">
        <f t="shared" si="87"/>
        <v>music</v>
      </c>
      <c r="R910" t="str">
        <f t="shared" si="84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>
        <f t="shared" si="86"/>
        <v>65</v>
      </c>
      <c r="Q911" t="str">
        <f t="shared" si="87"/>
        <v>music</v>
      </c>
      <c r="R911" t="str">
        <f t="shared" si="84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>
        <f t="shared" si="86"/>
        <v>24.6</v>
      </c>
      <c r="Q912" t="str">
        <f t="shared" si="87"/>
        <v>music</v>
      </c>
      <c r="R912" t="str">
        <f t="shared" si="84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t="e">
        <f t="shared" si="86"/>
        <v>#DIV/0!</v>
      </c>
      <c r="Q913" t="str">
        <f t="shared" si="87"/>
        <v>music</v>
      </c>
      <c r="R913" t="str">
        <f t="shared" si="84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>
        <f t="shared" si="86"/>
        <v>15</v>
      </c>
      <c r="Q914" t="str">
        <f t="shared" si="87"/>
        <v>music</v>
      </c>
      <c r="R914" t="str">
        <f t="shared" si="84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t="e">
        <f t="shared" si="86"/>
        <v>#DIV/0!</v>
      </c>
      <c r="Q916" t="str">
        <f t="shared" si="87"/>
        <v>music</v>
      </c>
      <c r="R916" t="str">
        <f t="shared" si="84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t="e">
        <f t="shared" si="86"/>
        <v>#DIV/0!</v>
      </c>
      <c r="Q918" t="str">
        <f t="shared" si="87"/>
        <v>music</v>
      </c>
      <c r="R918" t="str">
        <f t="shared" si="84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>
        <f t="shared" si="86"/>
        <v>30</v>
      </c>
      <c r="Q919" t="str">
        <f t="shared" si="87"/>
        <v>music</v>
      </c>
      <c r="R919" t="str">
        <f t="shared" si="84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>
        <f t="shared" si="86"/>
        <v>100</v>
      </c>
      <c r="Q921" t="str">
        <f t="shared" si="87"/>
        <v>music</v>
      </c>
      <c r="R921" t="str">
        <f t="shared" si="84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t="e">
        <f t="shared" si="86"/>
        <v>#DIV/0!</v>
      </c>
      <c r="Q922" t="str">
        <f t="shared" si="87"/>
        <v>music</v>
      </c>
      <c r="R922" t="str">
        <f t="shared" si="84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>
        <f t="shared" si="86"/>
        <v>231.75</v>
      </c>
      <c r="Q923" t="str">
        <f t="shared" si="87"/>
        <v>music</v>
      </c>
      <c r="R923" t="str">
        <f t="shared" si="84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>
        <f t="shared" si="86"/>
        <v>55</v>
      </c>
      <c r="Q925" t="str">
        <f t="shared" si="87"/>
        <v>music</v>
      </c>
      <c r="R925" t="str">
        <f t="shared" si="84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>
        <f t="shared" si="86"/>
        <v>21.8</v>
      </c>
      <c r="Q926" t="str">
        <f t="shared" si="87"/>
        <v>music</v>
      </c>
      <c r="R926" t="str">
        <f t="shared" si="84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>
        <f t="shared" si="86"/>
        <v>32</v>
      </c>
      <c r="Q927" t="str">
        <f t="shared" si="87"/>
        <v>music</v>
      </c>
      <c r="R927" t="str">
        <f t="shared" si="84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t="e">
        <f t="shared" si="86"/>
        <v>#DIV/0!</v>
      </c>
      <c r="Q928" t="str">
        <f t="shared" si="87"/>
        <v>music</v>
      </c>
      <c r="R928" t="str">
        <f t="shared" si="84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t="e">
        <f t="shared" si="86"/>
        <v>#DIV/0!</v>
      </c>
      <c r="Q929" t="str">
        <f t="shared" si="87"/>
        <v>music</v>
      </c>
      <c r="R929" t="str">
        <f t="shared" si="84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>
        <f t="shared" si="86"/>
        <v>56.25</v>
      </c>
      <c r="Q930" t="str">
        <f t="shared" si="87"/>
        <v>music</v>
      </c>
      <c r="R930" t="str">
        <f t="shared" si="84"/>
        <v>jazz</v>
      </c>
      <c r="S930" s="12">
        <f t="shared" si="88"/>
        <v>41180.86241898148</v>
      </c>
      <c r="T930" s="12">
        <f t="shared" si="8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t="e">
        <f t="shared" si="86"/>
        <v>#DIV/0!</v>
      </c>
      <c r="Q931" t="str">
        <f t="shared" si="87"/>
        <v>music</v>
      </c>
      <c r="R931" t="str">
        <f t="shared" si="84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>
        <f t="shared" si="86"/>
        <v>69</v>
      </c>
      <c r="Q932" t="str">
        <f t="shared" si="87"/>
        <v>music</v>
      </c>
      <c r="R932" t="str">
        <f t="shared" si="84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>
        <f t="shared" si="86"/>
        <v>60</v>
      </c>
      <c r="Q935" t="str">
        <f t="shared" si="87"/>
        <v>music</v>
      </c>
      <c r="R935" t="str">
        <f t="shared" si="84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>
        <f t="shared" si="86"/>
        <v>25</v>
      </c>
      <c r="Q937" t="str">
        <f t="shared" si="87"/>
        <v>music</v>
      </c>
      <c r="R937" t="str">
        <f t="shared" si="84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t="e">
        <f t="shared" si="86"/>
        <v>#DIV/0!</v>
      </c>
      <c r="Q938" t="str">
        <f t="shared" si="87"/>
        <v>music</v>
      </c>
      <c r="R938" t="str">
        <f t="shared" si="84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>
        <f t="shared" si="86"/>
        <v>20</v>
      </c>
      <c r="Q939" t="str">
        <f t="shared" si="87"/>
        <v>music</v>
      </c>
      <c r="R939" t="str">
        <f t="shared" si="84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>
        <f t="shared" si="86"/>
        <v>25</v>
      </c>
      <c r="Q940" t="str">
        <f t="shared" si="87"/>
        <v>music</v>
      </c>
      <c r="R940" t="str">
        <f t="shared" si="84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>
        <f t="shared" si="86"/>
        <v>20</v>
      </c>
      <c r="Q941" t="str">
        <f t="shared" si="87"/>
        <v>music</v>
      </c>
      <c r="R941" t="str">
        <f t="shared" si="84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>
        <f t="shared" si="86"/>
        <v>57.2</v>
      </c>
      <c r="Q948" t="str">
        <f t="shared" si="87"/>
        <v>technology</v>
      </c>
      <c r="R948" t="str">
        <f t="shared" si="84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t="e">
        <f t="shared" si="86"/>
        <v>#DIV/0!</v>
      </c>
      <c r="Q949" t="str">
        <f t="shared" si="87"/>
        <v>technology</v>
      </c>
      <c r="R949" t="str">
        <f t="shared" si="84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>
        <f t="shared" si="86"/>
        <v>60</v>
      </c>
      <c r="Q950" t="str">
        <f t="shared" si="87"/>
        <v>technology</v>
      </c>
      <c r="R950" t="str">
        <f t="shared" si="84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>
        <f t="shared" si="86"/>
        <v>39</v>
      </c>
      <c r="Q951" t="str">
        <f t="shared" si="87"/>
        <v>technology</v>
      </c>
      <c r="R951" t="str">
        <f t="shared" si="84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>
        <f t="shared" si="86"/>
        <v>25.2</v>
      </c>
      <c r="Q955" t="str">
        <f t="shared" si="87"/>
        <v>technology</v>
      </c>
      <c r="R955" t="str">
        <f t="shared" si="84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>
        <f t="shared" si="86"/>
        <v>33.285714285714285</v>
      </c>
      <c r="Q959" t="str">
        <f t="shared" si="87"/>
        <v>technology</v>
      </c>
      <c r="R959" t="str">
        <f t="shared" ref="R959:R1022" si="90">RIGHT(N959,LEN(N959)-FIND("/",N959))</f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>
        <f t="shared" si="86"/>
        <v>51.823529411764703</v>
      </c>
      <c r="Q960" t="str">
        <f t="shared" si="87"/>
        <v>technology</v>
      </c>
      <c r="R960" t="str">
        <f t="shared" si="90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>
        <f t="shared" si="86"/>
        <v>113.62573099415205</v>
      </c>
      <c r="Q961" t="str">
        <f t="shared" si="87"/>
        <v>technology</v>
      </c>
      <c r="R961" t="str">
        <f t="shared" si="90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>
        <f t="shared" si="86"/>
        <v>136.46276595744681</v>
      </c>
      <c r="Q962" t="str">
        <f t="shared" si="87"/>
        <v>technology</v>
      </c>
      <c r="R962" t="str">
        <f t="shared" si="90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((E963/D963))</f>
        <v>0.42188421052631581</v>
      </c>
      <c r="P963">
        <f t="shared" ref="P963:P1026" si="92">(E963/L963)</f>
        <v>364.35454545454547</v>
      </c>
      <c r="Q963" t="str">
        <f t="shared" ref="Q963:Q1026" si="93">LEFT(N963,FIND("/",N963)-1)</f>
        <v>technology</v>
      </c>
      <c r="R963" t="str">
        <f t="shared" si="90"/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t="e">
        <f t="shared" si="92"/>
        <v>#DIV/0!</v>
      </c>
      <c r="Q990" t="str">
        <f t="shared" si="93"/>
        <v>technology</v>
      </c>
      <c r="R990" t="str">
        <f t="shared" si="90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>
        <f t="shared" si="92"/>
        <v>22.079728033472804</v>
      </c>
      <c r="Q1023" t="str">
        <f t="shared" si="93"/>
        <v>music</v>
      </c>
      <c r="R1023" t="str">
        <f t="shared" ref="R1023:R1030" si="96">RIGHT(N1023,LEN(N1023)-FIND("/",N1023))</f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>
        <f t="shared" si="92"/>
        <v>31.054054054054053</v>
      </c>
      <c r="Q1024" t="str">
        <f t="shared" si="93"/>
        <v>music</v>
      </c>
      <c r="R1024" t="str">
        <f t="shared" si="96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>
        <f t="shared" si="92"/>
        <v>36.206106870229007</v>
      </c>
      <c r="Q1025" t="str">
        <f t="shared" si="93"/>
        <v>music</v>
      </c>
      <c r="R1025" t="str">
        <f t="shared" si="96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>
        <f t="shared" si="92"/>
        <v>388.9762295081967</v>
      </c>
      <c r="Q1026" t="str">
        <f t="shared" si="93"/>
        <v>music</v>
      </c>
      <c r="R1026" t="str">
        <f t="shared" si="96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((E1027/D1027))</f>
        <v>1.099283142857143</v>
      </c>
      <c r="P1027">
        <f t="shared" ref="P1027:P1090" si="98">(E1027/L1027)</f>
        <v>71.848571428571432</v>
      </c>
      <c r="Q1027" t="str">
        <f t="shared" ref="Q1027:Q1090" si="99">LEFT(N1027,FIND("/",N1027)-1)</f>
        <v>music</v>
      </c>
      <c r="R1027" t="str">
        <f t="shared" si="96"/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>
        <f t="shared" si="98"/>
        <v>79.262411347517727</v>
      </c>
      <c r="Q1031" t="str">
        <f t="shared" si="99"/>
        <v>music</v>
      </c>
      <c r="R1031" t="str">
        <f>RIGHT(N1031,LEN(N1031)-FIND("/",N1031))</f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>
        <f t="shared" si="98"/>
        <v>43.031446540880502</v>
      </c>
      <c r="Q1032" t="str">
        <f t="shared" si="99"/>
        <v>music</v>
      </c>
      <c r="R1032" t="str">
        <f t="shared" ref="R1032:R1095" si="102">RIGHT(N1032,LEN(N1032)-FIND("/",N1032))</f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>
        <f t="shared" si="98"/>
        <v>108.48484848484848</v>
      </c>
      <c r="Q1033" t="str">
        <f t="shared" si="99"/>
        <v>music</v>
      </c>
      <c r="R1033" t="str">
        <f t="shared" si="102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>
        <f t="shared" si="98"/>
        <v>61.029583333333335</v>
      </c>
      <c r="Q1034" t="str">
        <f t="shared" si="99"/>
        <v>music</v>
      </c>
      <c r="R1034" t="str">
        <f t="shared" si="102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>
        <f t="shared" si="98"/>
        <v>50.592592592592595</v>
      </c>
      <c r="Q1035" t="str">
        <f t="shared" si="99"/>
        <v>music</v>
      </c>
      <c r="R1035" t="str">
        <f t="shared" si="102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>
        <f t="shared" si="98"/>
        <v>39.157168674698795</v>
      </c>
      <c r="Q1036" t="str">
        <f t="shared" si="99"/>
        <v>music</v>
      </c>
      <c r="R1036" t="str">
        <f t="shared" si="102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>
        <f t="shared" si="98"/>
        <v>65.15789473684211</v>
      </c>
      <c r="Q1037" t="str">
        <f t="shared" si="99"/>
        <v>music</v>
      </c>
      <c r="R1037" t="str">
        <f t="shared" si="102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>
        <f t="shared" si="98"/>
        <v>23.963127962085309</v>
      </c>
      <c r="Q1038" t="str">
        <f t="shared" si="99"/>
        <v>music</v>
      </c>
      <c r="R1038" t="str">
        <f t="shared" si="102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>
        <f t="shared" si="98"/>
        <v>48.61904761904762</v>
      </c>
      <c r="Q1039" t="str">
        <f t="shared" si="99"/>
        <v>music</v>
      </c>
      <c r="R1039" t="str">
        <f t="shared" si="102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>
        <f t="shared" si="98"/>
        <v>35.73770491803279</v>
      </c>
      <c r="Q1040" t="str">
        <f t="shared" si="99"/>
        <v>music</v>
      </c>
      <c r="R1040" t="str">
        <f t="shared" si="102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>
        <f t="shared" si="98"/>
        <v>21.366666666666667</v>
      </c>
      <c r="Q1041" t="str">
        <f t="shared" si="99"/>
        <v>music</v>
      </c>
      <c r="R1041" t="str">
        <f t="shared" si="102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>
        <f t="shared" si="98"/>
        <v>250</v>
      </c>
      <c r="Q1042" t="str">
        <f t="shared" si="99"/>
        <v>journalism</v>
      </c>
      <c r="R1042" t="str">
        <f t="shared" si="102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t="e">
        <f t="shared" si="98"/>
        <v>#DIV/0!</v>
      </c>
      <c r="Q1043" t="str">
        <f t="shared" si="99"/>
        <v>journalism</v>
      </c>
      <c r="R1043" t="str">
        <f t="shared" si="102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>
        <f t="shared" si="98"/>
        <v>10</v>
      </c>
      <c r="Q1044" t="str">
        <f t="shared" si="99"/>
        <v>journalism</v>
      </c>
      <c r="R1044" t="str">
        <f t="shared" si="102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>
        <f t="shared" si="98"/>
        <v>29.236301369863014</v>
      </c>
      <c r="Q1045" t="str">
        <f t="shared" si="99"/>
        <v>journalism</v>
      </c>
      <c r="R1045" t="str">
        <f t="shared" si="102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>
        <f t="shared" si="98"/>
        <v>3</v>
      </c>
      <c r="Q1046" t="str">
        <f t="shared" si="99"/>
        <v>journalism</v>
      </c>
      <c r="R1046" t="str">
        <f t="shared" si="102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>
        <f t="shared" si="98"/>
        <v>33.25</v>
      </c>
      <c r="Q1047" t="str">
        <f t="shared" si="99"/>
        <v>journalism</v>
      </c>
      <c r="R1047" t="str">
        <f t="shared" si="102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t="e">
        <f t="shared" si="98"/>
        <v>#DIV/0!</v>
      </c>
      <c r="Q1048" t="str">
        <f t="shared" si="99"/>
        <v>journalism</v>
      </c>
      <c r="R1048" t="str">
        <f t="shared" si="102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>
        <f t="shared" si="98"/>
        <v>1</v>
      </c>
      <c r="Q1049" t="str">
        <f t="shared" si="99"/>
        <v>journalism</v>
      </c>
      <c r="R1049" t="str">
        <f t="shared" si="102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>
        <f t="shared" si="98"/>
        <v>53</v>
      </c>
      <c r="Q1050" t="str">
        <f t="shared" si="99"/>
        <v>journalism</v>
      </c>
      <c r="R1050" t="str">
        <f t="shared" si="102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t="e">
        <f t="shared" si="98"/>
        <v>#DIV/0!</v>
      </c>
      <c r="Q1051" t="str">
        <f t="shared" si="99"/>
        <v>journalism</v>
      </c>
      <c r="R1051" t="str">
        <f t="shared" si="102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t="e">
        <f t="shared" si="98"/>
        <v>#DIV/0!</v>
      </c>
      <c r="Q1052" t="str">
        <f t="shared" si="99"/>
        <v>journalism</v>
      </c>
      <c r="R1052" t="str">
        <f t="shared" si="102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t="e">
        <f t="shared" si="98"/>
        <v>#DIV/0!</v>
      </c>
      <c r="Q1053" t="str">
        <f t="shared" si="99"/>
        <v>journalism</v>
      </c>
      <c r="R1053" t="str">
        <f t="shared" si="102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t="e">
        <f t="shared" si="98"/>
        <v>#DIV/0!</v>
      </c>
      <c r="Q1054" t="str">
        <f t="shared" si="99"/>
        <v>journalism</v>
      </c>
      <c r="R1054" t="str">
        <f t="shared" si="102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>
        <f t="shared" si="98"/>
        <v>15</v>
      </c>
      <c r="Q1055" t="str">
        <f t="shared" si="99"/>
        <v>journalism</v>
      </c>
      <c r="R1055" t="str">
        <f t="shared" si="102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t="e">
        <f t="shared" si="98"/>
        <v>#DIV/0!</v>
      </c>
      <c r="Q1056" t="str">
        <f t="shared" si="99"/>
        <v>journalism</v>
      </c>
      <c r="R1056" t="str">
        <f t="shared" si="102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t="e">
        <f t="shared" si="98"/>
        <v>#DIV/0!</v>
      </c>
      <c r="Q1057" t="str">
        <f t="shared" si="99"/>
        <v>journalism</v>
      </c>
      <c r="R1057" t="str">
        <f t="shared" si="102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t="e">
        <f t="shared" si="98"/>
        <v>#DIV/0!</v>
      </c>
      <c r="Q1058" t="str">
        <f t="shared" si="99"/>
        <v>journalism</v>
      </c>
      <c r="R1058" t="str">
        <f t="shared" si="102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t="e">
        <f t="shared" si="98"/>
        <v>#DIV/0!</v>
      </c>
      <c r="Q1059" t="str">
        <f t="shared" si="99"/>
        <v>journalism</v>
      </c>
      <c r="R1059" t="str">
        <f t="shared" si="102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t="e">
        <f t="shared" si="98"/>
        <v>#DIV/0!</v>
      </c>
      <c r="Q1060" t="str">
        <f t="shared" si="99"/>
        <v>journalism</v>
      </c>
      <c r="R1060" t="str">
        <f t="shared" si="102"/>
        <v>audio</v>
      </c>
      <c r="S1060" s="12">
        <f t="shared" si="100"/>
        <v>42047.900960648149</v>
      </c>
      <c r="T1060" s="12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t="e">
        <f t="shared" si="98"/>
        <v>#DIV/0!</v>
      </c>
      <c r="Q1061" t="str">
        <f t="shared" si="99"/>
        <v>journalism</v>
      </c>
      <c r="R1061" t="str">
        <f t="shared" si="102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>
        <f t="shared" si="98"/>
        <v>50</v>
      </c>
      <c r="Q1062" t="str">
        <f t="shared" si="99"/>
        <v>journalism</v>
      </c>
      <c r="R1062" t="str">
        <f t="shared" si="102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t="e">
        <f t="shared" si="98"/>
        <v>#DIV/0!</v>
      </c>
      <c r="Q1063" t="str">
        <f t="shared" si="99"/>
        <v>journalism</v>
      </c>
      <c r="R1063" t="str">
        <f t="shared" si="102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>
        <f t="shared" si="98"/>
        <v>47.5</v>
      </c>
      <c r="Q1064" t="str">
        <f t="shared" si="99"/>
        <v>journalism</v>
      </c>
      <c r="R1064" t="str">
        <f t="shared" si="102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t="e">
        <f t="shared" si="98"/>
        <v>#DIV/0!</v>
      </c>
      <c r="Q1065" t="str">
        <f t="shared" si="99"/>
        <v>journalism</v>
      </c>
      <c r="R1065" t="str">
        <f t="shared" si="102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>
        <f t="shared" si="98"/>
        <v>65.666666666666671</v>
      </c>
      <c r="Q1066" t="str">
        <f t="shared" si="99"/>
        <v>games</v>
      </c>
      <c r="R1066" t="str">
        <f t="shared" si="102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>
        <f t="shared" si="98"/>
        <v>16.2</v>
      </c>
      <c r="Q1067" t="str">
        <f t="shared" si="99"/>
        <v>games</v>
      </c>
      <c r="R1067" t="str">
        <f t="shared" si="102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>
        <f t="shared" si="98"/>
        <v>34.128378378378379</v>
      </c>
      <c r="Q1068" t="str">
        <f t="shared" si="99"/>
        <v>games</v>
      </c>
      <c r="R1068" t="str">
        <f t="shared" si="102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>
        <f t="shared" si="98"/>
        <v>13</v>
      </c>
      <c r="Q1069" t="str">
        <f t="shared" si="99"/>
        <v>games</v>
      </c>
      <c r="R1069" t="str">
        <f t="shared" si="102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>
        <f t="shared" si="98"/>
        <v>11.25</v>
      </c>
      <c r="Q1070" t="str">
        <f t="shared" si="99"/>
        <v>games</v>
      </c>
      <c r="R1070" t="str">
        <f t="shared" si="102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>
        <f t="shared" si="98"/>
        <v>40.476190476190474</v>
      </c>
      <c r="Q1071" t="str">
        <f t="shared" si="99"/>
        <v>games</v>
      </c>
      <c r="R1071" t="str">
        <f t="shared" si="102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>
        <f t="shared" si="98"/>
        <v>35</v>
      </c>
      <c r="Q1072" t="str">
        <f t="shared" si="99"/>
        <v>games</v>
      </c>
      <c r="R1072" t="str">
        <f t="shared" si="102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t="e">
        <f t="shared" si="98"/>
        <v>#DIV/0!</v>
      </c>
      <c r="Q1073" t="str">
        <f t="shared" si="99"/>
        <v>games</v>
      </c>
      <c r="R1073" t="str">
        <f t="shared" si="102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>
        <f t="shared" si="98"/>
        <v>12.75</v>
      </c>
      <c r="Q1074" t="str">
        <f t="shared" si="99"/>
        <v>games</v>
      </c>
      <c r="R1074" t="str">
        <f t="shared" si="102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>
        <f t="shared" si="98"/>
        <v>10</v>
      </c>
      <c r="Q1075" t="str">
        <f t="shared" si="99"/>
        <v>games</v>
      </c>
      <c r="R1075" t="str">
        <f t="shared" si="102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>
        <f t="shared" si="98"/>
        <v>113.56666666666666</v>
      </c>
      <c r="Q1076" t="str">
        <f t="shared" si="99"/>
        <v>games</v>
      </c>
      <c r="R1076" t="str">
        <f t="shared" si="102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>
        <f t="shared" si="98"/>
        <v>15</v>
      </c>
      <c r="Q1077" t="str">
        <f t="shared" si="99"/>
        <v>games</v>
      </c>
      <c r="R1077" t="str">
        <f t="shared" si="102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>
        <f t="shared" si="98"/>
        <v>48.281025641025643</v>
      </c>
      <c r="Q1078" t="str">
        <f t="shared" si="99"/>
        <v>games</v>
      </c>
      <c r="R1078" t="str">
        <f t="shared" si="102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>
        <f t="shared" si="98"/>
        <v>43.976047904191617</v>
      </c>
      <c r="Q1079" t="str">
        <f t="shared" si="99"/>
        <v>games</v>
      </c>
      <c r="R1079" t="str">
        <f t="shared" si="102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>
        <f t="shared" si="98"/>
        <v>9</v>
      </c>
      <c r="Q1080" t="str">
        <f t="shared" si="99"/>
        <v>games</v>
      </c>
      <c r="R1080" t="str">
        <f t="shared" si="102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>
        <f t="shared" si="98"/>
        <v>37.666666666666664</v>
      </c>
      <c r="Q1081" t="str">
        <f t="shared" si="99"/>
        <v>games</v>
      </c>
      <c r="R1081" t="str">
        <f t="shared" si="102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>
        <f t="shared" si="98"/>
        <v>18.581632653061224</v>
      </c>
      <c r="Q1082" t="str">
        <f t="shared" si="99"/>
        <v>games</v>
      </c>
      <c r="R1082" t="str">
        <f t="shared" si="102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>
        <f t="shared" si="98"/>
        <v>3</v>
      </c>
      <c r="Q1083" t="str">
        <f t="shared" si="99"/>
        <v>games</v>
      </c>
      <c r="R1083" t="str">
        <f t="shared" si="102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>
        <f t="shared" si="98"/>
        <v>18.666666666666668</v>
      </c>
      <c r="Q1084" t="str">
        <f t="shared" si="99"/>
        <v>games</v>
      </c>
      <c r="R1084" t="str">
        <f t="shared" si="102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>
        <f t="shared" si="98"/>
        <v>410</v>
      </c>
      <c r="Q1085" t="str">
        <f t="shared" si="99"/>
        <v>games</v>
      </c>
      <c r="R1085" t="str">
        <f t="shared" si="102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t="e">
        <f t="shared" si="98"/>
        <v>#DIV/0!</v>
      </c>
      <c r="Q1086" t="str">
        <f t="shared" si="99"/>
        <v>games</v>
      </c>
      <c r="R1086" t="str">
        <f t="shared" si="102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>
        <f t="shared" si="98"/>
        <v>114</v>
      </c>
      <c r="Q1087" t="str">
        <f t="shared" si="99"/>
        <v>games</v>
      </c>
      <c r="R1087" t="str">
        <f t="shared" si="102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>
        <f t="shared" si="98"/>
        <v>7.5</v>
      </c>
      <c r="Q1088" t="str">
        <f t="shared" si="99"/>
        <v>games</v>
      </c>
      <c r="R1088" t="str">
        <f t="shared" si="102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t="e">
        <f t="shared" si="98"/>
        <v>#DIV/0!</v>
      </c>
      <c r="Q1089" t="str">
        <f t="shared" si="99"/>
        <v>games</v>
      </c>
      <c r="R1089" t="str">
        <f t="shared" si="102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>
        <f t="shared" si="98"/>
        <v>43.41727891156463</v>
      </c>
      <c r="Q1090" t="str">
        <f t="shared" si="99"/>
        <v>games</v>
      </c>
      <c r="R1090" t="str">
        <f t="shared" si="102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((E1091/D1091))</f>
        <v>7.8266666666666665E-2</v>
      </c>
      <c r="P1091">
        <f t="shared" ref="P1091:P1154" si="104">(E1091/L1091)</f>
        <v>23.959183673469386</v>
      </c>
      <c r="Q1091" t="str">
        <f t="shared" ref="Q1091:Q1154" si="105">LEFT(N1091,FIND("/",N1091)-1)</f>
        <v>games</v>
      </c>
      <c r="R1091" t="str">
        <f t="shared" si="102"/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>
        <f t="shared" si="104"/>
        <v>122.00037037037038</v>
      </c>
      <c r="Q1096" t="str">
        <f t="shared" si="105"/>
        <v>games</v>
      </c>
      <c r="R1096" t="str">
        <f t="shared" ref="R1096:R1159" si="108">RIGHT(N1096,LEN(N1096)-FIND("/",N1096))</f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>
        <f t="shared" si="104"/>
        <v>267.80851063829789</v>
      </c>
      <c r="Q1097" t="str">
        <f t="shared" si="105"/>
        <v>games</v>
      </c>
      <c r="R1097" t="str">
        <f t="shared" si="108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>
        <f t="shared" si="104"/>
        <v>74.206896551724142</v>
      </c>
      <c r="Q1098" t="str">
        <f t="shared" si="105"/>
        <v>games</v>
      </c>
      <c r="R1098" t="str">
        <f t="shared" si="108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>
        <f t="shared" si="104"/>
        <v>6.7142857142857144</v>
      </c>
      <c r="Q1099" t="str">
        <f t="shared" si="105"/>
        <v>games</v>
      </c>
      <c r="R1099" t="str">
        <f t="shared" si="108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>
        <f t="shared" si="104"/>
        <v>81.954545454545453</v>
      </c>
      <c r="Q1100" t="str">
        <f t="shared" si="105"/>
        <v>games</v>
      </c>
      <c r="R1100" t="str">
        <f t="shared" si="108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>
        <f t="shared" si="104"/>
        <v>25</v>
      </c>
      <c r="Q1101" t="str">
        <f t="shared" si="105"/>
        <v>games</v>
      </c>
      <c r="R1101" t="str">
        <f t="shared" si="108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>
        <f t="shared" si="104"/>
        <v>10</v>
      </c>
      <c r="Q1102" t="str">
        <f t="shared" si="105"/>
        <v>games</v>
      </c>
      <c r="R1102" t="str">
        <f t="shared" si="108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>
        <f t="shared" si="104"/>
        <v>6.833333333333333</v>
      </c>
      <c r="Q1103" t="str">
        <f t="shared" si="105"/>
        <v>games</v>
      </c>
      <c r="R1103" t="str">
        <f t="shared" si="108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>
        <f t="shared" si="104"/>
        <v>17.708333333333332</v>
      </c>
      <c r="Q1104" t="str">
        <f t="shared" si="105"/>
        <v>games</v>
      </c>
      <c r="R1104" t="str">
        <f t="shared" si="108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>
        <f t="shared" si="104"/>
        <v>16.2</v>
      </c>
      <c r="Q1105" t="str">
        <f t="shared" si="105"/>
        <v>games</v>
      </c>
      <c r="R1105" t="str">
        <f t="shared" si="108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>
        <f t="shared" si="104"/>
        <v>80.297297297297291</v>
      </c>
      <c r="Q1106" t="str">
        <f t="shared" si="105"/>
        <v>games</v>
      </c>
      <c r="R1106" t="str">
        <f t="shared" si="108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>
        <f t="shared" si="104"/>
        <v>71.55</v>
      </c>
      <c r="Q1107" t="str">
        <f t="shared" si="105"/>
        <v>games</v>
      </c>
      <c r="R1107" t="str">
        <f t="shared" si="108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>
        <f t="shared" si="104"/>
        <v>23.571428571428573</v>
      </c>
      <c r="Q1108" t="str">
        <f t="shared" si="105"/>
        <v>games</v>
      </c>
      <c r="R1108" t="str">
        <f t="shared" si="108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t="e">
        <f t="shared" si="104"/>
        <v>#DIV/0!</v>
      </c>
      <c r="Q1109" t="str">
        <f t="shared" si="105"/>
        <v>games</v>
      </c>
      <c r="R1109" t="str">
        <f t="shared" si="108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>
        <f t="shared" si="104"/>
        <v>34.88095238095238</v>
      </c>
      <c r="Q1110" t="str">
        <f t="shared" si="105"/>
        <v>games</v>
      </c>
      <c r="R1110" t="str">
        <f t="shared" si="108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>
        <f t="shared" si="104"/>
        <v>15</v>
      </c>
      <c r="Q1111" t="str">
        <f t="shared" si="105"/>
        <v>games</v>
      </c>
      <c r="R1111" t="str">
        <f t="shared" si="108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>
        <f t="shared" si="104"/>
        <v>23.181818181818183</v>
      </c>
      <c r="Q1112" t="str">
        <f t="shared" si="105"/>
        <v>games</v>
      </c>
      <c r="R1112" t="str">
        <f t="shared" si="108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>
        <f t="shared" si="104"/>
        <v>1</v>
      </c>
      <c r="Q1113" t="str">
        <f t="shared" si="105"/>
        <v>games</v>
      </c>
      <c r="R1113" t="str">
        <f t="shared" si="108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>
        <f t="shared" si="104"/>
        <v>100.23371794871794</v>
      </c>
      <c r="Q1114" t="str">
        <f t="shared" si="105"/>
        <v>games</v>
      </c>
      <c r="R1114" t="str">
        <f t="shared" si="108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>
        <f t="shared" si="104"/>
        <v>5</v>
      </c>
      <c r="Q1115" t="str">
        <f t="shared" si="105"/>
        <v>games</v>
      </c>
      <c r="R1115" t="str">
        <f t="shared" si="108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>
        <f t="shared" si="104"/>
        <v>3.3333333333333335</v>
      </c>
      <c r="Q1116" t="str">
        <f t="shared" si="105"/>
        <v>games</v>
      </c>
      <c r="R1116" t="str">
        <f t="shared" si="108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>
        <f t="shared" si="104"/>
        <v>13.25</v>
      </c>
      <c r="Q1117" t="str">
        <f t="shared" si="105"/>
        <v>games</v>
      </c>
      <c r="R1117" t="str">
        <f t="shared" si="108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>
        <f t="shared" si="104"/>
        <v>17.852</v>
      </c>
      <c r="Q1118" t="str">
        <f t="shared" si="105"/>
        <v>games</v>
      </c>
      <c r="R1118" t="str">
        <f t="shared" si="108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>
        <f t="shared" si="104"/>
        <v>10.375</v>
      </c>
      <c r="Q1119" t="str">
        <f t="shared" si="105"/>
        <v>games</v>
      </c>
      <c r="R1119" t="str">
        <f t="shared" si="108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>
        <f t="shared" si="104"/>
        <v>36.333333333333336</v>
      </c>
      <c r="Q1120" t="str">
        <f t="shared" si="105"/>
        <v>games</v>
      </c>
      <c r="R1120" t="str">
        <f t="shared" si="108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>
        <f t="shared" si="104"/>
        <v>5</v>
      </c>
      <c r="Q1121" t="str">
        <f t="shared" si="105"/>
        <v>games</v>
      </c>
      <c r="R1121" t="str">
        <f t="shared" si="108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t="e">
        <f t="shared" si="104"/>
        <v>#DIV/0!</v>
      </c>
      <c r="Q1122" t="str">
        <f t="shared" si="105"/>
        <v>games</v>
      </c>
      <c r="R1122" t="str">
        <f t="shared" si="108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>
        <f t="shared" si="104"/>
        <v>5.8</v>
      </c>
      <c r="Q1123" t="str">
        <f t="shared" si="105"/>
        <v>games</v>
      </c>
      <c r="R1123" t="str">
        <f t="shared" si="108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t="e">
        <f t="shared" si="104"/>
        <v>#DIV/0!</v>
      </c>
      <c r="Q1124" t="str">
        <f t="shared" si="105"/>
        <v>games</v>
      </c>
      <c r="R1124" t="str">
        <f t="shared" si="108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>
        <f t="shared" si="104"/>
        <v>3.6666666666666665</v>
      </c>
      <c r="Q1125" t="str">
        <f t="shared" si="105"/>
        <v>games</v>
      </c>
      <c r="R1125" t="str">
        <f t="shared" si="108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>
        <f t="shared" si="104"/>
        <v>60.714285714285715</v>
      </c>
      <c r="Q1126" t="str">
        <f t="shared" si="105"/>
        <v>games</v>
      </c>
      <c r="R1126" t="str">
        <f t="shared" si="108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t="e">
        <f t="shared" si="104"/>
        <v>#DIV/0!</v>
      </c>
      <c r="Q1127" t="str">
        <f t="shared" si="105"/>
        <v>games</v>
      </c>
      <c r="R1127" t="str">
        <f t="shared" si="108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>
        <f t="shared" si="104"/>
        <v>5</v>
      </c>
      <c r="Q1128" t="str">
        <f t="shared" si="105"/>
        <v>games</v>
      </c>
      <c r="R1128" t="str">
        <f t="shared" si="108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>
        <f t="shared" si="104"/>
        <v>25.434782608695652</v>
      </c>
      <c r="Q1129" t="str">
        <f t="shared" si="105"/>
        <v>games</v>
      </c>
      <c r="R1129" t="str">
        <f t="shared" si="108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>
        <f t="shared" si="104"/>
        <v>1</v>
      </c>
      <c r="Q1130" t="str">
        <f t="shared" si="105"/>
        <v>games</v>
      </c>
      <c r="R1130" t="str">
        <f t="shared" si="108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>
        <f t="shared" si="104"/>
        <v>10.5</v>
      </c>
      <c r="Q1131" t="str">
        <f t="shared" si="105"/>
        <v>games</v>
      </c>
      <c r="R1131" t="str">
        <f t="shared" si="108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>
        <f t="shared" si="104"/>
        <v>3.6666666666666665</v>
      </c>
      <c r="Q1132" t="str">
        <f t="shared" si="105"/>
        <v>games</v>
      </c>
      <c r="R1132" t="str">
        <f t="shared" si="108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t="e">
        <f t="shared" si="104"/>
        <v>#DIV/0!</v>
      </c>
      <c r="Q1133" t="str">
        <f t="shared" si="105"/>
        <v>games</v>
      </c>
      <c r="R1133" t="str">
        <f t="shared" si="108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>
        <f t="shared" si="104"/>
        <v>110.61538461538461</v>
      </c>
      <c r="Q1134" t="str">
        <f t="shared" si="105"/>
        <v>games</v>
      </c>
      <c r="R1134" t="str">
        <f t="shared" si="108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>
        <f t="shared" si="104"/>
        <v>20</v>
      </c>
      <c r="Q1135" t="str">
        <f t="shared" si="105"/>
        <v>games</v>
      </c>
      <c r="R1135" t="str">
        <f t="shared" si="108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>
        <f t="shared" si="104"/>
        <v>1</v>
      </c>
      <c r="Q1136" t="str">
        <f t="shared" si="105"/>
        <v>games</v>
      </c>
      <c r="R1136" t="str">
        <f t="shared" si="108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>
        <f t="shared" si="104"/>
        <v>50</v>
      </c>
      <c r="Q1137" t="str">
        <f t="shared" si="105"/>
        <v>games</v>
      </c>
      <c r="R1137" t="str">
        <f t="shared" si="108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>
        <f t="shared" si="104"/>
        <v>45</v>
      </c>
      <c r="Q1138" t="str">
        <f t="shared" si="105"/>
        <v>games</v>
      </c>
      <c r="R1138" t="str">
        <f t="shared" si="108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>
        <f t="shared" si="104"/>
        <v>253.2051282051282</v>
      </c>
      <c r="Q1139" t="str">
        <f t="shared" si="105"/>
        <v>games</v>
      </c>
      <c r="R1139" t="str">
        <f t="shared" si="108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>
        <f t="shared" si="104"/>
        <v>31.25</v>
      </c>
      <c r="Q1140" t="str">
        <f t="shared" si="105"/>
        <v>games</v>
      </c>
      <c r="R1140" t="str">
        <f t="shared" si="108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>
        <f t="shared" si="104"/>
        <v>5</v>
      </c>
      <c r="Q1141" t="str">
        <f t="shared" si="105"/>
        <v>games</v>
      </c>
      <c r="R1141" t="str">
        <f t="shared" si="108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t="e">
        <f t="shared" si="104"/>
        <v>#DIV/0!</v>
      </c>
      <c r="Q1142" t="str">
        <f t="shared" si="105"/>
        <v>games</v>
      </c>
      <c r="R1142" t="str">
        <f t="shared" si="108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t="e">
        <f t="shared" si="104"/>
        <v>#DIV/0!</v>
      </c>
      <c r="Q1143" t="str">
        <f t="shared" si="105"/>
        <v>games</v>
      </c>
      <c r="R1143" t="str">
        <f t="shared" si="108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t="e">
        <f t="shared" si="104"/>
        <v>#DIV/0!</v>
      </c>
      <c r="Q1144" t="str">
        <f t="shared" si="105"/>
        <v>games</v>
      </c>
      <c r="R1144" t="str">
        <f t="shared" si="108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>
        <f t="shared" si="104"/>
        <v>23.25</v>
      </c>
      <c r="Q1145" t="str">
        <f t="shared" si="105"/>
        <v>games</v>
      </c>
      <c r="R1145" t="str">
        <f t="shared" si="108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t="e">
        <f t="shared" si="104"/>
        <v>#DIV/0!</v>
      </c>
      <c r="Q1146" t="str">
        <f t="shared" si="105"/>
        <v>food</v>
      </c>
      <c r="R1146" t="str">
        <f t="shared" si="108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>
        <f t="shared" si="104"/>
        <v>100</v>
      </c>
      <c r="Q1147" t="str">
        <f t="shared" si="105"/>
        <v>food</v>
      </c>
      <c r="R1147" t="str">
        <f t="shared" si="108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>
        <f t="shared" si="104"/>
        <v>44.166666666666664</v>
      </c>
      <c r="Q1148" t="str">
        <f t="shared" si="105"/>
        <v>food</v>
      </c>
      <c r="R1148" t="str">
        <f t="shared" si="108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t="e">
        <f t="shared" si="104"/>
        <v>#DIV/0!</v>
      </c>
      <c r="Q1149" t="str">
        <f t="shared" si="105"/>
        <v>food</v>
      </c>
      <c r="R1149" t="str">
        <f t="shared" si="108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>
        <f t="shared" si="104"/>
        <v>24.333333333333332</v>
      </c>
      <c r="Q1150" t="str">
        <f t="shared" si="105"/>
        <v>food</v>
      </c>
      <c r="R1150" t="str">
        <f t="shared" si="108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>
        <f t="shared" si="104"/>
        <v>37.5</v>
      </c>
      <c r="Q1151" t="str">
        <f t="shared" si="105"/>
        <v>food</v>
      </c>
      <c r="R1151" t="str">
        <f t="shared" si="108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>
        <f t="shared" si="104"/>
        <v>42</v>
      </c>
      <c r="Q1152" t="str">
        <f t="shared" si="105"/>
        <v>food</v>
      </c>
      <c r="R1152" t="str">
        <f t="shared" si="108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t="e">
        <f t="shared" si="104"/>
        <v>#DIV/0!</v>
      </c>
      <c r="Q1153" t="str">
        <f t="shared" si="105"/>
        <v>food</v>
      </c>
      <c r="R1153" t="str">
        <f t="shared" si="108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>
        <f t="shared" si="104"/>
        <v>60.733333333333334</v>
      </c>
      <c r="Q1154" t="str">
        <f t="shared" si="105"/>
        <v>food</v>
      </c>
      <c r="R1154" t="str">
        <f t="shared" si="108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((E1155/D1155))</f>
        <v>6.2500000000000003E-3</v>
      </c>
      <c r="P1155">
        <f t="shared" ref="P1155:P1218" si="110">(E1155/L1155)</f>
        <v>50</v>
      </c>
      <c r="Q1155" t="str">
        <f t="shared" ref="Q1155:Q1218" si="111">LEFT(N1155,FIND("/",N1155)-1)</f>
        <v>food</v>
      </c>
      <c r="R1155" t="str">
        <f t="shared" si="108"/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t="e">
        <f t="shared" si="110"/>
        <v>#DIV/0!</v>
      </c>
      <c r="Q1158" t="str">
        <f t="shared" si="111"/>
        <v>food</v>
      </c>
      <c r="R1158" t="str">
        <f t="shared" si="108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>
        <f t="shared" si="110"/>
        <v>11.666666666666666</v>
      </c>
      <c r="Q1160" t="str">
        <f t="shared" si="111"/>
        <v>food</v>
      </c>
      <c r="R1160" t="str">
        <f t="shared" ref="R1160:R1223" si="114">RIGHT(N1160,LEN(N1160)-FIND("/",N1160))</f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t="e">
        <f t="shared" si="110"/>
        <v>#DIV/0!</v>
      </c>
      <c r="Q1161" t="str">
        <f t="shared" si="111"/>
        <v>food</v>
      </c>
      <c r="R1161" t="str">
        <f t="shared" si="114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>
        <f t="shared" si="110"/>
        <v>60.789473684210527</v>
      </c>
      <c r="Q1162" t="str">
        <f t="shared" si="111"/>
        <v>food</v>
      </c>
      <c r="R1162" t="str">
        <f t="shared" si="114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t="e">
        <f t="shared" si="110"/>
        <v>#DIV/0!</v>
      </c>
      <c r="Q1163" t="str">
        <f t="shared" si="111"/>
        <v>food</v>
      </c>
      <c r="R1163" t="str">
        <f t="shared" si="114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>
        <f t="shared" si="110"/>
        <v>17.5</v>
      </c>
      <c r="Q1164" t="str">
        <f t="shared" si="111"/>
        <v>food</v>
      </c>
      <c r="R1164" t="str">
        <f t="shared" si="114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t="e">
        <f t="shared" si="110"/>
        <v>#DIV/0!</v>
      </c>
      <c r="Q1165" t="str">
        <f t="shared" si="111"/>
        <v>food</v>
      </c>
      <c r="R1165" t="str">
        <f t="shared" si="114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t="e">
        <f t="shared" si="110"/>
        <v>#DIV/0!</v>
      </c>
      <c r="Q1166" t="str">
        <f t="shared" si="111"/>
        <v>food</v>
      </c>
      <c r="R1166" t="str">
        <f t="shared" si="114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>
        <f t="shared" si="110"/>
        <v>82.82</v>
      </c>
      <c r="Q1167" t="str">
        <f t="shared" si="111"/>
        <v>food</v>
      </c>
      <c r="R1167" t="str">
        <f t="shared" si="114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>
        <f t="shared" si="110"/>
        <v>358.875</v>
      </c>
      <c r="Q1168" t="str">
        <f t="shared" si="111"/>
        <v>food</v>
      </c>
      <c r="R1168" t="str">
        <f t="shared" si="114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>
        <f t="shared" si="110"/>
        <v>61.1875</v>
      </c>
      <c r="Q1169" t="str">
        <f t="shared" si="111"/>
        <v>food</v>
      </c>
      <c r="R1169" t="str">
        <f t="shared" si="114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>
        <f t="shared" si="110"/>
        <v>340</v>
      </c>
      <c r="Q1170" t="str">
        <f t="shared" si="111"/>
        <v>food</v>
      </c>
      <c r="R1170" t="str">
        <f t="shared" si="114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>
        <f t="shared" si="110"/>
        <v>5.666666666666667</v>
      </c>
      <c r="Q1171" t="str">
        <f t="shared" si="111"/>
        <v>food</v>
      </c>
      <c r="R1171" t="str">
        <f t="shared" si="114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>
        <f t="shared" si="110"/>
        <v>50</v>
      </c>
      <c r="Q1172" t="str">
        <f t="shared" si="111"/>
        <v>food</v>
      </c>
      <c r="R1172" t="str">
        <f t="shared" si="114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>
        <f t="shared" si="110"/>
        <v>25</v>
      </c>
      <c r="Q1173" t="str">
        <f t="shared" si="111"/>
        <v>food</v>
      </c>
      <c r="R1173" t="str">
        <f t="shared" si="114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t="e">
        <f t="shared" si="110"/>
        <v>#DIV/0!</v>
      </c>
      <c r="Q1174" t="str">
        <f t="shared" si="111"/>
        <v>food</v>
      </c>
      <c r="R1174" t="str">
        <f t="shared" si="114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>
        <f t="shared" si="110"/>
        <v>30</v>
      </c>
      <c r="Q1175" t="str">
        <f t="shared" si="111"/>
        <v>food</v>
      </c>
      <c r="R1175" t="str">
        <f t="shared" si="114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>
        <f t="shared" si="110"/>
        <v>46.631578947368418</v>
      </c>
      <c r="Q1176" t="str">
        <f t="shared" si="111"/>
        <v>food</v>
      </c>
      <c r="R1176" t="str">
        <f t="shared" si="114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>
        <f t="shared" si="110"/>
        <v>65</v>
      </c>
      <c r="Q1177" t="str">
        <f t="shared" si="111"/>
        <v>food</v>
      </c>
      <c r="R1177" t="str">
        <f t="shared" si="114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>
        <f t="shared" si="110"/>
        <v>10</v>
      </c>
      <c r="Q1178" t="str">
        <f t="shared" si="111"/>
        <v>food</v>
      </c>
      <c r="R1178" t="str">
        <f t="shared" si="114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t="e">
        <f t="shared" si="110"/>
        <v>#DIV/0!</v>
      </c>
      <c r="Q1179" t="str">
        <f t="shared" si="111"/>
        <v>food</v>
      </c>
      <c r="R1179" t="str">
        <f t="shared" si="114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>
        <f t="shared" si="110"/>
        <v>5</v>
      </c>
      <c r="Q1180" t="str">
        <f t="shared" si="111"/>
        <v>food</v>
      </c>
      <c r="R1180" t="str">
        <f t="shared" si="114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>
        <f t="shared" si="110"/>
        <v>640</v>
      </c>
      <c r="Q1181" t="str">
        <f t="shared" si="111"/>
        <v>food</v>
      </c>
      <c r="R1181" t="str">
        <f t="shared" si="114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>
        <f t="shared" si="110"/>
        <v>69.117647058823536</v>
      </c>
      <c r="Q1182" t="str">
        <f t="shared" si="111"/>
        <v>food</v>
      </c>
      <c r="R1182" t="str">
        <f t="shared" si="114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>
        <f t="shared" si="110"/>
        <v>1.3333333333333333</v>
      </c>
      <c r="Q1183" t="str">
        <f t="shared" si="111"/>
        <v>food</v>
      </c>
      <c r="R1183" t="str">
        <f t="shared" si="114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>
        <f t="shared" si="110"/>
        <v>10.5</v>
      </c>
      <c r="Q1184" t="str">
        <f t="shared" si="111"/>
        <v>food</v>
      </c>
      <c r="R1184" t="str">
        <f t="shared" si="114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>
        <f t="shared" si="110"/>
        <v>33.333333333333336</v>
      </c>
      <c r="Q1185" t="str">
        <f t="shared" si="111"/>
        <v>food</v>
      </c>
      <c r="R1185" t="str">
        <f t="shared" si="114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>
        <f t="shared" si="110"/>
        <v>61.562666666666665</v>
      </c>
      <c r="Q1186" t="str">
        <f t="shared" si="111"/>
        <v>photography</v>
      </c>
      <c r="R1186" t="str">
        <f t="shared" si="114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>
        <f t="shared" si="110"/>
        <v>118.73873873873873</v>
      </c>
      <c r="Q1187" t="str">
        <f t="shared" si="111"/>
        <v>photography</v>
      </c>
      <c r="R1187" t="str">
        <f t="shared" si="114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14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>
        <f t="shared" si="110"/>
        <v>130.15714285714284</v>
      </c>
      <c r="Q1189" t="str">
        <f t="shared" si="111"/>
        <v>photography</v>
      </c>
      <c r="R1189" t="str">
        <f t="shared" si="114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>
        <f t="shared" si="110"/>
        <v>37.776470588235291</v>
      </c>
      <c r="Q1190" t="str">
        <f t="shared" si="111"/>
        <v>photography</v>
      </c>
      <c r="R1190" t="str">
        <f t="shared" si="114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14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>
        <f t="shared" si="110"/>
        <v>51.92307692307692</v>
      </c>
      <c r="Q1192" t="str">
        <f t="shared" si="111"/>
        <v>photography</v>
      </c>
      <c r="R1192" t="str">
        <f t="shared" si="114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14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>
        <f t="shared" si="110"/>
        <v>19.333333333333332</v>
      </c>
      <c r="Q1194" t="str">
        <f t="shared" si="111"/>
        <v>photography</v>
      </c>
      <c r="R1194" t="str">
        <f t="shared" si="114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14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>
        <f t="shared" si="110"/>
        <v>56.414565826330531</v>
      </c>
      <c r="Q1196" t="str">
        <f t="shared" si="111"/>
        <v>photography</v>
      </c>
      <c r="R1196" t="str">
        <f t="shared" si="114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>
        <f t="shared" si="110"/>
        <v>79.411764705882348</v>
      </c>
      <c r="Q1197" t="str">
        <f t="shared" si="111"/>
        <v>photography</v>
      </c>
      <c r="R1197" t="str">
        <f t="shared" si="114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>
        <f t="shared" si="110"/>
        <v>76.439453125</v>
      </c>
      <c r="Q1198" t="str">
        <f t="shared" si="111"/>
        <v>photography</v>
      </c>
      <c r="R1198" t="str">
        <f t="shared" si="114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>
        <f t="shared" si="110"/>
        <v>121</v>
      </c>
      <c r="Q1199" t="str">
        <f t="shared" si="111"/>
        <v>photography</v>
      </c>
      <c r="R1199" t="str">
        <f t="shared" si="114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>
        <f t="shared" si="110"/>
        <v>54.616766467065865</v>
      </c>
      <c r="Q1200" t="str">
        <f t="shared" si="111"/>
        <v>photography</v>
      </c>
      <c r="R1200" t="str">
        <f t="shared" si="114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14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14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14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>
        <f t="shared" si="110"/>
        <v>183.80442804428046</v>
      </c>
      <c r="Q1204" t="str">
        <f t="shared" si="111"/>
        <v>photography</v>
      </c>
      <c r="R1204" t="str">
        <f t="shared" si="114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14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>
        <f t="shared" si="110"/>
        <v>234.78947368421052</v>
      </c>
      <c r="Q1206" t="str">
        <f t="shared" si="111"/>
        <v>photography</v>
      </c>
      <c r="R1206" t="str">
        <f t="shared" si="114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14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>
        <f t="shared" si="110"/>
        <v>32.34375</v>
      </c>
      <c r="Q1208" t="str">
        <f t="shared" si="111"/>
        <v>photography</v>
      </c>
      <c r="R1208" t="str">
        <f t="shared" si="114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14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>
        <f t="shared" si="110"/>
        <v>207.06666666666666</v>
      </c>
      <c r="Q1210" t="str">
        <f t="shared" si="111"/>
        <v>photography</v>
      </c>
      <c r="R1210" t="str">
        <f t="shared" si="114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>
        <f t="shared" si="110"/>
        <v>138.2608695652174</v>
      </c>
      <c r="Q1211" t="str">
        <f t="shared" si="111"/>
        <v>photography</v>
      </c>
      <c r="R1211" t="str">
        <f t="shared" si="114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>
        <f t="shared" si="110"/>
        <v>493.81553398058253</v>
      </c>
      <c r="Q1212" t="str">
        <f t="shared" si="111"/>
        <v>photography</v>
      </c>
      <c r="R1212" t="str">
        <f t="shared" si="114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>
        <f t="shared" si="110"/>
        <v>168.5</v>
      </c>
      <c r="Q1213" t="str">
        <f t="shared" si="111"/>
        <v>photography</v>
      </c>
      <c r="R1213" t="str">
        <f t="shared" si="114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>
        <f t="shared" si="110"/>
        <v>38.867469879518069</v>
      </c>
      <c r="Q1214" t="str">
        <f t="shared" si="111"/>
        <v>photography</v>
      </c>
      <c r="R1214" t="str">
        <f t="shared" si="114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14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>
        <f t="shared" si="110"/>
        <v>105.44</v>
      </c>
      <c r="Q1216" t="str">
        <f t="shared" si="111"/>
        <v>photography</v>
      </c>
      <c r="R1216" t="str">
        <f t="shared" si="114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>
        <f t="shared" si="110"/>
        <v>71.592003642987251</v>
      </c>
      <c r="Q1217" t="str">
        <f t="shared" si="111"/>
        <v>photography</v>
      </c>
      <c r="R1217" t="str">
        <f t="shared" si="114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>
        <f t="shared" si="110"/>
        <v>91.882882882882882</v>
      </c>
      <c r="Q1218" t="str">
        <f t="shared" si="111"/>
        <v>photography</v>
      </c>
      <c r="R1218" t="str">
        <f t="shared" si="114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((E1219/D1219))</f>
        <v>1.026</v>
      </c>
      <c r="P1219">
        <f t="shared" ref="P1219:P1282" si="116">(E1219/L1219)</f>
        <v>148.57377049180329</v>
      </c>
      <c r="Q1219" t="str">
        <f t="shared" ref="Q1219:Q1282" si="117">LEFT(N1219,FIND("/",N1219)-1)</f>
        <v>photography</v>
      </c>
      <c r="R1219" t="str">
        <f t="shared" si="114"/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>
        <f t="shared" si="116"/>
        <v>81.268115942028984</v>
      </c>
      <c r="Q1224" t="str">
        <f t="shared" si="117"/>
        <v>photography</v>
      </c>
      <c r="R1224" t="str">
        <f t="shared" ref="R1224:R1287" si="120">RIGHT(N1224,LEN(N1224)-FIND("/",N1224))</f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20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>
        <f t="shared" si="116"/>
        <v>58.888888888888886</v>
      </c>
      <c r="Q1226" t="str">
        <f t="shared" si="117"/>
        <v>music</v>
      </c>
      <c r="R1226" t="str">
        <f t="shared" si="120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>
        <f t="shared" si="116"/>
        <v>44</v>
      </c>
      <c r="Q1227" t="str">
        <f t="shared" si="117"/>
        <v>music</v>
      </c>
      <c r="R1227" t="str">
        <f t="shared" si="120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>
        <f t="shared" si="116"/>
        <v>48.424999999999997</v>
      </c>
      <c r="Q1228" t="str">
        <f t="shared" si="117"/>
        <v>music</v>
      </c>
      <c r="R1228" t="str">
        <f t="shared" si="120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t="e">
        <f t="shared" si="116"/>
        <v>#DIV/0!</v>
      </c>
      <c r="Q1229" t="str">
        <f t="shared" si="117"/>
        <v>music</v>
      </c>
      <c r="R1229" t="str">
        <f t="shared" si="120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>
        <f t="shared" si="116"/>
        <v>61.041666666666664</v>
      </c>
      <c r="Q1230" t="str">
        <f t="shared" si="117"/>
        <v>music</v>
      </c>
      <c r="R1230" t="str">
        <f t="shared" si="120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>
        <f t="shared" si="116"/>
        <v>25</v>
      </c>
      <c r="Q1231" t="str">
        <f t="shared" si="117"/>
        <v>music</v>
      </c>
      <c r="R1231" t="str">
        <f t="shared" si="120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t="e">
        <f t="shared" si="116"/>
        <v>#DIV/0!</v>
      </c>
      <c r="Q1232" t="str">
        <f t="shared" si="117"/>
        <v>music</v>
      </c>
      <c r="R1232" t="str">
        <f t="shared" si="120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t="e">
        <f t="shared" si="116"/>
        <v>#DIV/0!</v>
      </c>
      <c r="Q1233" t="str">
        <f t="shared" si="117"/>
        <v>music</v>
      </c>
      <c r="R1233" t="str">
        <f t="shared" si="120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>
        <f t="shared" si="116"/>
        <v>40</v>
      </c>
      <c r="Q1234" t="str">
        <f t="shared" si="117"/>
        <v>music</v>
      </c>
      <c r="R1234" t="str">
        <f t="shared" si="120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>
        <f t="shared" si="116"/>
        <v>19.333333333333332</v>
      </c>
      <c r="Q1235" t="str">
        <f t="shared" si="117"/>
        <v>music</v>
      </c>
      <c r="R1235" t="str">
        <f t="shared" si="120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t="e">
        <f t="shared" si="116"/>
        <v>#DIV/0!</v>
      </c>
      <c r="Q1236" t="str">
        <f t="shared" si="117"/>
        <v>music</v>
      </c>
      <c r="R1236" t="str">
        <f t="shared" si="120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>
        <f t="shared" si="116"/>
        <v>35</v>
      </c>
      <c r="Q1237" t="str">
        <f t="shared" si="117"/>
        <v>music</v>
      </c>
      <c r="R1237" t="str">
        <f t="shared" si="120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t="e">
        <f t="shared" si="116"/>
        <v>#DIV/0!</v>
      </c>
      <c r="Q1238" t="str">
        <f t="shared" si="117"/>
        <v>music</v>
      </c>
      <c r="R1238" t="str">
        <f t="shared" si="120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t="e">
        <f t="shared" si="116"/>
        <v>#DIV/0!</v>
      </c>
      <c r="Q1239" t="str">
        <f t="shared" si="117"/>
        <v>music</v>
      </c>
      <c r="R1239" t="str">
        <f t="shared" si="120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>
        <f t="shared" si="116"/>
        <v>59.333333333333336</v>
      </c>
      <c r="Q1240" t="str">
        <f t="shared" si="117"/>
        <v>music</v>
      </c>
      <c r="R1240" t="str">
        <f t="shared" si="120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t="e">
        <f t="shared" si="116"/>
        <v>#DIV/0!</v>
      </c>
      <c r="Q1241" t="str">
        <f t="shared" si="117"/>
        <v>music</v>
      </c>
      <c r="R1241" t="str">
        <f t="shared" si="120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>
        <f t="shared" si="116"/>
        <v>30.125</v>
      </c>
      <c r="Q1242" t="str">
        <f t="shared" si="117"/>
        <v>music</v>
      </c>
      <c r="R1242" t="str">
        <f t="shared" si="120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>
        <f t="shared" si="116"/>
        <v>74.617647058823536</v>
      </c>
      <c r="Q1243" t="str">
        <f t="shared" si="117"/>
        <v>music</v>
      </c>
      <c r="R1243" t="str">
        <f t="shared" si="120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>
        <f t="shared" si="116"/>
        <v>5</v>
      </c>
      <c r="Q1244" t="str">
        <f t="shared" si="117"/>
        <v>music</v>
      </c>
      <c r="R1244" t="str">
        <f t="shared" si="120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>
        <f t="shared" si="116"/>
        <v>44.5</v>
      </c>
      <c r="Q1245" t="str">
        <f t="shared" si="117"/>
        <v>music</v>
      </c>
      <c r="R1245" t="str">
        <f t="shared" si="120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>
        <f t="shared" si="116"/>
        <v>46.133333333333333</v>
      </c>
      <c r="Q1246" t="str">
        <f t="shared" si="117"/>
        <v>music</v>
      </c>
      <c r="R1246" t="str">
        <f t="shared" si="120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>
        <f t="shared" si="116"/>
        <v>141.47058823529412</v>
      </c>
      <c r="Q1247" t="str">
        <f t="shared" si="117"/>
        <v>music</v>
      </c>
      <c r="R1247" t="str">
        <f t="shared" si="120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>
        <f t="shared" si="116"/>
        <v>75.483870967741936</v>
      </c>
      <c r="Q1248" t="str">
        <f t="shared" si="117"/>
        <v>music</v>
      </c>
      <c r="R1248" t="str">
        <f t="shared" si="120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>
        <f t="shared" si="116"/>
        <v>85.5</v>
      </c>
      <c r="Q1249" t="str">
        <f t="shared" si="117"/>
        <v>music</v>
      </c>
      <c r="R1249" t="str">
        <f t="shared" si="120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>
        <f t="shared" si="116"/>
        <v>64.254237288135599</v>
      </c>
      <c r="Q1250" t="str">
        <f t="shared" si="117"/>
        <v>music</v>
      </c>
      <c r="R1250" t="str">
        <f t="shared" si="120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>
        <f t="shared" si="116"/>
        <v>64.46913580246914</v>
      </c>
      <c r="Q1251" t="str">
        <f t="shared" si="117"/>
        <v>music</v>
      </c>
      <c r="R1251" t="str">
        <f t="shared" si="120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>
        <f t="shared" si="116"/>
        <v>118.2007874015748</v>
      </c>
      <c r="Q1252" t="str">
        <f t="shared" si="117"/>
        <v>music</v>
      </c>
      <c r="R1252" t="str">
        <f t="shared" si="120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>
        <f t="shared" si="116"/>
        <v>82.540540540540547</v>
      </c>
      <c r="Q1253" t="str">
        <f t="shared" si="117"/>
        <v>music</v>
      </c>
      <c r="R1253" t="str">
        <f t="shared" si="120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>
        <f t="shared" si="116"/>
        <v>34.170212765957444</v>
      </c>
      <c r="Q1254" t="str">
        <f t="shared" si="117"/>
        <v>music</v>
      </c>
      <c r="R1254" t="str">
        <f t="shared" si="120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>
        <f t="shared" si="116"/>
        <v>42.73322081575246</v>
      </c>
      <c r="Q1255" t="str">
        <f t="shared" si="117"/>
        <v>music</v>
      </c>
      <c r="R1255" t="str">
        <f t="shared" si="120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>
        <f t="shared" si="116"/>
        <v>94.489361702127653</v>
      </c>
      <c r="Q1256" t="str">
        <f t="shared" si="117"/>
        <v>music</v>
      </c>
      <c r="R1256" t="str">
        <f t="shared" si="120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>
        <f t="shared" si="116"/>
        <v>55.697247706422019</v>
      </c>
      <c r="Q1257" t="str">
        <f t="shared" si="117"/>
        <v>music</v>
      </c>
      <c r="R1257" t="str">
        <f t="shared" si="120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>
        <f t="shared" si="116"/>
        <v>98.030831024930734</v>
      </c>
      <c r="Q1258" t="str">
        <f t="shared" si="117"/>
        <v>music</v>
      </c>
      <c r="R1258" t="str">
        <f t="shared" si="120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>
        <f t="shared" si="116"/>
        <v>92.102272727272734</v>
      </c>
      <c r="Q1259" t="str">
        <f t="shared" si="117"/>
        <v>music</v>
      </c>
      <c r="R1259" t="str">
        <f t="shared" si="120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>
        <f t="shared" si="116"/>
        <v>38.175462686567165</v>
      </c>
      <c r="Q1260" t="str">
        <f t="shared" si="117"/>
        <v>music</v>
      </c>
      <c r="R1260" t="str">
        <f t="shared" si="120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>
        <f t="shared" si="116"/>
        <v>27.145833333333332</v>
      </c>
      <c r="Q1261" t="str">
        <f t="shared" si="117"/>
        <v>music</v>
      </c>
      <c r="R1261" t="str">
        <f t="shared" si="120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>
        <f t="shared" si="116"/>
        <v>50.689189189189186</v>
      </c>
      <c r="Q1262" t="str">
        <f t="shared" si="117"/>
        <v>music</v>
      </c>
      <c r="R1262" t="str">
        <f t="shared" si="120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>
        <f t="shared" si="116"/>
        <v>38.942307692307693</v>
      </c>
      <c r="Q1263" t="str">
        <f t="shared" si="117"/>
        <v>music</v>
      </c>
      <c r="R1263" t="str">
        <f t="shared" si="120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>
        <f t="shared" si="116"/>
        <v>77.638095238095232</v>
      </c>
      <c r="Q1264" t="str">
        <f t="shared" si="117"/>
        <v>music</v>
      </c>
      <c r="R1264" t="str">
        <f t="shared" si="120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>
        <f t="shared" si="116"/>
        <v>43.536585365853661</v>
      </c>
      <c r="Q1265" t="str">
        <f t="shared" si="117"/>
        <v>music</v>
      </c>
      <c r="R1265" t="str">
        <f t="shared" si="120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>
        <f t="shared" si="116"/>
        <v>31.823529411764707</v>
      </c>
      <c r="Q1266" t="str">
        <f t="shared" si="117"/>
        <v>music</v>
      </c>
      <c r="R1266" t="str">
        <f t="shared" si="120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>
        <f t="shared" si="116"/>
        <v>63.184393939393942</v>
      </c>
      <c r="Q1267" t="str">
        <f t="shared" si="117"/>
        <v>music</v>
      </c>
      <c r="R1267" t="str">
        <f t="shared" si="120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>
        <f t="shared" si="116"/>
        <v>190.9</v>
      </c>
      <c r="Q1268" t="str">
        <f t="shared" si="117"/>
        <v>music</v>
      </c>
      <c r="R1268" t="str">
        <f t="shared" si="120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>
        <f t="shared" si="116"/>
        <v>140.85534591194968</v>
      </c>
      <c r="Q1269" t="str">
        <f t="shared" si="117"/>
        <v>music</v>
      </c>
      <c r="R1269" t="str">
        <f t="shared" si="120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>
        <f t="shared" si="116"/>
        <v>76.92307692307692</v>
      </c>
      <c r="Q1270" t="str">
        <f t="shared" si="117"/>
        <v>music</v>
      </c>
      <c r="R1270" t="str">
        <f t="shared" si="120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>
        <f t="shared" si="116"/>
        <v>99.15533980582525</v>
      </c>
      <c r="Q1271" t="str">
        <f t="shared" si="117"/>
        <v>music</v>
      </c>
      <c r="R1271" t="str">
        <f t="shared" si="120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>
        <f t="shared" si="116"/>
        <v>67.881656804733723</v>
      </c>
      <c r="Q1272" t="str">
        <f t="shared" si="117"/>
        <v>music</v>
      </c>
      <c r="R1272" t="str">
        <f t="shared" si="120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>
        <f t="shared" si="116"/>
        <v>246.29032258064515</v>
      </c>
      <c r="Q1273" t="str">
        <f t="shared" si="117"/>
        <v>music</v>
      </c>
      <c r="R1273" t="str">
        <f t="shared" si="120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>
        <f t="shared" si="116"/>
        <v>189.28571428571428</v>
      </c>
      <c r="Q1274" t="str">
        <f t="shared" si="117"/>
        <v>music</v>
      </c>
      <c r="R1274" t="str">
        <f t="shared" si="120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>
        <f t="shared" si="116"/>
        <v>76.666666666666671</v>
      </c>
      <c r="Q1275" t="str">
        <f t="shared" si="117"/>
        <v>music</v>
      </c>
      <c r="R1275" t="str">
        <f t="shared" si="120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>
        <f t="shared" si="116"/>
        <v>82.963254817987149</v>
      </c>
      <c r="Q1276" t="str">
        <f t="shared" si="117"/>
        <v>music</v>
      </c>
      <c r="R1276" t="str">
        <f t="shared" si="120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>
        <f t="shared" si="116"/>
        <v>62.522107969151669</v>
      </c>
      <c r="Q1277" t="str">
        <f t="shared" si="117"/>
        <v>music</v>
      </c>
      <c r="R1277" t="str">
        <f t="shared" si="120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>
        <f t="shared" si="116"/>
        <v>46.06808823529412</v>
      </c>
      <c r="Q1278" t="str">
        <f t="shared" si="117"/>
        <v>music</v>
      </c>
      <c r="R1278" t="str">
        <f t="shared" si="120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>
        <f t="shared" si="116"/>
        <v>38.543946731234868</v>
      </c>
      <c r="Q1279" t="str">
        <f t="shared" si="117"/>
        <v>music</v>
      </c>
      <c r="R1279" t="str">
        <f t="shared" si="120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>
        <f t="shared" si="116"/>
        <v>53.005263157894738</v>
      </c>
      <c r="Q1280" t="str">
        <f t="shared" si="117"/>
        <v>music</v>
      </c>
      <c r="R1280" t="str">
        <f t="shared" si="120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>
        <f t="shared" si="116"/>
        <v>73.355396825396824</v>
      </c>
      <c r="Q1281" t="str">
        <f t="shared" si="117"/>
        <v>music</v>
      </c>
      <c r="R1281" t="str">
        <f t="shared" si="120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>
        <f t="shared" si="116"/>
        <v>127.97523076923076</v>
      </c>
      <c r="Q1282" t="str">
        <f t="shared" si="117"/>
        <v>music</v>
      </c>
      <c r="R1282" t="str">
        <f t="shared" si="120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((E1283/D1283))</f>
        <v>1.1071428571428572</v>
      </c>
      <c r="P1283">
        <f t="shared" ref="P1283:P1346" si="122">(E1283/L1283)</f>
        <v>104.72972972972973</v>
      </c>
      <c r="Q1283" t="str">
        <f t="shared" ref="Q1283:Q1346" si="123">LEFT(N1283,FIND("/",N1283)-1)</f>
        <v>music</v>
      </c>
      <c r="R1283" t="str">
        <f t="shared" si="120"/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>
        <f t="shared" si="122"/>
        <v>81.25</v>
      </c>
      <c r="Q1288" t="str">
        <f t="shared" si="123"/>
        <v>theater</v>
      </c>
      <c r="R1288" t="str">
        <f t="shared" ref="R1288:R1351" si="126">RIGHT(N1288,LEN(N1288)-FIND("/",N1288))</f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>
        <f t="shared" si="122"/>
        <v>24.2</v>
      </c>
      <c r="Q1289" t="str">
        <f t="shared" si="123"/>
        <v>theater</v>
      </c>
      <c r="R1289" t="str">
        <f t="shared" si="126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>
        <f t="shared" si="122"/>
        <v>65.868852459016395</v>
      </c>
      <c r="Q1290" t="str">
        <f t="shared" si="123"/>
        <v>theater</v>
      </c>
      <c r="R1290" t="str">
        <f t="shared" si="126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>
        <f t="shared" si="122"/>
        <v>36.07692307692308</v>
      </c>
      <c r="Q1291" t="str">
        <f t="shared" si="123"/>
        <v>theater</v>
      </c>
      <c r="R1291" t="str">
        <f t="shared" si="126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>
        <f t="shared" si="122"/>
        <v>44.186046511627907</v>
      </c>
      <c r="Q1292" t="str">
        <f t="shared" si="123"/>
        <v>theater</v>
      </c>
      <c r="R1292" t="str">
        <f t="shared" si="126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>
        <f t="shared" si="122"/>
        <v>104.07142857142857</v>
      </c>
      <c r="Q1293" t="str">
        <f t="shared" si="123"/>
        <v>theater</v>
      </c>
      <c r="R1293" t="str">
        <f t="shared" si="126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>
        <f t="shared" si="122"/>
        <v>35.96153846153846</v>
      </c>
      <c r="Q1294" t="str">
        <f t="shared" si="123"/>
        <v>theater</v>
      </c>
      <c r="R1294" t="str">
        <f t="shared" si="126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>
        <f t="shared" si="122"/>
        <v>127.79166666666667</v>
      </c>
      <c r="Q1295" t="str">
        <f t="shared" si="123"/>
        <v>theater</v>
      </c>
      <c r="R1295" t="str">
        <f t="shared" si="126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>
        <f t="shared" si="122"/>
        <v>27.727272727272727</v>
      </c>
      <c r="Q1296" t="str">
        <f t="shared" si="123"/>
        <v>theater</v>
      </c>
      <c r="R1296" t="str">
        <f t="shared" si="126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>
        <f t="shared" si="122"/>
        <v>39.828125</v>
      </c>
      <c r="Q1297" t="str">
        <f t="shared" si="123"/>
        <v>theater</v>
      </c>
      <c r="R1297" t="str">
        <f t="shared" si="126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1.411764705882353</v>
      </c>
      <c r="P1298">
        <f t="shared" si="122"/>
        <v>52.173913043478258</v>
      </c>
      <c r="Q1298" t="str">
        <f t="shared" si="123"/>
        <v>theater</v>
      </c>
      <c r="R1298" t="str">
        <f t="shared" si="126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1.0952500000000001</v>
      </c>
      <c r="P1299">
        <f t="shared" si="122"/>
        <v>92.037815126050418</v>
      </c>
      <c r="Q1299" t="str">
        <f t="shared" si="123"/>
        <v>theater</v>
      </c>
      <c r="R1299" t="str">
        <f t="shared" si="126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1.0465</v>
      </c>
      <c r="P1300">
        <f t="shared" si="122"/>
        <v>63.424242424242422</v>
      </c>
      <c r="Q1300" t="str">
        <f t="shared" si="123"/>
        <v>theater</v>
      </c>
      <c r="R1300" t="str">
        <f t="shared" si="126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1.24</v>
      </c>
      <c r="P1301">
        <f t="shared" si="122"/>
        <v>135.625</v>
      </c>
      <c r="Q1301" t="str">
        <f t="shared" si="123"/>
        <v>theater</v>
      </c>
      <c r="R1301" t="str">
        <f t="shared" si="126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1.35</v>
      </c>
      <c r="P1302">
        <f t="shared" si="122"/>
        <v>168.75</v>
      </c>
      <c r="Q1302" t="str">
        <f t="shared" si="123"/>
        <v>theater</v>
      </c>
      <c r="R1302" t="str">
        <f t="shared" si="126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1.0275000000000001</v>
      </c>
      <c r="P1303">
        <f t="shared" si="122"/>
        <v>70.862068965517238</v>
      </c>
      <c r="Q1303" t="str">
        <f t="shared" si="123"/>
        <v>theater</v>
      </c>
      <c r="R1303" t="str">
        <f t="shared" si="126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</v>
      </c>
      <c r="P1304">
        <f t="shared" si="122"/>
        <v>50</v>
      </c>
      <c r="Q1304" t="str">
        <f t="shared" si="123"/>
        <v>theater</v>
      </c>
      <c r="R1304" t="str">
        <f t="shared" si="126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1.3026085714285716</v>
      </c>
      <c r="P1305">
        <f t="shared" si="122"/>
        <v>42.214166666666671</v>
      </c>
      <c r="Q1305" t="str">
        <f t="shared" si="123"/>
        <v>theater</v>
      </c>
      <c r="R1305" t="str">
        <f t="shared" si="126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0.39627499999999999</v>
      </c>
      <c r="P1306">
        <f t="shared" si="122"/>
        <v>152.41346153846155</v>
      </c>
      <c r="Q1306" t="str">
        <f t="shared" si="123"/>
        <v>technology</v>
      </c>
      <c r="R1306" t="str">
        <f t="shared" si="126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0.25976666666666665</v>
      </c>
      <c r="P1307">
        <f t="shared" si="122"/>
        <v>90.616279069767444</v>
      </c>
      <c r="Q1307" t="str">
        <f t="shared" si="123"/>
        <v>technology</v>
      </c>
      <c r="R1307" t="str">
        <f t="shared" si="126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0.65246363636363636</v>
      </c>
      <c r="P1308">
        <f t="shared" si="122"/>
        <v>201.60393258426967</v>
      </c>
      <c r="Q1308" t="str">
        <f t="shared" si="123"/>
        <v>technology</v>
      </c>
      <c r="R1308" t="str">
        <f t="shared" si="126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0.11514000000000001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6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0.11360000000000001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6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1.1199130434782609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6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0.155</v>
      </c>
      <c r="P1312">
        <f t="shared" si="122"/>
        <v>129.16666666666666</v>
      </c>
      <c r="Q1312" t="str">
        <f t="shared" si="123"/>
        <v>technology</v>
      </c>
      <c r="R1312" t="str">
        <f t="shared" si="126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0.32028000000000001</v>
      </c>
      <c r="P1313">
        <f t="shared" si="122"/>
        <v>800.7</v>
      </c>
      <c r="Q1313" t="str">
        <f t="shared" si="123"/>
        <v>technology</v>
      </c>
      <c r="R1313" t="str">
        <f t="shared" si="126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6.0869565217391303E-3</v>
      </c>
      <c r="P1314">
        <f t="shared" si="122"/>
        <v>28</v>
      </c>
      <c r="Q1314" t="str">
        <f t="shared" si="123"/>
        <v>technology</v>
      </c>
      <c r="R1314" t="str">
        <f t="shared" si="126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0.31114999999999998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6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1.1266666666666666E-2</v>
      </c>
      <c r="P1316">
        <f t="shared" si="122"/>
        <v>184.36363636363637</v>
      </c>
      <c r="Q1316" t="str">
        <f t="shared" si="123"/>
        <v>technology</v>
      </c>
      <c r="R1316" t="str">
        <f t="shared" si="126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0.40404000000000001</v>
      </c>
      <c r="P1317">
        <f t="shared" si="122"/>
        <v>162.91935483870967</v>
      </c>
      <c r="Q1317" t="str">
        <f t="shared" si="123"/>
        <v>technology</v>
      </c>
      <c r="R1317" t="str">
        <f t="shared" si="126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1.3333333333333333E-5</v>
      </c>
      <c r="P1318">
        <f t="shared" si="122"/>
        <v>1</v>
      </c>
      <c r="Q1318" t="str">
        <f t="shared" si="123"/>
        <v>technology</v>
      </c>
      <c r="R1318" t="str">
        <f t="shared" si="126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5.7334999999999997E-2</v>
      </c>
      <c r="P1319">
        <f t="shared" si="122"/>
        <v>603.52631578947364</v>
      </c>
      <c r="Q1319" t="str">
        <f t="shared" si="123"/>
        <v>technology</v>
      </c>
      <c r="R1319" t="str">
        <f t="shared" si="126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0.15325</v>
      </c>
      <c r="P1320">
        <f t="shared" si="122"/>
        <v>45.407407407407405</v>
      </c>
      <c r="Q1320" t="str">
        <f t="shared" si="123"/>
        <v>technology</v>
      </c>
      <c r="R1320" t="str">
        <f t="shared" si="126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0.15103448275862069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6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5.0299999999999997E-3</v>
      </c>
      <c r="P1322">
        <f t="shared" si="122"/>
        <v>167.66666666666666</v>
      </c>
      <c r="Q1322" t="str">
        <f t="shared" si="123"/>
        <v>technology</v>
      </c>
      <c r="R1322" t="str">
        <f t="shared" si="126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1.3028138528138528E-2</v>
      </c>
      <c r="P1323">
        <f t="shared" si="122"/>
        <v>859.85714285714289</v>
      </c>
      <c r="Q1323" t="str">
        <f t="shared" si="123"/>
        <v>technology</v>
      </c>
      <c r="R1323" t="str">
        <f t="shared" si="126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3.0285714285714286E-3</v>
      </c>
      <c r="P1324">
        <f t="shared" si="122"/>
        <v>26.5</v>
      </c>
      <c r="Q1324" t="str">
        <f t="shared" si="123"/>
        <v>technology</v>
      </c>
      <c r="R1324" t="str">
        <f t="shared" si="126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8.8800000000000004E-2</v>
      </c>
      <c r="P1325">
        <f t="shared" si="122"/>
        <v>30.272727272727273</v>
      </c>
      <c r="Q1325" t="str">
        <f t="shared" si="123"/>
        <v>technology</v>
      </c>
      <c r="R1325" t="str">
        <f t="shared" si="126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9.8400000000000001E-2</v>
      </c>
      <c r="P1326">
        <f t="shared" si="122"/>
        <v>54.666666666666664</v>
      </c>
      <c r="Q1326" t="str">
        <f t="shared" si="123"/>
        <v>technology</v>
      </c>
      <c r="R1326" t="str">
        <f t="shared" si="126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2.4299999999999999E-2</v>
      </c>
      <c r="P1327">
        <f t="shared" si="122"/>
        <v>60.75</v>
      </c>
      <c r="Q1327" t="str">
        <f t="shared" si="123"/>
        <v>technology</v>
      </c>
      <c r="R1327" t="str">
        <f t="shared" si="126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1.1299999999999999E-2</v>
      </c>
      <c r="P1328">
        <f t="shared" si="122"/>
        <v>102.72727272727273</v>
      </c>
      <c r="Q1328" t="str">
        <f t="shared" si="123"/>
        <v>technology</v>
      </c>
      <c r="R1328" t="str">
        <f t="shared" si="126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3.5520833333333335E-2</v>
      </c>
      <c r="P1329">
        <f t="shared" si="122"/>
        <v>41.585365853658537</v>
      </c>
      <c r="Q1329" t="str">
        <f t="shared" si="123"/>
        <v>technology</v>
      </c>
      <c r="R1329" t="str">
        <f t="shared" si="126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2.3306666666666667E-2</v>
      </c>
      <c r="P1330">
        <f t="shared" si="122"/>
        <v>116.53333333333333</v>
      </c>
      <c r="Q1330" t="str">
        <f t="shared" si="123"/>
        <v>technology</v>
      </c>
      <c r="R1330" t="str">
        <f t="shared" si="126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8.1600000000000006E-3</v>
      </c>
      <c r="P1331">
        <f t="shared" si="122"/>
        <v>45.333333333333336</v>
      </c>
      <c r="Q1331" t="str">
        <f t="shared" si="123"/>
        <v>technology</v>
      </c>
      <c r="R1331" t="str">
        <f t="shared" si="126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0.22494285714285714</v>
      </c>
      <c r="P1332">
        <f t="shared" si="122"/>
        <v>157.46</v>
      </c>
      <c r="Q1332" t="str">
        <f t="shared" si="123"/>
        <v>technology</v>
      </c>
      <c r="R1332" t="str">
        <f t="shared" si="126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1.3668E-2</v>
      </c>
      <c r="P1333">
        <f t="shared" si="122"/>
        <v>100.5</v>
      </c>
      <c r="Q1333" t="str">
        <f t="shared" si="123"/>
        <v>technology</v>
      </c>
      <c r="R1333" t="str">
        <f t="shared" si="126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t="e">
        <f t="shared" si="122"/>
        <v>#DIV/0!</v>
      </c>
      <c r="Q1334" t="str">
        <f t="shared" si="123"/>
        <v>technology</v>
      </c>
      <c r="R1334" t="str">
        <f t="shared" si="126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t="e">
        <f t="shared" si="122"/>
        <v>#DIV/0!</v>
      </c>
      <c r="Q1335" t="str">
        <f t="shared" si="123"/>
        <v>technology</v>
      </c>
      <c r="R1335" t="str">
        <f t="shared" si="126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0.10754135338345865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6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0.1976</v>
      </c>
      <c r="P1337">
        <f t="shared" si="122"/>
        <v>308.75</v>
      </c>
      <c r="Q1337" t="str">
        <f t="shared" si="123"/>
        <v>technology</v>
      </c>
      <c r="R1337" t="str">
        <f t="shared" si="126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0.84946999999999995</v>
      </c>
      <c r="P1338">
        <f t="shared" si="122"/>
        <v>379.22767857142856</v>
      </c>
      <c r="Q1338" t="str">
        <f t="shared" si="123"/>
        <v>technology</v>
      </c>
      <c r="R1338" t="str">
        <f t="shared" si="126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0.49381999999999998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6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3.3033333333333331E-2</v>
      </c>
      <c r="P1340">
        <f t="shared" si="122"/>
        <v>66.066666666666663</v>
      </c>
      <c r="Q1340" t="str">
        <f t="shared" si="123"/>
        <v>technology</v>
      </c>
      <c r="R1340" t="str">
        <f t="shared" si="126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6.6339999999999996E-2</v>
      </c>
      <c r="P1341">
        <f t="shared" si="122"/>
        <v>89.648648648648646</v>
      </c>
      <c r="Q1341" t="str">
        <f t="shared" si="123"/>
        <v>technology</v>
      </c>
      <c r="R1341" t="str">
        <f t="shared" si="126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t="e">
        <f t="shared" si="122"/>
        <v>#DIV/0!</v>
      </c>
      <c r="Q1342" t="str">
        <f t="shared" si="123"/>
        <v>technology</v>
      </c>
      <c r="R1342" t="str">
        <f t="shared" si="126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0.7036</v>
      </c>
      <c r="P1343">
        <f t="shared" si="122"/>
        <v>382.39130434782606</v>
      </c>
      <c r="Q1343" t="str">
        <f t="shared" si="123"/>
        <v>technology</v>
      </c>
      <c r="R1343" t="str">
        <f t="shared" si="126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2E-3</v>
      </c>
      <c r="P1344">
        <f t="shared" si="122"/>
        <v>100</v>
      </c>
      <c r="Q1344" t="str">
        <f t="shared" si="123"/>
        <v>technology</v>
      </c>
      <c r="R1344" t="str">
        <f t="shared" si="126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1.02298</v>
      </c>
      <c r="P1345">
        <f t="shared" si="122"/>
        <v>158.35603715170279</v>
      </c>
      <c r="Q1345" t="str">
        <f t="shared" si="123"/>
        <v>technology</v>
      </c>
      <c r="R1345" t="str">
        <f t="shared" si="126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3.7773333333333334</v>
      </c>
      <c r="P1346">
        <f t="shared" si="122"/>
        <v>40.762589928057551</v>
      </c>
      <c r="Q1346" t="str">
        <f t="shared" si="123"/>
        <v>publishing</v>
      </c>
      <c r="R1346" t="str">
        <f t="shared" si="126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((E1347/D1347))</f>
        <v>1.25</v>
      </c>
      <c r="P1347">
        <f t="shared" ref="P1347:P1410" si="128">(E1347/L1347)</f>
        <v>53.571428571428569</v>
      </c>
      <c r="Q1347" t="str">
        <f t="shared" ref="Q1347:Q1410" si="129">LEFT(N1347,FIND("/",N1347)-1)</f>
        <v>publishing</v>
      </c>
      <c r="R1347" t="str">
        <f t="shared" si="126"/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1.473265306122449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1.022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1.018723404255319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2.0419999999999998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1.0405</v>
      </c>
      <c r="P1352">
        <f t="shared" si="128"/>
        <v>66.698717948717942</v>
      </c>
      <c r="Q1352" t="str">
        <f t="shared" si="129"/>
        <v>publishing</v>
      </c>
      <c r="R1352" t="str">
        <f t="shared" ref="R1352:R1415" si="132">RIGHT(N1352,LEN(N1352)-FIND("/",N1352))</f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1.0126500000000001</v>
      </c>
      <c r="P1353">
        <f t="shared" si="128"/>
        <v>168.77500000000001</v>
      </c>
      <c r="Q1353" t="str">
        <f t="shared" si="129"/>
        <v>publishing</v>
      </c>
      <c r="R1353" t="str">
        <f t="shared" si="132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1.3613999999999999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32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1.3360000000000001</v>
      </c>
      <c r="P1355">
        <f t="shared" si="128"/>
        <v>31.80952380952381</v>
      </c>
      <c r="Q1355" t="str">
        <f t="shared" si="129"/>
        <v>publishing</v>
      </c>
      <c r="R1355" t="str">
        <f t="shared" si="132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1.3025</v>
      </c>
      <c r="P1356">
        <f t="shared" si="128"/>
        <v>24.421875</v>
      </c>
      <c r="Q1356" t="str">
        <f t="shared" si="129"/>
        <v>publishing</v>
      </c>
      <c r="R1356" t="str">
        <f t="shared" si="132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1.2267999999999999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32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1.8281058823529412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32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1.2529999999999999</v>
      </c>
      <c r="P1359">
        <f t="shared" si="128"/>
        <v>38.553846153846152</v>
      </c>
      <c r="Q1359" t="str">
        <f t="shared" si="129"/>
        <v>publishing</v>
      </c>
      <c r="R1359" t="str">
        <f t="shared" si="132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1.1166666666666667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32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1.1575757575757575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32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1.732</v>
      </c>
      <c r="P1362">
        <f t="shared" si="128"/>
        <v>32.074074074074076</v>
      </c>
      <c r="Q1362" t="str">
        <f t="shared" si="129"/>
        <v>publishing</v>
      </c>
      <c r="R1362" t="str">
        <f t="shared" si="132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1.2598333333333334</v>
      </c>
      <c r="P1363">
        <f t="shared" si="128"/>
        <v>28.632575757575758</v>
      </c>
      <c r="Q1363" t="str">
        <f t="shared" si="129"/>
        <v>publishing</v>
      </c>
      <c r="R1363" t="str">
        <f t="shared" si="132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1.091</v>
      </c>
      <c r="P1364">
        <f t="shared" si="128"/>
        <v>43.64</v>
      </c>
      <c r="Q1364" t="str">
        <f t="shared" si="129"/>
        <v>publishing</v>
      </c>
      <c r="R1364" t="str">
        <f t="shared" si="132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</v>
      </c>
      <c r="P1365">
        <f t="shared" si="128"/>
        <v>40</v>
      </c>
      <c r="Q1365" t="str">
        <f t="shared" si="129"/>
        <v>publishing</v>
      </c>
      <c r="R1365" t="str">
        <f t="shared" si="132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1.1864285714285714</v>
      </c>
      <c r="P1366">
        <f t="shared" si="128"/>
        <v>346.04166666666669</v>
      </c>
      <c r="Q1366" t="str">
        <f t="shared" si="129"/>
        <v>music</v>
      </c>
      <c r="R1366" t="str">
        <f t="shared" si="132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1.0026666666666666</v>
      </c>
      <c r="P1367">
        <f t="shared" si="128"/>
        <v>81.739130434782609</v>
      </c>
      <c r="Q1367" t="str">
        <f t="shared" si="129"/>
        <v>music</v>
      </c>
      <c r="R1367" t="str">
        <f t="shared" si="132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1.2648920000000001</v>
      </c>
      <c r="P1368">
        <f t="shared" si="128"/>
        <v>64.535306122448986</v>
      </c>
      <c r="Q1368" t="str">
        <f t="shared" si="129"/>
        <v>music</v>
      </c>
      <c r="R1368" t="str">
        <f t="shared" si="132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1.1426000000000001</v>
      </c>
      <c r="P1369">
        <f t="shared" si="128"/>
        <v>63.477777777777774</v>
      </c>
      <c r="Q1369" t="str">
        <f t="shared" si="129"/>
        <v>music</v>
      </c>
      <c r="R1369" t="str">
        <f t="shared" si="132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1.107</v>
      </c>
      <c r="P1370">
        <f t="shared" si="128"/>
        <v>63.620689655172413</v>
      </c>
      <c r="Q1370" t="str">
        <f t="shared" si="129"/>
        <v>music</v>
      </c>
      <c r="R1370" t="str">
        <f t="shared" si="132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1.0534805315203954</v>
      </c>
      <c r="P1371">
        <f t="shared" si="128"/>
        <v>83.967068965517228</v>
      </c>
      <c r="Q1371" t="str">
        <f t="shared" si="129"/>
        <v>music</v>
      </c>
      <c r="R1371" t="str">
        <f t="shared" si="132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1.0366666666666666</v>
      </c>
      <c r="P1372">
        <f t="shared" si="128"/>
        <v>77.75</v>
      </c>
      <c r="Q1372" t="str">
        <f t="shared" si="129"/>
        <v>music</v>
      </c>
      <c r="R1372" t="str">
        <f t="shared" si="132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1.0708672667523933</v>
      </c>
      <c r="P1373">
        <f t="shared" si="128"/>
        <v>107.07142857142857</v>
      </c>
      <c r="Q1373" t="str">
        <f t="shared" si="129"/>
        <v>music</v>
      </c>
      <c r="R1373" t="str">
        <f t="shared" si="132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1.24</v>
      </c>
      <c r="P1374">
        <f t="shared" si="128"/>
        <v>38.75</v>
      </c>
      <c r="Q1374" t="str">
        <f t="shared" si="129"/>
        <v>music</v>
      </c>
      <c r="R1374" t="str">
        <f t="shared" si="132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1.0501</v>
      </c>
      <c r="P1375">
        <f t="shared" si="128"/>
        <v>201.94230769230768</v>
      </c>
      <c r="Q1375" t="str">
        <f t="shared" si="129"/>
        <v>music</v>
      </c>
      <c r="R1375" t="str">
        <f t="shared" si="132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1.8946666666666667</v>
      </c>
      <c r="P1376">
        <f t="shared" si="128"/>
        <v>43.060606060606062</v>
      </c>
      <c r="Q1376" t="str">
        <f t="shared" si="129"/>
        <v>music</v>
      </c>
      <c r="R1376" t="str">
        <f t="shared" si="132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1.7132499999999999</v>
      </c>
      <c r="P1377">
        <f t="shared" si="128"/>
        <v>62.871559633027523</v>
      </c>
      <c r="Q1377" t="str">
        <f t="shared" si="129"/>
        <v>music</v>
      </c>
      <c r="R1377" t="str">
        <f t="shared" si="132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2.5248648648648651</v>
      </c>
      <c r="P1378">
        <f t="shared" si="128"/>
        <v>55.607142857142854</v>
      </c>
      <c r="Q1378" t="str">
        <f t="shared" si="129"/>
        <v>music</v>
      </c>
      <c r="R1378" t="str">
        <f t="shared" si="132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1.1615384615384616</v>
      </c>
      <c r="P1379">
        <f t="shared" si="128"/>
        <v>48.70967741935484</v>
      </c>
      <c r="Q1379" t="str">
        <f t="shared" si="129"/>
        <v>music</v>
      </c>
      <c r="R1379" t="str">
        <f t="shared" si="132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2.0335000000000001</v>
      </c>
      <c r="P1380">
        <f t="shared" si="128"/>
        <v>30.578947368421051</v>
      </c>
      <c r="Q1380" t="str">
        <f t="shared" si="129"/>
        <v>music</v>
      </c>
      <c r="R1380" t="str">
        <f t="shared" si="132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1.1160000000000001</v>
      </c>
      <c r="P1381">
        <f t="shared" si="128"/>
        <v>73.907284768211923</v>
      </c>
      <c r="Q1381" t="str">
        <f t="shared" si="129"/>
        <v>music</v>
      </c>
      <c r="R1381" t="str">
        <f t="shared" si="132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4.24</v>
      </c>
      <c r="P1382">
        <f t="shared" si="128"/>
        <v>21.2</v>
      </c>
      <c r="Q1382" t="str">
        <f t="shared" si="129"/>
        <v>music</v>
      </c>
      <c r="R1382" t="str">
        <f t="shared" si="132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1.071</v>
      </c>
      <c r="P1383">
        <f t="shared" si="128"/>
        <v>73.356164383561648</v>
      </c>
      <c r="Q1383" t="str">
        <f t="shared" si="129"/>
        <v>music</v>
      </c>
      <c r="R1383" t="str">
        <f t="shared" si="132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1.043625</v>
      </c>
      <c r="P1384">
        <f t="shared" si="128"/>
        <v>56.412162162162161</v>
      </c>
      <c r="Q1384" t="str">
        <f t="shared" si="129"/>
        <v>music</v>
      </c>
      <c r="R1384" t="str">
        <f t="shared" si="132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2.124090909090909</v>
      </c>
      <c r="P1385">
        <f t="shared" si="128"/>
        <v>50.247311827956992</v>
      </c>
      <c r="Q1385" t="str">
        <f t="shared" si="129"/>
        <v>music</v>
      </c>
      <c r="R1385" t="str">
        <f t="shared" si="132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1.2408571428571429</v>
      </c>
      <c r="P1386">
        <f t="shared" si="128"/>
        <v>68.936507936507937</v>
      </c>
      <c r="Q1386" t="str">
        <f t="shared" si="129"/>
        <v>music</v>
      </c>
      <c r="R1386" t="str">
        <f t="shared" si="132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1.10406125</v>
      </c>
      <c r="P1387">
        <f t="shared" si="128"/>
        <v>65.914104477611943</v>
      </c>
      <c r="Q1387" t="str">
        <f t="shared" si="129"/>
        <v>music</v>
      </c>
      <c r="R1387" t="str">
        <f t="shared" si="132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2.1875</v>
      </c>
      <c r="P1388">
        <f t="shared" si="128"/>
        <v>62.5</v>
      </c>
      <c r="Q1388" t="str">
        <f t="shared" si="129"/>
        <v>music</v>
      </c>
      <c r="R1388" t="str">
        <f t="shared" si="132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1.36625</v>
      </c>
      <c r="P1389">
        <f t="shared" si="128"/>
        <v>70.064102564102569</v>
      </c>
      <c r="Q1389" t="str">
        <f t="shared" si="129"/>
        <v>music</v>
      </c>
      <c r="R1389" t="str">
        <f t="shared" si="132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1.348074</v>
      </c>
      <c r="P1390">
        <f t="shared" si="128"/>
        <v>60.181874999999998</v>
      </c>
      <c r="Q1390" t="str">
        <f t="shared" si="129"/>
        <v>music</v>
      </c>
      <c r="R1390" t="str">
        <f t="shared" si="132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1.454</v>
      </c>
      <c r="P1391">
        <f t="shared" si="128"/>
        <v>21.382352941176471</v>
      </c>
      <c r="Q1391" t="str">
        <f t="shared" si="129"/>
        <v>music</v>
      </c>
      <c r="R1391" t="str">
        <f t="shared" si="132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1.0910714285714285</v>
      </c>
      <c r="P1392">
        <f t="shared" si="128"/>
        <v>160.78947368421052</v>
      </c>
      <c r="Q1392" t="str">
        <f t="shared" si="129"/>
        <v>music</v>
      </c>
      <c r="R1392" t="str">
        <f t="shared" si="132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1.1020000000000001</v>
      </c>
      <c r="P1393">
        <f t="shared" si="128"/>
        <v>42.384615384615387</v>
      </c>
      <c r="Q1393" t="str">
        <f t="shared" si="129"/>
        <v>music</v>
      </c>
      <c r="R1393" t="str">
        <f t="shared" si="132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1.1364000000000001</v>
      </c>
      <c r="P1394">
        <f t="shared" si="128"/>
        <v>27.317307692307693</v>
      </c>
      <c r="Q1394" t="str">
        <f t="shared" si="129"/>
        <v>music</v>
      </c>
      <c r="R1394" t="str">
        <f t="shared" si="132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1.0235000000000001</v>
      </c>
      <c r="P1395">
        <f t="shared" si="128"/>
        <v>196.82692307692307</v>
      </c>
      <c r="Q1395" t="str">
        <f t="shared" si="129"/>
        <v>music</v>
      </c>
      <c r="R1395" t="str">
        <f t="shared" si="132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1.2213333333333334</v>
      </c>
      <c r="P1396">
        <f t="shared" si="128"/>
        <v>53.882352941176471</v>
      </c>
      <c r="Q1396" t="str">
        <f t="shared" si="129"/>
        <v>music</v>
      </c>
      <c r="R1396" t="str">
        <f t="shared" si="132"/>
        <v>rock</v>
      </c>
      <c r="S1396" s="12">
        <f t="shared" si="130"/>
        <v>42752.144976851851</v>
      </c>
      <c r="T1396" s="12">
        <f t="shared" si="131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1.1188571428571428</v>
      </c>
      <c r="P1397">
        <f t="shared" si="128"/>
        <v>47.756097560975611</v>
      </c>
      <c r="Q1397" t="str">
        <f t="shared" si="129"/>
        <v>music</v>
      </c>
      <c r="R1397" t="str">
        <f t="shared" si="132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1.073</v>
      </c>
      <c r="P1398">
        <f t="shared" si="128"/>
        <v>88.191780821917803</v>
      </c>
      <c r="Q1398" t="str">
        <f t="shared" si="129"/>
        <v>music</v>
      </c>
      <c r="R1398" t="str">
        <f t="shared" si="132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1.1385000000000001</v>
      </c>
      <c r="P1399">
        <f t="shared" si="128"/>
        <v>72.056962025316452</v>
      </c>
      <c r="Q1399" t="str">
        <f t="shared" si="129"/>
        <v>music</v>
      </c>
      <c r="R1399" t="str">
        <f t="shared" si="132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1.0968181818181819</v>
      </c>
      <c r="P1400">
        <f t="shared" si="128"/>
        <v>74.246153846153845</v>
      </c>
      <c r="Q1400" t="str">
        <f t="shared" si="129"/>
        <v>music</v>
      </c>
      <c r="R1400" t="str">
        <f t="shared" si="132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1.2614444444444444</v>
      </c>
      <c r="P1401">
        <f t="shared" si="128"/>
        <v>61.701086956521742</v>
      </c>
      <c r="Q1401" t="str">
        <f t="shared" si="129"/>
        <v>music</v>
      </c>
      <c r="R1401" t="str">
        <f t="shared" si="132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1.6742857142857144</v>
      </c>
      <c r="P1402">
        <f t="shared" si="128"/>
        <v>17.235294117647058</v>
      </c>
      <c r="Q1402" t="str">
        <f t="shared" si="129"/>
        <v>music</v>
      </c>
      <c r="R1402" t="str">
        <f t="shared" si="132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4.9652000000000003</v>
      </c>
      <c r="P1403">
        <f t="shared" si="128"/>
        <v>51.720833333333331</v>
      </c>
      <c r="Q1403" t="str">
        <f t="shared" si="129"/>
        <v>music</v>
      </c>
      <c r="R1403" t="str">
        <f t="shared" si="132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1.0915999999999999</v>
      </c>
      <c r="P1404">
        <f t="shared" si="128"/>
        <v>24.150442477876105</v>
      </c>
      <c r="Q1404" t="str">
        <f t="shared" si="129"/>
        <v>music</v>
      </c>
      <c r="R1404" t="str">
        <f t="shared" si="132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1.0257499999999999</v>
      </c>
      <c r="P1405">
        <f t="shared" si="128"/>
        <v>62.166666666666664</v>
      </c>
      <c r="Q1405" t="str">
        <f t="shared" si="129"/>
        <v>music</v>
      </c>
      <c r="R1405" t="str">
        <f t="shared" si="132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1.6620689655172414E-2</v>
      </c>
      <c r="P1406">
        <f t="shared" si="128"/>
        <v>48.2</v>
      </c>
      <c r="Q1406" t="str">
        <f t="shared" si="129"/>
        <v>publishing</v>
      </c>
      <c r="R1406" t="str">
        <f t="shared" si="132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4.1999999999999997E-3</v>
      </c>
      <c r="P1407">
        <f t="shared" si="128"/>
        <v>6.1764705882352944</v>
      </c>
      <c r="Q1407" t="str">
        <f t="shared" si="129"/>
        <v>publishing</v>
      </c>
      <c r="R1407" t="str">
        <f t="shared" si="132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1.25E-3</v>
      </c>
      <c r="P1408">
        <f t="shared" si="128"/>
        <v>5</v>
      </c>
      <c r="Q1408" t="str">
        <f t="shared" si="129"/>
        <v>publishing</v>
      </c>
      <c r="R1408" t="str">
        <f t="shared" si="132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5.0000000000000001E-3</v>
      </c>
      <c r="P1409">
        <f t="shared" si="128"/>
        <v>7.5</v>
      </c>
      <c r="Q1409" t="str">
        <f t="shared" si="129"/>
        <v>publishing</v>
      </c>
      <c r="R1409" t="str">
        <f t="shared" si="132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7.1999999999999995E-2</v>
      </c>
      <c r="P1410">
        <f t="shared" si="128"/>
        <v>12</v>
      </c>
      <c r="Q1410" t="str">
        <f t="shared" si="129"/>
        <v>publishing</v>
      </c>
      <c r="R1410" t="str">
        <f t="shared" si="132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((E1411/D1411))</f>
        <v>0</v>
      </c>
      <c r="P1411" t="e">
        <f t="shared" ref="P1411:P1474" si="134">(E1411/L1411)</f>
        <v>#DIV/0!</v>
      </c>
      <c r="Q1411" t="str">
        <f t="shared" ref="Q1411:Q1474" si="135">LEFT(N1411,FIND("/",N1411)-1)</f>
        <v>publishing</v>
      </c>
      <c r="R1411" t="str">
        <f t="shared" si="132"/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1.6666666666666666E-4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2.3333333333333335E-3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4.5714285714285714E-2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0.05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2E-3</v>
      </c>
      <c r="P1416">
        <f t="shared" si="134"/>
        <v>1</v>
      </c>
      <c r="Q1416" t="str">
        <f t="shared" si="135"/>
        <v>publishing</v>
      </c>
      <c r="R1416" t="str">
        <f t="shared" ref="R1416:R1479" si="138">RIGHT(N1416,LEN(N1416)-FIND("/",N1416))</f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0.18181818181818182</v>
      </c>
      <c r="P1417">
        <f t="shared" si="134"/>
        <v>88.888888888888886</v>
      </c>
      <c r="Q1417" t="str">
        <f t="shared" si="135"/>
        <v>publishing</v>
      </c>
      <c r="R1417" t="str">
        <f t="shared" si="138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t="e">
        <f t="shared" si="134"/>
        <v>#DIV/0!</v>
      </c>
      <c r="Q1418" t="str">
        <f t="shared" si="135"/>
        <v>publishing</v>
      </c>
      <c r="R1418" t="str">
        <f t="shared" si="138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1.2222222222222223E-2</v>
      </c>
      <c r="P1419">
        <f t="shared" si="134"/>
        <v>27.5</v>
      </c>
      <c r="Q1419" t="str">
        <f t="shared" si="135"/>
        <v>publishing</v>
      </c>
      <c r="R1419" t="str">
        <f t="shared" si="138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2E-3</v>
      </c>
      <c r="P1420">
        <f t="shared" si="134"/>
        <v>6</v>
      </c>
      <c r="Q1420" t="str">
        <f t="shared" si="135"/>
        <v>publishing</v>
      </c>
      <c r="R1420" t="str">
        <f t="shared" si="138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7.0634920634920634E-2</v>
      </c>
      <c r="P1421">
        <f t="shared" si="134"/>
        <v>44.5</v>
      </c>
      <c r="Q1421" t="str">
        <f t="shared" si="135"/>
        <v>publishing</v>
      </c>
      <c r="R1421" t="str">
        <f t="shared" si="138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2.7272727272727271E-2</v>
      </c>
      <c r="P1422">
        <f t="shared" si="134"/>
        <v>1</v>
      </c>
      <c r="Q1422" t="str">
        <f t="shared" si="135"/>
        <v>publishing</v>
      </c>
      <c r="R1422" t="str">
        <f t="shared" si="138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1E-3</v>
      </c>
      <c r="P1423">
        <f t="shared" si="134"/>
        <v>100</v>
      </c>
      <c r="Q1423" t="str">
        <f t="shared" si="135"/>
        <v>publishing</v>
      </c>
      <c r="R1423" t="str">
        <f t="shared" si="138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1.0399999999999999E-3</v>
      </c>
      <c r="P1424">
        <f t="shared" si="134"/>
        <v>13</v>
      </c>
      <c r="Q1424" t="str">
        <f t="shared" si="135"/>
        <v>publishing</v>
      </c>
      <c r="R1424" t="str">
        <f t="shared" si="138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3.3333333333333335E-3</v>
      </c>
      <c r="P1425">
        <f t="shared" si="134"/>
        <v>100</v>
      </c>
      <c r="Q1425" t="str">
        <f t="shared" si="135"/>
        <v>publishing</v>
      </c>
      <c r="R1425" t="str">
        <f t="shared" si="138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0.2036</v>
      </c>
      <c r="P1426">
        <f t="shared" si="134"/>
        <v>109.07142857142857</v>
      </c>
      <c r="Q1426" t="str">
        <f t="shared" si="135"/>
        <v>publishing</v>
      </c>
      <c r="R1426" t="str">
        <f t="shared" si="138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t="e">
        <f t="shared" si="134"/>
        <v>#DIV/0!</v>
      </c>
      <c r="Q1427" t="str">
        <f t="shared" si="135"/>
        <v>publishing</v>
      </c>
      <c r="R1427" t="str">
        <f t="shared" si="138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t="e">
        <f t="shared" si="134"/>
        <v>#DIV/0!</v>
      </c>
      <c r="Q1428" t="str">
        <f t="shared" si="135"/>
        <v>publishing</v>
      </c>
      <c r="R1428" t="str">
        <f t="shared" si="138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8.3799999999999999E-2</v>
      </c>
      <c r="P1429">
        <f t="shared" si="134"/>
        <v>104.75</v>
      </c>
      <c r="Q1429" t="str">
        <f t="shared" si="135"/>
        <v>publishing</v>
      </c>
      <c r="R1429" t="str">
        <f t="shared" si="138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4.4999999999999998E-2</v>
      </c>
      <c r="P1430">
        <f t="shared" si="134"/>
        <v>15</v>
      </c>
      <c r="Q1430" t="str">
        <f t="shared" si="135"/>
        <v>publishing</v>
      </c>
      <c r="R1430" t="str">
        <f t="shared" si="138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t="e">
        <f t="shared" si="134"/>
        <v>#DIV/0!</v>
      </c>
      <c r="Q1431" t="str">
        <f t="shared" si="135"/>
        <v>publishing</v>
      </c>
      <c r="R1431" t="str">
        <f t="shared" si="138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8.0600000000000005E-2</v>
      </c>
      <c r="P1432">
        <f t="shared" si="134"/>
        <v>80.599999999999994</v>
      </c>
      <c r="Q1432" t="str">
        <f t="shared" si="135"/>
        <v>publishing</v>
      </c>
      <c r="R1432" t="str">
        <f t="shared" si="138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0.31947058823529412</v>
      </c>
      <c r="P1433">
        <f t="shared" si="134"/>
        <v>115.55319148936171</v>
      </c>
      <c r="Q1433" t="str">
        <f t="shared" si="135"/>
        <v>publishing</v>
      </c>
      <c r="R1433" t="str">
        <f t="shared" si="138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t="e">
        <f t="shared" si="134"/>
        <v>#DIV/0!</v>
      </c>
      <c r="Q1434" t="str">
        <f t="shared" si="135"/>
        <v>publishing</v>
      </c>
      <c r="R1434" t="str">
        <f t="shared" si="138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6.7083333333333328E-2</v>
      </c>
      <c r="P1435">
        <f t="shared" si="134"/>
        <v>80.5</v>
      </c>
      <c r="Q1435" t="str">
        <f t="shared" si="135"/>
        <v>publishing</v>
      </c>
      <c r="R1435" t="str">
        <f t="shared" si="138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9.987804878048781E-2</v>
      </c>
      <c r="P1436">
        <f t="shared" si="134"/>
        <v>744.5454545454545</v>
      </c>
      <c r="Q1436" t="str">
        <f t="shared" si="135"/>
        <v>publishing</v>
      </c>
      <c r="R1436" t="str">
        <f t="shared" si="138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1E-3</v>
      </c>
      <c r="P1437">
        <f t="shared" si="134"/>
        <v>7.5</v>
      </c>
      <c r="Q1437" t="str">
        <f t="shared" si="135"/>
        <v>publishing</v>
      </c>
      <c r="R1437" t="str">
        <f t="shared" si="138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7.7000000000000002E-3</v>
      </c>
      <c r="P1438">
        <f t="shared" si="134"/>
        <v>38.5</v>
      </c>
      <c r="Q1438" t="str">
        <f t="shared" si="135"/>
        <v>publishing</v>
      </c>
      <c r="R1438" t="str">
        <f t="shared" si="138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0.26900000000000002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8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0.03</v>
      </c>
      <c r="P1440">
        <f t="shared" si="134"/>
        <v>75</v>
      </c>
      <c r="Q1440" t="str">
        <f t="shared" si="135"/>
        <v>publishing</v>
      </c>
      <c r="R1440" t="str">
        <f t="shared" si="138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6.6055045871559637E-2</v>
      </c>
      <c r="P1441">
        <f t="shared" si="134"/>
        <v>30</v>
      </c>
      <c r="Q1441" t="str">
        <f t="shared" si="135"/>
        <v>publishing</v>
      </c>
      <c r="R1441" t="str">
        <f t="shared" si="138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7.6923076923076926E-5</v>
      </c>
      <c r="P1442">
        <f t="shared" si="134"/>
        <v>1</v>
      </c>
      <c r="Q1442" t="str">
        <f t="shared" si="135"/>
        <v>publishing</v>
      </c>
      <c r="R1442" t="str">
        <f t="shared" si="138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1.1222222222222222E-2</v>
      </c>
      <c r="P1443">
        <f t="shared" si="134"/>
        <v>673.33333333333337</v>
      </c>
      <c r="Q1443" t="str">
        <f t="shared" si="135"/>
        <v>publishing</v>
      </c>
      <c r="R1443" t="str">
        <f t="shared" si="138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t="e">
        <f t="shared" si="134"/>
        <v>#DIV/0!</v>
      </c>
      <c r="Q1444" t="str">
        <f t="shared" si="135"/>
        <v>publishing</v>
      </c>
      <c r="R1444" t="str">
        <f t="shared" si="138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t="e">
        <f t="shared" si="134"/>
        <v>#DIV/0!</v>
      </c>
      <c r="Q1445" t="str">
        <f t="shared" si="135"/>
        <v>publishing</v>
      </c>
      <c r="R1445" t="str">
        <f t="shared" si="138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t="e">
        <f t="shared" si="134"/>
        <v>#DIV/0!</v>
      </c>
      <c r="Q1446" t="str">
        <f t="shared" si="135"/>
        <v>publishing</v>
      </c>
      <c r="R1446" t="str">
        <f t="shared" si="138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t="e">
        <f t="shared" si="134"/>
        <v>#DIV/0!</v>
      </c>
      <c r="Q1447" t="str">
        <f t="shared" si="135"/>
        <v>publishing</v>
      </c>
      <c r="R1447" t="str">
        <f t="shared" si="138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t="e">
        <f t="shared" si="134"/>
        <v>#DIV/0!</v>
      </c>
      <c r="Q1448" t="str">
        <f t="shared" si="135"/>
        <v>publishing</v>
      </c>
      <c r="R1448" t="str">
        <f t="shared" si="138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1.4999999999999999E-4</v>
      </c>
      <c r="P1449">
        <f t="shared" si="134"/>
        <v>25</v>
      </c>
      <c r="Q1449" t="str">
        <f t="shared" si="135"/>
        <v>publishing</v>
      </c>
      <c r="R1449" t="str">
        <f t="shared" si="138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t="e">
        <f t="shared" si="134"/>
        <v>#DIV/0!</v>
      </c>
      <c r="Q1450" t="str">
        <f t="shared" si="135"/>
        <v>publishing</v>
      </c>
      <c r="R1450" t="str">
        <f t="shared" si="138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t="e">
        <f t="shared" si="134"/>
        <v>#DIV/0!</v>
      </c>
      <c r="Q1451" t="str">
        <f t="shared" si="135"/>
        <v>publishing</v>
      </c>
      <c r="R1451" t="str">
        <f t="shared" si="138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1.0000000000000001E-5</v>
      </c>
      <c r="P1452">
        <f t="shared" si="134"/>
        <v>1</v>
      </c>
      <c r="Q1452" t="str">
        <f t="shared" si="135"/>
        <v>publishing</v>
      </c>
      <c r="R1452" t="str">
        <f t="shared" si="138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1.0554089709762533E-4</v>
      </c>
      <c r="P1453">
        <f t="shared" si="134"/>
        <v>1</v>
      </c>
      <c r="Q1453" t="str">
        <f t="shared" si="135"/>
        <v>publishing</v>
      </c>
      <c r="R1453" t="str">
        <f t="shared" si="138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t="e">
        <f t="shared" si="134"/>
        <v>#DIV/0!</v>
      </c>
      <c r="Q1454" t="str">
        <f t="shared" si="135"/>
        <v>publishing</v>
      </c>
      <c r="R1454" t="str">
        <f t="shared" si="138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t="e">
        <f t="shared" si="134"/>
        <v>#DIV/0!</v>
      </c>
      <c r="Q1455" t="str">
        <f t="shared" si="135"/>
        <v>publishing</v>
      </c>
      <c r="R1455" t="str">
        <f t="shared" si="138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8.5714285714285719E-3</v>
      </c>
      <c r="P1456">
        <f t="shared" si="134"/>
        <v>15</v>
      </c>
      <c r="Q1456" t="str">
        <f t="shared" si="135"/>
        <v>publishing</v>
      </c>
      <c r="R1456" t="str">
        <f t="shared" si="138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0.105</v>
      </c>
      <c r="P1457">
        <f t="shared" si="134"/>
        <v>225</v>
      </c>
      <c r="Q1457" t="str">
        <f t="shared" si="135"/>
        <v>publishing</v>
      </c>
      <c r="R1457" t="str">
        <f t="shared" si="138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2.9000000000000001E-2</v>
      </c>
      <c r="P1458">
        <f t="shared" si="134"/>
        <v>48.333333333333336</v>
      </c>
      <c r="Q1458" t="str">
        <f t="shared" si="135"/>
        <v>publishing</v>
      </c>
      <c r="R1458" t="str">
        <f t="shared" si="138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t="e">
        <f t="shared" si="134"/>
        <v>#DIV/0!</v>
      </c>
      <c r="Q1459" t="str">
        <f t="shared" si="135"/>
        <v>publishing</v>
      </c>
      <c r="R1459" t="str">
        <f t="shared" si="138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t="e">
        <f t="shared" si="134"/>
        <v>#DIV/0!</v>
      </c>
      <c r="Q1460" t="str">
        <f t="shared" si="135"/>
        <v>publishing</v>
      </c>
      <c r="R1460" t="str">
        <f t="shared" si="138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t="e">
        <f t="shared" si="134"/>
        <v>#DIV/0!</v>
      </c>
      <c r="Q1461" t="str">
        <f t="shared" si="135"/>
        <v>publishing</v>
      </c>
      <c r="R1461" t="str">
        <f t="shared" si="138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t="e">
        <f t="shared" si="134"/>
        <v>#DIV/0!</v>
      </c>
      <c r="Q1462" t="str">
        <f t="shared" si="135"/>
        <v>publishing</v>
      </c>
      <c r="R1462" t="str">
        <f t="shared" si="138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1.012446</v>
      </c>
      <c r="P1463">
        <f t="shared" si="134"/>
        <v>44.66673529411765</v>
      </c>
      <c r="Q1463" t="str">
        <f t="shared" si="135"/>
        <v>publishing</v>
      </c>
      <c r="R1463" t="str">
        <f t="shared" si="138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1.085175</v>
      </c>
      <c r="P1464">
        <f t="shared" si="134"/>
        <v>28.937999999999999</v>
      </c>
      <c r="Q1464" t="str">
        <f t="shared" si="135"/>
        <v>publishing</v>
      </c>
      <c r="R1464" t="str">
        <f t="shared" si="138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1.4766666666666666</v>
      </c>
      <c r="P1465">
        <f t="shared" si="134"/>
        <v>35.44</v>
      </c>
      <c r="Q1465" t="str">
        <f t="shared" si="135"/>
        <v>publishing</v>
      </c>
      <c r="R1465" t="str">
        <f t="shared" si="138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1.6319999999999999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8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4.5641449999999999</v>
      </c>
      <c r="P1467">
        <f t="shared" si="134"/>
        <v>52.622732513451197</v>
      </c>
      <c r="Q1467" t="str">
        <f t="shared" si="135"/>
        <v>publishing</v>
      </c>
      <c r="R1467" t="str">
        <f t="shared" si="138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1.0787731249999999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8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1.1508</v>
      </c>
      <c r="P1469">
        <f t="shared" si="134"/>
        <v>76.72</v>
      </c>
      <c r="Q1469" t="str">
        <f t="shared" si="135"/>
        <v>publishing</v>
      </c>
      <c r="R1469" t="str">
        <f t="shared" si="138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1.0236842105263158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8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1.0842485875706214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8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1.2513333333333334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8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1.03840625</v>
      </c>
      <c r="P1473">
        <f t="shared" si="134"/>
        <v>96.877551020408163</v>
      </c>
      <c r="Q1473" t="str">
        <f t="shared" si="135"/>
        <v>publishing</v>
      </c>
      <c r="R1473" t="str">
        <f t="shared" si="138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1.3870400000000001</v>
      </c>
      <c r="P1474">
        <f t="shared" si="134"/>
        <v>103.20238095238095</v>
      </c>
      <c r="Q1474" t="str">
        <f t="shared" si="135"/>
        <v>publishing</v>
      </c>
      <c r="R1474" t="str">
        <f t="shared" si="138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((E1475/D1475))</f>
        <v>1.20516</v>
      </c>
      <c r="P1475">
        <f t="shared" ref="P1475:P1538" si="140">(E1475/L1475)</f>
        <v>38.462553191489363</v>
      </c>
      <c r="Q1475" t="str">
        <f t="shared" ref="Q1475:Q1538" si="141">LEFT(N1475,FIND("/",N1475)-1)</f>
        <v>publishing</v>
      </c>
      <c r="R1475" t="str">
        <f t="shared" si="138"/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1.1226666666666667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1.8866966666666667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6.6155466666666669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1.1131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11.8161422</v>
      </c>
      <c r="P1480">
        <f t="shared" si="140"/>
        <v>29.187190495010373</v>
      </c>
      <c r="Q1480" t="str">
        <f t="shared" si="141"/>
        <v>publishing</v>
      </c>
      <c r="R1480" t="str">
        <f t="shared" ref="R1480:R1543" si="144">RIGHT(N1480,LEN(N1480)-FIND("/",N1480))</f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1.37375</v>
      </c>
      <c r="P1481">
        <f t="shared" si="140"/>
        <v>30.95774647887324</v>
      </c>
      <c r="Q1481" t="str">
        <f t="shared" si="141"/>
        <v>publishing</v>
      </c>
      <c r="R1481" t="str">
        <f t="shared" si="144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1.170404</v>
      </c>
      <c r="P1482">
        <f t="shared" si="140"/>
        <v>92.157795275590544</v>
      </c>
      <c r="Q1482" t="str">
        <f t="shared" si="141"/>
        <v>publishing</v>
      </c>
      <c r="R1482" t="str">
        <f t="shared" si="144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2.1000000000000001E-2</v>
      </c>
      <c r="P1483">
        <f t="shared" si="140"/>
        <v>17.5</v>
      </c>
      <c r="Q1483" t="str">
        <f t="shared" si="141"/>
        <v>publishing</v>
      </c>
      <c r="R1483" t="str">
        <f t="shared" si="144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1E-3</v>
      </c>
      <c r="P1484">
        <f t="shared" si="140"/>
        <v>5</v>
      </c>
      <c r="Q1484" t="str">
        <f t="shared" si="141"/>
        <v>publishing</v>
      </c>
      <c r="R1484" t="str">
        <f t="shared" si="144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7.1428571428571426E-3</v>
      </c>
      <c r="P1485">
        <f t="shared" si="140"/>
        <v>25</v>
      </c>
      <c r="Q1485" t="str">
        <f t="shared" si="141"/>
        <v>publishing</v>
      </c>
      <c r="R1485" t="str">
        <f t="shared" si="144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t="e">
        <f t="shared" si="140"/>
        <v>#DIV/0!</v>
      </c>
      <c r="Q1486" t="str">
        <f t="shared" si="141"/>
        <v>publishing</v>
      </c>
      <c r="R1486" t="str">
        <f t="shared" si="144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2.2388059701492536E-2</v>
      </c>
      <c r="P1487">
        <f t="shared" si="140"/>
        <v>50</v>
      </c>
      <c r="Q1487" t="str">
        <f t="shared" si="141"/>
        <v>publishing</v>
      </c>
      <c r="R1487" t="str">
        <f t="shared" si="144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2.3999999999999998E-3</v>
      </c>
      <c r="P1488">
        <f t="shared" si="140"/>
        <v>16</v>
      </c>
      <c r="Q1488" t="str">
        <f t="shared" si="141"/>
        <v>publishing</v>
      </c>
      <c r="R1488" t="str">
        <f t="shared" si="144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t="e">
        <f t="shared" si="140"/>
        <v>#DIV/0!</v>
      </c>
      <c r="Q1489" t="str">
        <f t="shared" si="141"/>
        <v>publishing</v>
      </c>
      <c r="R1489" t="str">
        <f t="shared" si="144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2.4E-2</v>
      </c>
      <c r="P1490">
        <f t="shared" si="140"/>
        <v>60</v>
      </c>
      <c r="Q1490" t="str">
        <f t="shared" si="141"/>
        <v>publishing</v>
      </c>
      <c r="R1490" t="str">
        <f t="shared" si="144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t="e">
        <f t="shared" si="140"/>
        <v>#DIV/0!</v>
      </c>
      <c r="Q1491" t="str">
        <f t="shared" si="141"/>
        <v>publishing</v>
      </c>
      <c r="R1491" t="str">
        <f t="shared" si="144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0.30862068965517242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44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8.3333333333333329E-2</v>
      </c>
      <c r="P1493">
        <f t="shared" si="140"/>
        <v>100</v>
      </c>
      <c r="Q1493" t="str">
        <f t="shared" si="141"/>
        <v>publishing</v>
      </c>
      <c r="R1493" t="str">
        <f t="shared" si="144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7.4999999999999997E-3</v>
      </c>
      <c r="P1494">
        <f t="shared" si="140"/>
        <v>15</v>
      </c>
      <c r="Q1494" t="str">
        <f t="shared" si="141"/>
        <v>publishing</v>
      </c>
      <c r="R1494" t="str">
        <f t="shared" si="144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t="e">
        <f t="shared" si="140"/>
        <v>#DIV/0!</v>
      </c>
      <c r="Q1495" t="str">
        <f t="shared" si="141"/>
        <v>publishing</v>
      </c>
      <c r="R1495" t="str">
        <f t="shared" si="144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8.8999999999999996E-2</v>
      </c>
      <c r="P1496">
        <f t="shared" si="140"/>
        <v>40.454545454545453</v>
      </c>
      <c r="Q1496" t="str">
        <f t="shared" si="141"/>
        <v>publishing</v>
      </c>
      <c r="R1496" t="str">
        <f t="shared" si="144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t="e">
        <f t="shared" si="140"/>
        <v>#DIV/0!</v>
      </c>
      <c r="Q1497" t="str">
        <f t="shared" si="141"/>
        <v>publishing</v>
      </c>
      <c r="R1497" t="str">
        <f t="shared" si="144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t="e">
        <f t="shared" si="140"/>
        <v>#DIV/0!</v>
      </c>
      <c r="Q1498" t="str">
        <f t="shared" si="141"/>
        <v>publishing</v>
      </c>
      <c r="R1498" t="str">
        <f t="shared" si="144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6.666666666666667E-5</v>
      </c>
      <c r="P1499">
        <f t="shared" si="140"/>
        <v>1</v>
      </c>
      <c r="Q1499" t="str">
        <f t="shared" si="141"/>
        <v>publishing</v>
      </c>
      <c r="R1499" t="str">
        <f t="shared" si="144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1.9E-2</v>
      </c>
      <c r="P1500">
        <f t="shared" si="140"/>
        <v>19</v>
      </c>
      <c r="Q1500" t="str">
        <f t="shared" si="141"/>
        <v>publishing</v>
      </c>
      <c r="R1500" t="str">
        <f t="shared" si="144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2.5000000000000001E-3</v>
      </c>
      <c r="P1501">
        <f t="shared" si="140"/>
        <v>5</v>
      </c>
      <c r="Q1501" t="str">
        <f t="shared" si="141"/>
        <v>publishing</v>
      </c>
      <c r="R1501" t="str">
        <f t="shared" si="144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0.25035714285714283</v>
      </c>
      <c r="P1502">
        <f t="shared" si="140"/>
        <v>46.733333333333334</v>
      </c>
      <c r="Q1502" t="str">
        <f t="shared" si="141"/>
        <v>publishing</v>
      </c>
      <c r="R1502" t="str">
        <f t="shared" si="144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1.6633076923076924</v>
      </c>
      <c r="P1503">
        <f t="shared" si="140"/>
        <v>97.731073446327684</v>
      </c>
      <c r="Q1503" t="str">
        <f t="shared" si="141"/>
        <v>photography</v>
      </c>
      <c r="R1503" t="str">
        <f t="shared" si="144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1.0144545454545455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44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1.0789146666666667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44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2.7793846153846156</v>
      </c>
      <c r="P1506">
        <f t="shared" si="140"/>
        <v>67.159851301115239</v>
      </c>
      <c r="Q1506" t="str">
        <f t="shared" si="141"/>
        <v>photography</v>
      </c>
      <c r="R1506" t="str">
        <f t="shared" si="144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1.0358125</v>
      </c>
      <c r="P1507">
        <f t="shared" si="140"/>
        <v>48.037681159420288</v>
      </c>
      <c r="Q1507" t="str">
        <f t="shared" si="141"/>
        <v>photography</v>
      </c>
      <c r="R1507" t="str">
        <f t="shared" si="144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1.1140000000000001</v>
      </c>
      <c r="P1508">
        <f t="shared" si="140"/>
        <v>38.860465116279073</v>
      </c>
      <c r="Q1508" t="str">
        <f t="shared" si="141"/>
        <v>photography</v>
      </c>
      <c r="R1508" t="str">
        <f t="shared" si="144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2.15</v>
      </c>
      <c r="P1509">
        <f t="shared" si="140"/>
        <v>78.181818181818187</v>
      </c>
      <c r="Q1509" t="str">
        <f t="shared" si="141"/>
        <v>photography</v>
      </c>
      <c r="R1509" t="str">
        <f t="shared" si="144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1.1076216216216217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44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1.2364125714285714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44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1.0103500000000001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44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1.1179285714285714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44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5.5877142857142861</v>
      </c>
      <c r="P1514">
        <f t="shared" si="140"/>
        <v>58.379104477611939</v>
      </c>
      <c r="Q1514" t="str">
        <f t="shared" si="141"/>
        <v>photography</v>
      </c>
      <c r="R1514" t="str">
        <f t="shared" si="144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1.5001875</v>
      </c>
      <c r="P1515">
        <f t="shared" si="140"/>
        <v>55.82093023255814</v>
      </c>
      <c r="Q1515" t="str">
        <f t="shared" si="141"/>
        <v>photography</v>
      </c>
      <c r="R1515" t="str">
        <f t="shared" si="144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1.0647599999999999</v>
      </c>
      <c r="P1516">
        <f t="shared" si="140"/>
        <v>151.24431818181819</v>
      </c>
      <c r="Q1516" t="str">
        <f t="shared" si="141"/>
        <v>photography</v>
      </c>
      <c r="R1516" t="str">
        <f t="shared" si="144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1.57189</v>
      </c>
      <c r="P1517">
        <f t="shared" si="140"/>
        <v>849.67027027027029</v>
      </c>
      <c r="Q1517" t="str">
        <f t="shared" si="141"/>
        <v>photography</v>
      </c>
      <c r="R1517" t="str">
        <f t="shared" si="144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1.0865882352941176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44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1.6197999999999999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44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2.0536666666666665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44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1.033638888888889</v>
      </c>
      <c r="P1521">
        <f t="shared" si="140"/>
        <v>64.156896551724131</v>
      </c>
      <c r="Q1521" t="str">
        <f t="shared" si="141"/>
        <v>photography</v>
      </c>
      <c r="R1521" t="str">
        <f t="shared" si="144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1.0347222222222223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44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1.0681333333333334</v>
      </c>
      <c r="P1523">
        <f t="shared" si="140"/>
        <v>170.44680851063831</v>
      </c>
      <c r="Q1523" t="str">
        <f t="shared" si="141"/>
        <v>photography</v>
      </c>
      <c r="R1523" t="str">
        <f t="shared" si="144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1.3896574712643677</v>
      </c>
      <c r="P1524">
        <f t="shared" si="140"/>
        <v>133.7391592920354</v>
      </c>
      <c r="Q1524" t="str">
        <f t="shared" si="141"/>
        <v>photography</v>
      </c>
      <c r="R1524" t="str">
        <f t="shared" si="144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1.2484324324324325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44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2.0699999999999998</v>
      </c>
      <c r="P1526">
        <f t="shared" si="140"/>
        <v>221.78571428571428</v>
      </c>
      <c r="Q1526" t="str">
        <f t="shared" si="141"/>
        <v>photography</v>
      </c>
      <c r="R1526" t="str">
        <f t="shared" si="144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1.7400576923076922</v>
      </c>
      <c r="P1527">
        <f t="shared" si="140"/>
        <v>32.315357142857138</v>
      </c>
      <c r="Q1527" t="str">
        <f t="shared" si="141"/>
        <v>photography</v>
      </c>
      <c r="R1527" t="str">
        <f t="shared" si="144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1.2032608695652174</v>
      </c>
      <c r="P1528">
        <f t="shared" si="140"/>
        <v>98.839285714285708</v>
      </c>
      <c r="Q1528" t="str">
        <f t="shared" si="141"/>
        <v>photography</v>
      </c>
      <c r="R1528" t="str">
        <f t="shared" si="144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1.1044428571428573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44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2.8156666666666665</v>
      </c>
      <c r="P1530">
        <f t="shared" si="140"/>
        <v>52.793750000000003</v>
      </c>
      <c r="Q1530" t="str">
        <f t="shared" si="141"/>
        <v>photography</v>
      </c>
      <c r="R1530" t="str">
        <f t="shared" si="144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1.0067894736842105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44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1.3482571428571428</v>
      </c>
      <c r="P1532">
        <f t="shared" si="140"/>
        <v>53.991990846681922</v>
      </c>
      <c r="Q1532" t="str">
        <f t="shared" si="141"/>
        <v>photography</v>
      </c>
      <c r="R1532" t="str">
        <f t="shared" si="144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1.7595744680851064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44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4.8402000000000003</v>
      </c>
      <c r="P1534">
        <f t="shared" si="140"/>
        <v>82.316326530612244</v>
      </c>
      <c r="Q1534" t="str">
        <f t="shared" si="141"/>
        <v>photography</v>
      </c>
      <c r="R1534" t="str">
        <f t="shared" si="144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1.4514</v>
      </c>
      <c r="P1535">
        <f t="shared" si="140"/>
        <v>88.26081081081081</v>
      </c>
      <c r="Q1535" t="str">
        <f t="shared" si="141"/>
        <v>photography</v>
      </c>
      <c r="R1535" t="str">
        <f t="shared" si="144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4.1773333333333333</v>
      </c>
      <c r="P1536">
        <f t="shared" si="140"/>
        <v>84.905149051490511</v>
      </c>
      <c r="Q1536" t="str">
        <f t="shared" si="141"/>
        <v>photography</v>
      </c>
      <c r="R1536" t="str">
        <f t="shared" si="144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1.3242499999999999</v>
      </c>
      <c r="P1537">
        <f t="shared" si="140"/>
        <v>48.154545454545456</v>
      </c>
      <c r="Q1537" t="str">
        <f t="shared" si="141"/>
        <v>photography</v>
      </c>
      <c r="R1537" t="str">
        <f t="shared" si="144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2.5030841666666666</v>
      </c>
      <c r="P1538">
        <f t="shared" si="140"/>
        <v>66.015406593406595</v>
      </c>
      <c r="Q1538" t="str">
        <f t="shared" si="141"/>
        <v>photography</v>
      </c>
      <c r="R1538" t="str">
        <f t="shared" si="144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((E1539/D1539))</f>
        <v>1.7989999999999999</v>
      </c>
      <c r="P1539">
        <f t="shared" ref="P1539:P1602" si="146">(E1539/L1539)</f>
        <v>96.375</v>
      </c>
      <c r="Q1539" t="str">
        <f t="shared" ref="Q1539:Q1602" si="147">LEFT(N1539,FIND("/",N1539)-1)</f>
        <v>photography</v>
      </c>
      <c r="R1539" t="str">
        <f t="shared" si="144"/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1.0262857142857142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1.359861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1.1786666666666668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3.3333333333333332E-4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0.04</v>
      </c>
      <c r="P1544">
        <f t="shared" si="146"/>
        <v>20</v>
      </c>
      <c r="Q1544" t="str">
        <f t="shared" si="147"/>
        <v>photography</v>
      </c>
      <c r="R1544" t="str">
        <f t="shared" ref="R1544:R1602" si="150">RIGHT(N1544,LEN(N1544)-FIND("/",N1544))</f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4.4444444444444444E-3</v>
      </c>
      <c r="P1545">
        <f t="shared" si="146"/>
        <v>10</v>
      </c>
      <c r="Q1545" t="str">
        <f t="shared" si="147"/>
        <v>photography</v>
      </c>
      <c r="R1545" t="str">
        <f t="shared" si="150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t="e">
        <f t="shared" si="146"/>
        <v>#DIV/0!</v>
      </c>
      <c r="Q1546" t="str">
        <f t="shared" si="147"/>
        <v>photography</v>
      </c>
      <c r="R1546" t="str">
        <f t="shared" si="150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3.3333333333333332E-4</v>
      </c>
      <c r="P1547">
        <f t="shared" si="146"/>
        <v>1</v>
      </c>
      <c r="Q1547" t="str">
        <f t="shared" si="147"/>
        <v>photography</v>
      </c>
      <c r="R1547" t="str">
        <f t="shared" si="150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0.28899999999999998</v>
      </c>
      <c r="P1548">
        <f t="shared" si="146"/>
        <v>26.272727272727273</v>
      </c>
      <c r="Q1548" t="str">
        <f t="shared" si="147"/>
        <v>photography</v>
      </c>
      <c r="R1548" t="str">
        <f t="shared" si="150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t="e">
        <f t="shared" si="146"/>
        <v>#DIV/0!</v>
      </c>
      <c r="Q1549" t="str">
        <f t="shared" si="147"/>
        <v>photography</v>
      </c>
      <c r="R1549" t="str">
        <f t="shared" si="150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8.5714285714285715E-2</v>
      </c>
      <c r="P1550">
        <f t="shared" si="146"/>
        <v>60</v>
      </c>
      <c r="Q1550" t="str">
        <f t="shared" si="147"/>
        <v>photography</v>
      </c>
      <c r="R1550" t="str">
        <f t="shared" si="150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0.34</v>
      </c>
      <c r="P1551">
        <f t="shared" si="146"/>
        <v>28.333333333333332</v>
      </c>
      <c r="Q1551" t="str">
        <f t="shared" si="147"/>
        <v>photography</v>
      </c>
      <c r="R1551" t="str">
        <f t="shared" si="150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0.13466666666666666</v>
      </c>
      <c r="P1552">
        <f t="shared" si="146"/>
        <v>14.428571428571429</v>
      </c>
      <c r="Q1552" t="str">
        <f t="shared" si="147"/>
        <v>photography</v>
      </c>
      <c r="R1552" t="str">
        <f t="shared" si="150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t="e">
        <f t="shared" si="146"/>
        <v>#DIV/0!</v>
      </c>
      <c r="Q1553" t="str">
        <f t="shared" si="147"/>
        <v>photography</v>
      </c>
      <c r="R1553" t="str">
        <f t="shared" si="150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0.49186046511627907</v>
      </c>
      <c r="P1554">
        <f t="shared" si="146"/>
        <v>132.1875</v>
      </c>
      <c r="Q1554" t="str">
        <f t="shared" si="147"/>
        <v>photography</v>
      </c>
      <c r="R1554" t="str">
        <f t="shared" si="150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t="e">
        <f t="shared" si="146"/>
        <v>#DIV/0!</v>
      </c>
      <c r="Q1555" t="str">
        <f t="shared" si="147"/>
        <v>photography</v>
      </c>
      <c r="R1555" t="str">
        <f t="shared" si="150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t="e">
        <f t="shared" si="146"/>
        <v>#DIV/0!</v>
      </c>
      <c r="Q1556" t="str">
        <f t="shared" si="147"/>
        <v>photography</v>
      </c>
      <c r="R1556" t="str">
        <f t="shared" si="150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t="e">
        <f t="shared" si="146"/>
        <v>#DIV/0!</v>
      </c>
      <c r="Q1557" t="str">
        <f t="shared" si="147"/>
        <v>photography</v>
      </c>
      <c r="R1557" t="str">
        <f t="shared" si="150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0.45133333333333331</v>
      </c>
      <c r="P1558">
        <f t="shared" si="146"/>
        <v>56.416666666666664</v>
      </c>
      <c r="Q1558" t="str">
        <f t="shared" si="147"/>
        <v>photography</v>
      </c>
      <c r="R1558" t="str">
        <f t="shared" si="150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0.04</v>
      </c>
      <c r="P1559">
        <f t="shared" si="146"/>
        <v>100</v>
      </c>
      <c r="Q1559" t="str">
        <f t="shared" si="147"/>
        <v>photography</v>
      </c>
      <c r="R1559" t="str">
        <f t="shared" si="150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4.6666666666666669E-2</v>
      </c>
      <c r="P1560">
        <f t="shared" si="146"/>
        <v>11.666666666666666</v>
      </c>
      <c r="Q1560" t="str">
        <f t="shared" si="147"/>
        <v>photography</v>
      </c>
      <c r="R1560" t="str">
        <f t="shared" si="150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3.3333333333333335E-3</v>
      </c>
      <c r="P1561">
        <f t="shared" si="146"/>
        <v>50</v>
      </c>
      <c r="Q1561" t="str">
        <f t="shared" si="147"/>
        <v>photography</v>
      </c>
      <c r="R1561" t="str">
        <f t="shared" si="150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3.7600000000000001E-2</v>
      </c>
      <c r="P1562">
        <f t="shared" si="146"/>
        <v>23.5</v>
      </c>
      <c r="Q1562" t="str">
        <f t="shared" si="147"/>
        <v>photography</v>
      </c>
      <c r="R1562" t="str">
        <f t="shared" si="150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6.7000000000000002E-3</v>
      </c>
      <c r="P1563">
        <f t="shared" si="146"/>
        <v>67</v>
      </c>
      <c r="Q1563" t="str">
        <f t="shared" si="147"/>
        <v>publishing</v>
      </c>
      <c r="R1563" t="str">
        <f t="shared" si="150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t="e">
        <f t="shared" si="146"/>
        <v>#DIV/0!</v>
      </c>
      <c r="Q1564" t="str">
        <f t="shared" si="147"/>
        <v>publishing</v>
      </c>
      <c r="R1564" t="str">
        <f t="shared" si="150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1.4166666666666666E-2</v>
      </c>
      <c r="P1565">
        <f t="shared" si="146"/>
        <v>42.5</v>
      </c>
      <c r="Q1565" t="str">
        <f t="shared" si="147"/>
        <v>publishing</v>
      </c>
      <c r="R1565" t="str">
        <f t="shared" si="150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1E-3</v>
      </c>
      <c r="P1566">
        <f t="shared" si="146"/>
        <v>10</v>
      </c>
      <c r="Q1566" t="str">
        <f t="shared" si="147"/>
        <v>publishing</v>
      </c>
      <c r="R1566" t="str">
        <f t="shared" si="150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2.5000000000000001E-2</v>
      </c>
      <c r="P1567">
        <f t="shared" si="146"/>
        <v>100</v>
      </c>
      <c r="Q1567" t="str">
        <f t="shared" si="147"/>
        <v>publishing</v>
      </c>
      <c r="R1567" t="str">
        <f t="shared" si="150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0.21249999999999999</v>
      </c>
      <c r="P1568">
        <f t="shared" si="146"/>
        <v>108.05084745762711</v>
      </c>
      <c r="Q1568" t="str">
        <f t="shared" si="147"/>
        <v>publishing</v>
      </c>
      <c r="R1568" t="str">
        <f t="shared" si="150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4.1176470588235294E-2</v>
      </c>
      <c r="P1569">
        <f t="shared" si="146"/>
        <v>26.923076923076923</v>
      </c>
      <c r="Q1569" t="str">
        <f t="shared" si="147"/>
        <v>publishing</v>
      </c>
      <c r="R1569" t="str">
        <f t="shared" si="150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0.13639999999999999</v>
      </c>
      <c r="P1570">
        <f t="shared" si="146"/>
        <v>155</v>
      </c>
      <c r="Q1570" t="str">
        <f t="shared" si="147"/>
        <v>publishing</v>
      </c>
      <c r="R1570" t="str">
        <f t="shared" si="150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t="e">
        <f t="shared" si="146"/>
        <v>#DIV/0!</v>
      </c>
      <c r="Q1571" t="str">
        <f t="shared" si="147"/>
        <v>publishing</v>
      </c>
      <c r="R1571" t="str">
        <f t="shared" si="150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0.41399999999999998</v>
      </c>
      <c r="P1572">
        <f t="shared" si="146"/>
        <v>47.769230769230766</v>
      </c>
      <c r="Q1572" t="str">
        <f t="shared" si="147"/>
        <v>publishing</v>
      </c>
      <c r="R1572" t="str">
        <f t="shared" si="150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6.6115702479338841E-3</v>
      </c>
      <c r="P1573">
        <f t="shared" si="146"/>
        <v>20</v>
      </c>
      <c r="Q1573" t="str">
        <f t="shared" si="147"/>
        <v>publishing</v>
      </c>
      <c r="R1573" t="str">
        <f t="shared" si="150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0.05</v>
      </c>
      <c r="P1574">
        <f t="shared" si="146"/>
        <v>41.666666666666664</v>
      </c>
      <c r="Q1574" t="str">
        <f t="shared" si="147"/>
        <v>publishing</v>
      </c>
      <c r="R1574" t="str">
        <f t="shared" si="150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2.4777777777777777E-2</v>
      </c>
      <c r="P1575">
        <f t="shared" si="146"/>
        <v>74.333333333333329</v>
      </c>
      <c r="Q1575" t="str">
        <f t="shared" si="147"/>
        <v>publishing</v>
      </c>
      <c r="R1575" t="str">
        <f t="shared" si="150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5.0599999999999999E-2</v>
      </c>
      <c r="P1576">
        <f t="shared" si="146"/>
        <v>84.333333333333329</v>
      </c>
      <c r="Q1576" t="str">
        <f t="shared" si="147"/>
        <v>publishing</v>
      </c>
      <c r="R1576" t="str">
        <f t="shared" si="150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0.2291</v>
      </c>
      <c r="P1577">
        <f t="shared" si="146"/>
        <v>65.457142857142856</v>
      </c>
      <c r="Q1577" t="str">
        <f t="shared" si="147"/>
        <v>publishing</v>
      </c>
      <c r="R1577" t="str">
        <f t="shared" si="150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0.13</v>
      </c>
      <c r="P1578">
        <f t="shared" si="146"/>
        <v>65</v>
      </c>
      <c r="Q1578" t="str">
        <f t="shared" si="147"/>
        <v>publishing</v>
      </c>
      <c r="R1578" t="str">
        <f t="shared" si="150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5.4999999999999997E-3</v>
      </c>
      <c r="P1579">
        <f t="shared" si="146"/>
        <v>27.5</v>
      </c>
      <c r="Q1579" t="str">
        <f t="shared" si="147"/>
        <v>publishing</v>
      </c>
      <c r="R1579" t="str">
        <f t="shared" si="150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0.10806536636794939</v>
      </c>
      <c r="P1580">
        <f t="shared" si="146"/>
        <v>51.25</v>
      </c>
      <c r="Q1580" t="str">
        <f t="shared" si="147"/>
        <v>publishing</v>
      </c>
      <c r="R1580" t="str">
        <f t="shared" si="150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8.4008400840084006E-3</v>
      </c>
      <c r="P1581">
        <f t="shared" si="146"/>
        <v>14</v>
      </c>
      <c r="Q1581" t="str">
        <f t="shared" si="147"/>
        <v>publishing</v>
      </c>
      <c r="R1581" t="str">
        <f t="shared" si="150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t="e">
        <f t="shared" si="146"/>
        <v>#DIV/0!</v>
      </c>
      <c r="Q1582" t="str">
        <f t="shared" si="147"/>
        <v>publishing</v>
      </c>
      <c r="R1582" t="str">
        <f t="shared" si="150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5.0000000000000001E-3</v>
      </c>
      <c r="P1583">
        <f t="shared" si="146"/>
        <v>5</v>
      </c>
      <c r="Q1583" t="str">
        <f t="shared" si="147"/>
        <v>photography</v>
      </c>
      <c r="R1583" t="str">
        <f t="shared" si="150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9.2999999999999999E-2</v>
      </c>
      <c r="P1584">
        <f t="shared" si="146"/>
        <v>31</v>
      </c>
      <c r="Q1584" t="str">
        <f t="shared" si="147"/>
        <v>photography</v>
      </c>
      <c r="R1584" t="str">
        <f t="shared" si="150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7.5000000000000002E-4</v>
      </c>
      <c r="P1585">
        <f t="shared" si="146"/>
        <v>15</v>
      </c>
      <c r="Q1585" t="str">
        <f t="shared" si="147"/>
        <v>photography</v>
      </c>
      <c r="R1585" t="str">
        <f t="shared" si="150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t="e">
        <f t="shared" si="146"/>
        <v>#DIV/0!</v>
      </c>
      <c r="Q1586" t="str">
        <f t="shared" si="147"/>
        <v>photography</v>
      </c>
      <c r="R1586" t="str">
        <f t="shared" si="150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0.79</v>
      </c>
      <c r="P1587">
        <f t="shared" si="146"/>
        <v>131.66666666666666</v>
      </c>
      <c r="Q1587" t="str">
        <f t="shared" si="147"/>
        <v>photography</v>
      </c>
      <c r="R1587" t="str">
        <f t="shared" si="150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t="e">
        <f t="shared" si="146"/>
        <v>#DIV/0!</v>
      </c>
      <c r="Q1588" t="str">
        <f t="shared" si="147"/>
        <v>photography</v>
      </c>
      <c r="R1588" t="str">
        <f t="shared" si="150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1.3333333333333334E-4</v>
      </c>
      <c r="P1589">
        <f t="shared" si="146"/>
        <v>1</v>
      </c>
      <c r="Q1589" t="str">
        <f t="shared" si="147"/>
        <v>photography</v>
      </c>
      <c r="R1589" t="str">
        <f t="shared" si="150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t="e">
        <f t="shared" si="146"/>
        <v>#DIV/0!</v>
      </c>
      <c r="Q1590" t="str">
        <f t="shared" si="147"/>
        <v>photography</v>
      </c>
      <c r="R1590" t="str">
        <f t="shared" si="150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t="e">
        <f t="shared" si="146"/>
        <v>#DIV/0!</v>
      </c>
      <c r="Q1591" t="str">
        <f t="shared" si="147"/>
        <v>photography</v>
      </c>
      <c r="R1591" t="str">
        <f t="shared" si="150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1.7000000000000001E-2</v>
      </c>
      <c r="P1592">
        <f t="shared" si="146"/>
        <v>510</v>
      </c>
      <c r="Q1592" t="str">
        <f t="shared" si="147"/>
        <v>photography</v>
      </c>
      <c r="R1592" t="str">
        <f t="shared" si="150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0.29228571428571426</v>
      </c>
      <c r="P1593">
        <f t="shared" si="146"/>
        <v>44.478260869565219</v>
      </c>
      <c r="Q1593" t="str">
        <f t="shared" si="147"/>
        <v>photography</v>
      </c>
      <c r="R1593" t="str">
        <f t="shared" si="150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t="e">
        <f t="shared" si="146"/>
        <v>#DIV/0!</v>
      </c>
      <c r="Q1594" t="str">
        <f t="shared" si="147"/>
        <v>photography</v>
      </c>
      <c r="R1594" t="str">
        <f t="shared" si="150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1.3636363636363637E-4</v>
      </c>
      <c r="P1595">
        <f t="shared" si="146"/>
        <v>1</v>
      </c>
      <c r="Q1595" t="str">
        <f t="shared" si="147"/>
        <v>photography</v>
      </c>
      <c r="R1595" t="str">
        <f t="shared" si="150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0.20499999999999999</v>
      </c>
      <c r="P1596">
        <f t="shared" si="146"/>
        <v>20.5</v>
      </c>
      <c r="Q1596" t="str">
        <f t="shared" si="147"/>
        <v>photography</v>
      </c>
      <c r="R1596" t="str">
        <f t="shared" si="150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2.8E-3</v>
      </c>
      <c r="P1597">
        <f t="shared" si="146"/>
        <v>40</v>
      </c>
      <c r="Q1597" t="str">
        <f t="shared" si="147"/>
        <v>photography</v>
      </c>
      <c r="R1597" t="str">
        <f t="shared" si="150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2.3076923076923078E-2</v>
      </c>
      <c r="P1598">
        <f t="shared" si="146"/>
        <v>25</v>
      </c>
      <c r="Q1598" t="str">
        <f t="shared" si="147"/>
        <v>photography</v>
      </c>
      <c r="R1598" t="str">
        <f t="shared" si="150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t="e">
        <f t="shared" si="146"/>
        <v>#DIV/0!</v>
      </c>
      <c r="Q1599" t="str">
        <f t="shared" si="147"/>
        <v>photography</v>
      </c>
      <c r="R1599" t="str">
        <f t="shared" si="150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1.25E-3</v>
      </c>
      <c r="P1600">
        <f t="shared" si="146"/>
        <v>1</v>
      </c>
      <c r="Q1600" t="str">
        <f t="shared" si="147"/>
        <v>photography</v>
      </c>
      <c r="R1600" t="str">
        <f t="shared" si="150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t="e">
        <f t="shared" si="146"/>
        <v>#DIV/0!</v>
      </c>
      <c r="Q1601" t="str">
        <f t="shared" si="147"/>
        <v>photography</v>
      </c>
      <c r="R1601" t="str">
        <f t="shared" si="150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7.3400000000000007E-2</v>
      </c>
      <c r="P1602">
        <f t="shared" si="146"/>
        <v>40.777777777777779</v>
      </c>
      <c r="Q1602" t="str">
        <f t="shared" si="147"/>
        <v>photography</v>
      </c>
      <c r="R1602" t="str">
        <f t="shared" si="150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((E1603/D1603))</f>
        <v>1.082492</v>
      </c>
      <c r="P1603">
        <f t="shared" ref="P1603:P1666" si="152">(E1603/L1603)</f>
        <v>48.325535714285714</v>
      </c>
      <c r="Q1603" t="str">
        <f t="shared" ref="Q1603:Q1666" si="153">LEFT(N1603,FIND("/",N1603)-1)</f>
        <v>music</v>
      </c>
      <c r="R1603" t="str">
        <f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1.0016666666666667</v>
      </c>
      <c r="P1604">
        <f t="shared" si="152"/>
        <v>46.953125</v>
      </c>
      <c r="Q1604" t="str">
        <f t="shared" si="153"/>
        <v>music</v>
      </c>
      <c r="R1604" t="str">
        <f t="shared" ref="R1604:R1667" si="156">RIGHT(N1604,LEN(N1604)-FIND("/",N1604))</f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1.0003299999999999</v>
      </c>
      <c r="P1605">
        <f t="shared" si="152"/>
        <v>66.688666666666663</v>
      </c>
      <c r="Q1605" t="str">
        <f t="shared" si="153"/>
        <v>music</v>
      </c>
      <c r="R1605" t="str">
        <f t="shared" si="156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1.2210714285714286</v>
      </c>
      <c r="P1606">
        <f t="shared" si="152"/>
        <v>48.842857142857142</v>
      </c>
      <c r="Q1606" t="str">
        <f t="shared" si="153"/>
        <v>music</v>
      </c>
      <c r="R1606" t="str">
        <f t="shared" si="156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1.0069333333333335</v>
      </c>
      <c r="P1607">
        <f t="shared" si="152"/>
        <v>137.30909090909091</v>
      </c>
      <c r="Q1607" t="str">
        <f t="shared" si="153"/>
        <v>music</v>
      </c>
      <c r="R1607" t="str">
        <f t="shared" si="156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1.01004125</v>
      </c>
      <c r="P1608">
        <f t="shared" si="152"/>
        <v>87.829673913043479</v>
      </c>
      <c r="Q1608" t="str">
        <f t="shared" si="153"/>
        <v>music</v>
      </c>
      <c r="R1608" t="str">
        <f t="shared" si="156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1.4511000000000001</v>
      </c>
      <c r="P1609">
        <f t="shared" si="152"/>
        <v>70.785365853658533</v>
      </c>
      <c r="Q1609" t="str">
        <f t="shared" si="153"/>
        <v>music</v>
      </c>
      <c r="R1609" t="str">
        <f t="shared" si="156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1.0125</v>
      </c>
      <c r="P1610">
        <f t="shared" si="152"/>
        <v>52.826086956521742</v>
      </c>
      <c r="Q1610" t="str">
        <f t="shared" si="153"/>
        <v>music</v>
      </c>
      <c r="R1610" t="str">
        <f t="shared" si="156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1.1833333333333333</v>
      </c>
      <c r="P1611">
        <f t="shared" si="152"/>
        <v>443.75</v>
      </c>
      <c r="Q1611" t="str">
        <f t="shared" si="153"/>
        <v>music</v>
      </c>
      <c r="R1611" t="str">
        <f t="shared" si="156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2.7185000000000001</v>
      </c>
      <c r="P1612">
        <f t="shared" si="152"/>
        <v>48.544642857142854</v>
      </c>
      <c r="Q1612" t="str">
        <f t="shared" si="153"/>
        <v>music</v>
      </c>
      <c r="R1612" t="str">
        <f t="shared" si="156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1.25125</v>
      </c>
      <c r="P1613">
        <f t="shared" si="152"/>
        <v>37.074074074074076</v>
      </c>
      <c r="Q1613" t="str">
        <f t="shared" si="153"/>
        <v>music</v>
      </c>
      <c r="R1613" t="str">
        <f t="shared" si="156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1.1000000000000001</v>
      </c>
      <c r="P1614">
        <f t="shared" si="152"/>
        <v>50</v>
      </c>
      <c r="Q1614" t="str">
        <f t="shared" si="153"/>
        <v>music</v>
      </c>
      <c r="R1614" t="str">
        <f t="shared" si="156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1.0149999999999999</v>
      </c>
      <c r="P1615">
        <f t="shared" si="152"/>
        <v>39.03846153846154</v>
      </c>
      <c r="Q1615" t="str">
        <f t="shared" si="153"/>
        <v>music</v>
      </c>
      <c r="R1615" t="str">
        <f t="shared" si="156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1.0269999999999999</v>
      </c>
      <c r="P1616">
        <f t="shared" si="152"/>
        <v>66.688311688311686</v>
      </c>
      <c r="Q1616" t="str">
        <f t="shared" si="153"/>
        <v>music</v>
      </c>
      <c r="R1616" t="str">
        <f t="shared" si="156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1.1412500000000001</v>
      </c>
      <c r="P1617">
        <f t="shared" si="152"/>
        <v>67.132352941176464</v>
      </c>
      <c r="Q1617" t="str">
        <f t="shared" si="153"/>
        <v>music</v>
      </c>
      <c r="R1617" t="str">
        <f t="shared" si="156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1.042</v>
      </c>
      <c r="P1618">
        <f t="shared" si="152"/>
        <v>66.369426751592357</v>
      </c>
      <c r="Q1618" t="str">
        <f t="shared" si="153"/>
        <v>music</v>
      </c>
      <c r="R1618" t="str">
        <f t="shared" si="156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1.4585714285714286</v>
      </c>
      <c r="P1619">
        <f t="shared" si="152"/>
        <v>64.620253164556956</v>
      </c>
      <c r="Q1619" t="str">
        <f t="shared" si="153"/>
        <v>music</v>
      </c>
      <c r="R1619" t="str">
        <f t="shared" si="156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1.0506666666666666</v>
      </c>
      <c r="P1620">
        <f t="shared" si="152"/>
        <v>58.370370370370374</v>
      </c>
      <c r="Q1620" t="str">
        <f t="shared" si="153"/>
        <v>music</v>
      </c>
      <c r="R1620" t="str">
        <f t="shared" si="156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1.3333333333333333</v>
      </c>
      <c r="P1621">
        <f t="shared" si="152"/>
        <v>86.956521739130437</v>
      </c>
      <c r="Q1621" t="str">
        <f t="shared" si="153"/>
        <v>music</v>
      </c>
      <c r="R1621" t="str">
        <f t="shared" si="156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1.1299999999999999</v>
      </c>
      <c r="P1622">
        <f t="shared" si="152"/>
        <v>66.470588235294116</v>
      </c>
      <c r="Q1622" t="str">
        <f t="shared" si="153"/>
        <v>music</v>
      </c>
      <c r="R1622" t="str">
        <f t="shared" si="156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1.212</v>
      </c>
      <c r="P1623">
        <f t="shared" si="152"/>
        <v>163.78378378378378</v>
      </c>
      <c r="Q1623" t="str">
        <f t="shared" si="153"/>
        <v>music</v>
      </c>
      <c r="R1623" t="str">
        <f t="shared" si="156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1.0172463768115942</v>
      </c>
      <c r="P1624">
        <f t="shared" si="152"/>
        <v>107.98461538461538</v>
      </c>
      <c r="Q1624" t="str">
        <f t="shared" si="153"/>
        <v>music</v>
      </c>
      <c r="R1624" t="str">
        <f t="shared" si="156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1.0106666666666666</v>
      </c>
      <c r="P1625">
        <f t="shared" si="152"/>
        <v>42.111111111111114</v>
      </c>
      <c r="Q1625" t="str">
        <f t="shared" si="153"/>
        <v>music</v>
      </c>
      <c r="R1625" t="str">
        <f t="shared" si="156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1.18</v>
      </c>
      <c r="P1626">
        <f t="shared" si="152"/>
        <v>47.2</v>
      </c>
      <c r="Q1626" t="str">
        <f t="shared" si="153"/>
        <v>music</v>
      </c>
      <c r="R1626" t="str">
        <f t="shared" si="156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1.5533333333333332</v>
      </c>
      <c r="P1627">
        <f t="shared" si="152"/>
        <v>112.01923076923077</v>
      </c>
      <c r="Q1627" t="str">
        <f t="shared" si="153"/>
        <v>music</v>
      </c>
      <c r="R1627" t="str">
        <f t="shared" si="156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1.0118750000000001</v>
      </c>
      <c r="P1628">
        <f t="shared" si="152"/>
        <v>74.953703703703709</v>
      </c>
      <c r="Q1628" t="str">
        <f t="shared" si="153"/>
        <v>music</v>
      </c>
      <c r="R1628" t="str">
        <f t="shared" si="156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1.17</v>
      </c>
      <c r="P1629">
        <f t="shared" si="152"/>
        <v>61.578947368421055</v>
      </c>
      <c r="Q1629" t="str">
        <f t="shared" si="153"/>
        <v>music</v>
      </c>
      <c r="R1629" t="str">
        <f t="shared" si="156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1.00925</v>
      </c>
      <c r="P1630">
        <f t="shared" si="152"/>
        <v>45.875</v>
      </c>
      <c r="Q1630" t="str">
        <f t="shared" si="153"/>
        <v>music</v>
      </c>
      <c r="R1630" t="str">
        <f t="shared" si="156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1.0366666666666666</v>
      </c>
      <c r="P1631">
        <f t="shared" si="152"/>
        <v>75.853658536585371</v>
      </c>
      <c r="Q1631" t="str">
        <f t="shared" si="153"/>
        <v>music</v>
      </c>
      <c r="R1631" t="str">
        <f t="shared" si="156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2.6524999999999999</v>
      </c>
      <c r="P1632">
        <f t="shared" si="152"/>
        <v>84.206349206349202</v>
      </c>
      <c r="Q1632" t="str">
        <f t="shared" si="153"/>
        <v>music</v>
      </c>
      <c r="R1632" t="str">
        <f t="shared" si="156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1.5590999999999999</v>
      </c>
      <c r="P1633">
        <f t="shared" si="152"/>
        <v>117.22556390977444</v>
      </c>
      <c r="Q1633" t="str">
        <f t="shared" si="153"/>
        <v>music</v>
      </c>
      <c r="R1633" t="str">
        <f t="shared" si="156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1.0162500000000001</v>
      </c>
      <c r="P1634">
        <f t="shared" si="152"/>
        <v>86.489361702127653</v>
      </c>
      <c r="Q1634" t="str">
        <f t="shared" si="153"/>
        <v>music</v>
      </c>
      <c r="R1634" t="str">
        <f t="shared" si="156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</v>
      </c>
      <c r="P1635">
        <f t="shared" si="152"/>
        <v>172.41379310344828</v>
      </c>
      <c r="Q1635" t="str">
        <f t="shared" si="153"/>
        <v>music</v>
      </c>
      <c r="R1635" t="str">
        <f t="shared" si="156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1.0049999999999999</v>
      </c>
      <c r="P1636">
        <f t="shared" si="152"/>
        <v>62.8125</v>
      </c>
      <c r="Q1636" t="str">
        <f t="shared" si="153"/>
        <v>music</v>
      </c>
      <c r="R1636" t="str">
        <f t="shared" si="156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1.2529999999999999</v>
      </c>
      <c r="P1637">
        <f t="shared" si="152"/>
        <v>67.729729729729726</v>
      </c>
      <c r="Q1637" t="str">
        <f t="shared" si="153"/>
        <v>music</v>
      </c>
      <c r="R1637" t="str">
        <f t="shared" si="156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1.0355555555555556</v>
      </c>
      <c r="P1638">
        <f t="shared" si="152"/>
        <v>53.5632183908046</v>
      </c>
      <c r="Q1638" t="str">
        <f t="shared" si="153"/>
        <v>music</v>
      </c>
      <c r="R1638" t="str">
        <f t="shared" si="156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1.038</v>
      </c>
      <c r="P1639">
        <f t="shared" si="152"/>
        <v>34.6</v>
      </c>
      <c r="Q1639" t="str">
        <f t="shared" si="153"/>
        <v>music</v>
      </c>
      <c r="R1639" t="str">
        <f t="shared" si="156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1.05</v>
      </c>
      <c r="P1640">
        <f t="shared" si="152"/>
        <v>38.888888888888886</v>
      </c>
      <c r="Q1640" t="str">
        <f t="shared" si="153"/>
        <v>music</v>
      </c>
      <c r="R1640" t="str">
        <f t="shared" si="156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</v>
      </c>
      <c r="P1641">
        <f t="shared" si="152"/>
        <v>94.736842105263165</v>
      </c>
      <c r="Q1641" t="str">
        <f t="shared" si="153"/>
        <v>music</v>
      </c>
      <c r="R1641" t="str">
        <f t="shared" si="156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1.6986000000000001</v>
      </c>
      <c r="P1642">
        <f t="shared" si="152"/>
        <v>39.967058823529413</v>
      </c>
      <c r="Q1642" t="str">
        <f t="shared" si="153"/>
        <v>music</v>
      </c>
      <c r="R1642" t="str">
        <f t="shared" si="156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1.014</v>
      </c>
      <c r="P1643">
        <f t="shared" si="152"/>
        <v>97.5</v>
      </c>
      <c r="Q1643" t="str">
        <f t="shared" si="153"/>
        <v>music</v>
      </c>
      <c r="R1643" t="str">
        <f t="shared" si="156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</v>
      </c>
      <c r="P1644">
        <f t="shared" si="152"/>
        <v>42.857142857142854</v>
      </c>
      <c r="Q1644" t="str">
        <f t="shared" si="153"/>
        <v>music</v>
      </c>
      <c r="R1644" t="str">
        <f t="shared" si="156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1.2470000000000001</v>
      </c>
      <c r="P1645">
        <f t="shared" si="152"/>
        <v>168.51351351351352</v>
      </c>
      <c r="Q1645" t="str">
        <f t="shared" si="153"/>
        <v>music</v>
      </c>
      <c r="R1645" t="str">
        <f t="shared" si="156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1.095</v>
      </c>
      <c r="P1646">
        <f t="shared" si="152"/>
        <v>85.546875</v>
      </c>
      <c r="Q1646" t="str">
        <f t="shared" si="153"/>
        <v>music</v>
      </c>
      <c r="R1646" t="str">
        <f t="shared" si="156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1.1080000000000001</v>
      </c>
      <c r="P1647">
        <f t="shared" si="152"/>
        <v>554</v>
      </c>
      <c r="Q1647" t="str">
        <f t="shared" si="153"/>
        <v>music</v>
      </c>
      <c r="R1647" t="str">
        <f t="shared" si="156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1.1020000000000001</v>
      </c>
      <c r="P1648">
        <f t="shared" si="152"/>
        <v>26.554216867469879</v>
      </c>
      <c r="Q1648" t="str">
        <f t="shared" si="153"/>
        <v>music</v>
      </c>
      <c r="R1648" t="str">
        <f t="shared" si="156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1.0471999999999999</v>
      </c>
      <c r="P1649">
        <f t="shared" si="152"/>
        <v>113.82608695652173</v>
      </c>
      <c r="Q1649" t="str">
        <f t="shared" si="153"/>
        <v>music</v>
      </c>
      <c r="R1649" t="str">
        <f t="shared" si="156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1.2526086956521738</v>
      </c>
      <c r="P1650">
        <f t="shared" si="152"/>
        <v>32.011111111111113</v>
      </c>
      <c r="Q1650" t="str">
        <f t="shared" si="153"/>
        <v>music</v>
      </c>
      <c r="R1650" t="str">
        <f t="shared" si="156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1.0058763157894737</v>
      </c>
      <c r="P1651">
        <f t="shared" si="152"/>
        <v>47.189259259259259</v>
      </c>
      <c r="Q1651" t="str">
        <f t="shared" si="153"/>
        <v>music</v>
      </c>
      <c r="R1651" t="str">
        <f t="shared" si="156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1.4155</v>
      </c>
      <c r="P1652">
        <f t="shared" si="152"/>
        <v>88.46875</v>
      </c>
      <c r="Q1652" t="str">
        <f t="shared" si="153"/>
        <v>music</v>
      </c>
      <c r="R1652" t="str">
        <f t="shared" si="156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1.0075000000000001</v>
      </c>
      <c r="P1653">
        <f t="shared" si="152"/>
        <v>100.75</v>
      </c>
      <c r="Q1653" t="str">
        <f t="shared" si="153"/>
        <v>music</v>
      </c>
      <c r="R1653" t="str">
        <f t="shared" si="156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1.0066666666666666</v>
      </c>
      <c r="P1654">
        <f t="shared" si="152"/>
        <v>64.714285714285708</v>
      </c>
      <c r="Q1654" t="str">
        <f t="shared" si="153"/>
        <v>music</v>
      </c>
      <c r="R1654" t="str">
        <f t="shared" si="156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1.7423040000000001</v>
      </c>
      <c r="P1655">
        <f t="shared" si="152"/>
        <v>51.854285714285716</v>
      </c>
      <c r="Q1655" t="str">
        <f t="shared" si="153"/>
        <v>music</v>
      </c>
      <c r="R1655" t="str">
        <f t="shared" si="156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1.199090909090909</v>
      </c>
      <c r="P1656">
        <f t="shared" si="152"/>
        <v>38.794117647058826</v>
      </c>
      <c r="Q1656" t="str">
        <f t="shared" si="153"/>
        <v>music</v>
      </c>
      <c r="R1656" t="str">
        <f t="shared" si="156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1.4286666666666668</v>
      </c>
      <c r="P1657">
        <f t="shared" si="152"/>
        <v>44.645833333333336</v>
      </c>
      <c r="Q1657" t="str">
        <f t="shared" si="153"/>
        <v>music</v>
      </c>
      <c r="R1657" t="str">
        <f t="shared" si="156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1.0033493333333334</v>
      </c>
      <c r="P1658">
        <f t="shared" si="152"/>
        <v>156.77333333333334</v>
      </c>
      <c r="Q1658" t="str">
        <f t="shared" si="153"/>
        <v>music</v>
      </c>
      <c r="R1658" t="str">
        <f t="shared" si="156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1.0493380000000001</v>
      </c>
      <c r="P1659">
        <f t="shared" si="152"/>
        <v>118.70339366515837</v>
      </c>
      <c r="Q1659" t="str">
        <f t="shared" si="153"/>
        <v>music</v>
      </c>
      <c r="R1659" t="str">
        <f t="shared" si="156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1.3223333333333334</v>
      </c>
      <c r="P1660">
        <f t="shared" si="152"/>
        <v>74.149532710280369</v>
      </c>
      <c r="Q1660" t="str">
        <f t="shared" si="153"/>
        <v>music</v>
      </c>
      <c r="R1660" t="str">
        <f t="shared" si="156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1.1279999999999999</v>
      </c>
      <c r="P1661">
        <f t="shared" si="152"/>
        <v>12.533333333333333</v>
      </c>
      <c r="Q1661" t="str">
        <f t="shared" si="153"/>
        <v>music</v>
      </c>
      <c r="R1661" t="str">
        <f t="shared" si="156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12.5375</v>
      </c>
      <c r="P1662">
        <f t="shared" si="152"/>
        <v>27.861111111111111</v>
      </c>
      <c r="Q1662" t="str">
        <f t="shared" si="153"/>
        <v>music</v>
      </c>
      <c r="R1662" t="str">
        <f t="shared" si="156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1.0250632911392406</v>
      </c>
      <c r="P1663">
        <f t="shared" si="152"/>
        <v>80.178217821782184</v>
      </c>
      <c r="Q1663" t="str">
        <f t="shared" si="153"/>
        <v>music</v>
      </c>
      <c r="R1663" t="str">
        <f t="shared" si="156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1.026375</v>
      </c>
      <c r="P1664">
        <f t="shared" si="152"/>
        <v>132.43548387096774</v>
      </c>
      <c r="Q1664" t="str">
        <f t="shared" si="153"/>
        <v>music</v>
      </c>
      <c r="R1664" t="str">
        <f t="shared" si="156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1.08</v>
      </c>
      <c r="P1665">
        <f t="shared" si="152"/>
        <v>33.75</v>
      </c>
      <c r="Q1665" t="str">
        <f t="shared" si="153"/>
        <v>music</v>
      </c>
      <c r="R1665" t="str">
        <f t="shared" si="156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1.2240879999999998</v>
      </c>
      <c r="P1666">
        <f t="shared" si="152"/>
        <v>34.384494382022467</v>
      </c>
      <c r="Q1666" t="str">
        <f t="shared" si="153"/>
        <v>music</v>
      </c>
      <c r="R1666" t="str">
        <f t="shared" si="156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((E1667/D1667))</f>
        <v>1.1945714285714286</v>
      </c>
      <c r="P1667">
        <f t="shared" ref="P1667:P1730" si="158">(E1667/L1667)</f>
        <v>44.956989247311824</v>
      </c>
      <c r="Q1667" t="str">
        <f t="shared" ref="Q1667:Q1730" si="159">LEFT(N1667,FIND("/",N1667)-1)</f>
        <v>music</v>
      </c>
      <c r="R1667" t="str">
        <f t="shared" si="156"/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1.6088</v>
      </c>
      <c r="P1668">
        <f t="shared" si="158"/>
        <v>41.04081632653061</v>
      </c>
      <c r="Q1668" t="str">
        <f t="shared" si="159"/>
        <v>music</v>
      </c>
      <c r="R1668" t="str">
        <f t="shared" ref="R1668:R1731" si="162">RIGHT(N1668,LEN(N1668)-FIND("/",N1668))</f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1.2685294117647059</v>
      </c>
      <c r="P1669">
        <f t="shared" si="158"/>
        <v>52.597560975609753</v>
      </c>
      <c r="Q1669" t="str">
        <f t="shared" si="159"/>
        <v>music</v>
      </c>
      <c r="R1669" t="str">
        <f t="shared" si="162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1.026375</v>
      </c>
      <c r="P1670">
        <f t="shared" si="158"/>
        <v>70.784482758620683</v>
      </c>
      <c r="Q1670" t="str">
        <f t="shared" si="159"/>
        <v>music</v>
      </c>
      <c r="R1670" t="str">
        <f t="shared" si="162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1.3975</v>
      </c>
      <c r="P1671">
        <f t="shared" si="158"/>
        <v>53.75</v>
      </c>
      <c r="Q1671" t="str">
        <f t="shared" si="159"/>
        <v>music</v>
      </c>
      <c r="R1671" t="str">
        <f t="shared" si="162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1.026</v>
      </c>
      <c r="P1672">
        <f t="shared" si="158"/>
        <v>44.608695652173914</v>
      </c>
      <c r="Q1672" t="str">
        <f t="shared" si="159"/>
        <v>music</v>
      </c>
      <c r="R1672" t="str">
        <f t="shared" si="162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1.0067349999999999</v>
      </c>
      <c r="P1673">
        <f t="shared" si="158"/>
        <v>26.148961038961041</v>
      </c>
      <c r="Q1673" t="str">
        <f t="shared" si="159"/>
        <v>music</v>
      </c>
      <c r="R1673" t="str">
        <f t="shared" si="162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1.1294117647058823</v>
      </c>
      <c r="P1674">
        <f t="shared" si="158"/>
        <v>39.183673469387756</v>
      </c>
      <c r="Q1674" t="str">
        <f t="shared" si="159"/>
        <v>music</v>
      </c>
      <c r="R1674" t="str">
        <f t="shared" si="162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1.2809523809523808</v>
      </c>
      <c r="P1675">
        <f t="shared" si="158"/>
        <v>45.593220338983052</v>
      </c>
      <c r="Q1675" t="str">
        <f t="shared" si="159"/>
        <v>music</v>
      </c>
      <c r="R1675" t="str">
        <f t="shared" si="162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2.0169999999999999</v>
      </c>
      <c r="P1676">
        <f t="shared" si="158"/>
        <v>89.247787610619469</v>
      </c>
      <c r="Q1676" t="str">
        <f t="shared" si="159"/>
        <v>music</v>
      </c>
      <c r="R1676" t="str">
        <f t="shared" si="162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1.37416</v>
      </c>
      <c r="P1677">
        <f t="shared" si="158"/>
        <v>40.416470588235299</v>
      </c>
      <c r="Q1677" t="str">
        <f t="shared" si="159"/>
        <v>music</v>
      </c>
      <c r="R1677" t="str">
        <f t="shared" si="162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1.1533333333333333</v>
      </c>
      <c r="P1678">
        <f t="shared" si="158"/>
        <v>82.38095238095238</v>
      </c>
      <c r="Q1678" t="str">
        <f t="shared" si="159"/>
        <v>music</v>
      </c>
      <c r="R1678" t="str">
        <f t="shared" si="162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1.1166666666666667</v>
      </c>
      <c r="P1679">
        <f t="shared" si="158"/>
        <v>159.52380952380952</v>
      </c>
      <c r="Q1679" t="str">
        <f t="shared" si="159"/>
        <v>music</v>
      </c>
      <c r="R1679" t="str">
        <f t="shared" si="162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1.1839999999999999</v>
      </c>
      <c r="P1680">
        <f t="shared" si="158"/>
        <v>36.244897959183675</v>
      </c>
      <c r="Q1680" t="str">
        <f t="shared" si="159"/>
        <v>music</v>
      </c>
      <c r="R1680" t="str">
        <f t="shared" si="162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1.75</v>
      </c>
      <c r="P1681">
        <f t="shared" si="158"/>
        <v>62.5</v>
      </c>
      <c r="Q1681" t="str">
        <f t="shared" si="159"/>
        <v>music</v>
      </c>
      <c r="R1681" t="str">
        <f t="shared" si="162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1.175</v>
      </c>
      <c r="P1682">
        <f t="shared" si="158"/>
        <v>47</v>
      </c>
      <c r="Q1682" t="str">
        <f t="shared" si="159"/>
        <v>music</v>
      </c>
      <c r="R1682" t="str">
        <f t="shared" si="162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1.0142212307692309</v>
      </c>
      <c r="P1683">
        <f t="shared" si="158"/>
        <v>74.575090497737563</v>
      </c>
      <c r="Q1683" t="str">
        <f t="shared" si="159"/>
        <v>music</v>
      </c>
      <c r="R1683" t="str">
        <f t="shared" si="162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t="e">
        <f t="shared" si="158"/>
        <v>#DIV/0!</v>
      </c>
      <c r="Q1684" t="str">
        <f t="shared" si="159"/>
        <v>music</v>
      </c>
      <c r="R1684" t="str">
        <f t="shared" si="162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0.21714285714285714</v>
      </c>
      <c r="P1685">
        <f t="shared" si="158"/>
        <v>76</v>
      </c>
      <c r="Q1685" t="str">
        <f t="shared" si="159"/>
        <v>music</v>
      </c>
      <c r="R1685" t="str">
        <f t="shared" si="162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1.0912500000000001</v>
      </c>
      <c r="P1686">
        <f t="shared" si="158"/>
        <v>86.43564356435644</v>
      </c>
      <c r="Q1686" t="str">
        <f t="shared" si="159"/>
        <v>music</v>
      </c>
      <c r="R1686" t="str">
        <f t="shared" si="162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1.0285714285714285</v>
      </c>
      <c r="P1687">
        <f t="shared" si="158"/>
        <v>24</v>
      </c>
      <c r="Q1687" t="str">
        <f t="shared" si="159"/>
        <v>music</v>
      </c>
      <c r="R1687" t="str">
        <f t="shared" si="162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3.5999999999999999E-3</v>
      </c>
      <c r="P1688">
        <f t="shared" si="158"/>
        <v>18</v>
      </c>
      <c r="Q1688" t="str">
        <f t="shared" si="159"/>
        <v>music</v>
      </c>
      <c r="R1688" t="str">
        <f t="shared" si="162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0.3125</v>
      </c>
      <c r="P1689">
        <f t="shared" si="158"/>
        <v>80.128205128205124</v>
      </c>
      <c r="Q1689" t="str">
        <f t="shared" si="159"/>
        <v>music</v>
      </c>
      <c r="R1689" t="str">
        <f t="shared" si="162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0.443</v>
      </c>
      <c r="P1690">
        <f t="shared" si="158"/>
        <v>253.14285714285714</v>
      </c>
      <c r="Q1690" t="str">
        <f t="shared" si="159"/>
        <v>music</v>
      </c>
      <c r="R1690" t="str">
        <f t="shared" si="162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</v>
      </c>
      <c r="P1691">
        <f t="shared" si="158"/>
        <v>171.42857142857142</v>
      </c>
      <c r="Q1691" t="str">
        <f t="shared" si="159"/>
        <v>music</v>
      </c>
      <c r="R1691" t="str">
        <f t="shared" si="162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0.254</v>
      </c>
      <c r="P1692">
        <f t="shared" si="158"/>
        <v>57.727272727272727</v>
      </c>
      <c r="Q1692" t="str">
        <f t="shared" si="159"/>
        <v>music</v>
      </c>
      <c r="R1692" t="str">
        <f t="shared" si="162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0.33473333333333333</v>
      </c>
      <c r="P1693">
        <f t="shared" si="158"/>
        <v>264.26315789473682</v>
      </c>
      <c r="Q1693" t="str">
        <f t="shared" si="159"/>
        <v>music</v>
      </c>
      <c r="R1693" t="str">
        <f t="shared" si="162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0.47799999999999998</v>
      </c>
      <c r="P1694">
        <f t="shared" si="158"/>
        <v>159.33333333333334</v>
      </c>
      <c r="Q1694" t="str">
        <f t="shared" si="159"/>
        <v>music</v>
      </c>
      <c r="R1694" t="str">
        <f t="shared" si="162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9.3333333333333338E-2</v>
      </c>
      <c r="P1695">
        <f t="shared" si="158"/>
        <v>35</v>
      </c>
      <c r="Q1695" t="str">
        <f t="shared" si="159"/>
        <v>music</v>
      </c>
      <c r="R1695" t="str">
        <f t="shared" si="162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5.0000000000000001E-4</v>
      </c>
      <c r="P1696">
        <f t="shared" si="158"/>
        <v>5</v>
      </c>
      <c r="Q1696" t="str">
        <f t="shared" si="159"/>
        <v>music</v>
      </c>
      <c r="R1696" t="str">
        <f t="shared" si="162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0.11708333333333333</v>
      </c>
      <c r="P1697">
        <f t="shared" si="158"/>
        <v>61.086956521739133</v>
      </c>
      <c r="Q1697" t="str">
        <f t="shared" si="159"/>
        <v>music</v>
      </c>
      <c r="R1697" t="str">
        <f t="shared" si="162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t="e">
        <f t="shared" si="158"/>
        <v>#DIV/0!</v>
      </c>
      <c r="Q1698" t="str">
        <f t="shared" si="159"/>
        <v>music</v>
      </c>
      <c r="R1698" t="str">
        <f t="shared" si="162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0.20208000000000001</v>
      </c>
      <c r="P1699">
        <f t="shared" si="158"/>
        <v>114.81818181818181</v>
      </c>
      <c r="Q1699" t="str">
        <f t="shared" si="159"/>
        <v>music</v>
      </c>
      <c r="R1699" t="str">
        <f t="shared" si="162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t="e">
        <f t="shared" si="158"/>
        <v>#DIV/0!</v>
      </c>
      <c r="Q1700" t="str">
        <f t="shared" si="159"/>
        <v>music</v>
      </c>
      <c r="R1700" t="str">
        <f t="shared" si="162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4.2311459353574929E-2</v>
      </c>
      <c r="P1701">
        <f t="shared" si="158"/>
        <v>54</v>
      </c>
      <c r="Q1701" t="str">
        <f t="shared" si="159"/>
        <v>music</v>
      </c>
      <c r="R1701" t="str">
        <f t="shared" si="162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0.2606</v>
      </c>
      <c r="P1702">
        <f t="shared" si="158"/>
        <v>65.974683544303801</v>
      </c>
      <c r="Q1702" t="str">
        <f t="shared" si="159"/>
        <v>music</v>
      </c>
      <c r="R1702" t="str">
        <f t="shared" si="162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1.9801980198019802E-3</v>
      </c>
      <c r="P1703">
        <f t="shared" si="158"/>
        <v>5</v>
      </c>
      <c r="Q1703" t="str">
        <f t="shared" si="159"/>
        <v>music</v>
      </c>
      <c r="R1703" t="str">
        <f t="shared" si="162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6.0606060606060605E-5</v>
      </c>
      <c r="P1704">
        <f t="shared" si="158"/>
        <v>1</v>
      </c>
      <c r="Q1704" t="str">
        <f t="shared" si="159"/>
        <v>music</v>
      </c>
      <c r="R1704" t="str">
        <f t="shared" si="162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1.0200000000000001E-2</v>
      </c>
      <c r="P1705">
        <f t="shared" si="158"/>
        <v>25.5</v>
      </c>
      <c r="Q1705" t="str">
        <f t="shared" si="159"/>
        <v>music</v>
      </c>
      <c r="R1705" t="str">
        <f t="shared" si="162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0.65100000000000002</v>
      </c>
      <c r="P1706">
        <f t="shared" si="158"/>
        <v>118.36363636363636</v>
      </c>
      <c r="Q1706" t="str">
        <f t="shared" si="159"/>
        <v>music</v>
      </c>
      <c r="R1706" t="str">
        <f t="shared" si="162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t="e">
        <f t="shared" si="158"/>
        <v>#DIV/0!</v>
      </c>
      <c r="Q1707" t="str">
        <f t="shared" si="159"/>
        <v>music</v>
      </c>
      <c r="R1707" t="str">
        <f t="shared" si="162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t="e">
        <f t="shared" si="158"/>
        <v>#DIV/0!</v>
      </c>
      <c r="Q1708" t="str">
        <f t="shared" si="159"/>
        <v>music</v>
      </c>
      <c r="R1708" t="str">
        <f t="shared" si="162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9.74E-2</v>
      </c>
      <c r="P1709">
        <f t="shared" si="158"/>
        <v>54.111111111111114</v>
      </c>
      <c r="Q1709" t="str">
        <f t="shared" si="159"/>
        <v>music</v>
      </c>
      <c r="R1709" t="str">
        <f t="shared" si="162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t="e">
        <f t="shared" si="158"/>
        <v>#DIV/0!</v>
      </c>
      <c r="Q1710" t="str">
        <f t="shared" si="159"/>
        <v>music</v>
      </c>
      <c r="R1710" t="str">
        <f t="shared" si="162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4.8571428571428571E-2</v>
      </c>
      <c r="P1711">
        <f t="shared" si="158"/>
        <v>21.25</v>
      </c>
      <c r="Q1711" t="str">
        <f t="shared" si="159"/>
        <v>music</v>
      </c>
      <c r="R1711" t="str">
        <f t="shared" si="162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6.7999999999999996E-3</v>
      </c>
      <c r="P1712">
        <f t="shared" si="158"/>
        <v>34</v>
      </c>
      <c r="Q1712" t="str">
        <f t="shared" si="159"/>
        <v>music</v>
      </c>
      <c r="R1712" t="str">
        <f t="shared" si="162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0.105</v>
      </c>
      <c r="P1713">
        <f t="shared" si="158"/>
        <v>525</v>
      </c>
      <c r="Q1713" t="str">
        <f t="shared" si="159"/>
        <v>music</v>
      </c>
      <c r="R1713" t="str">
        <f t="shared" si="162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t="e">
        <f t="shared" si="158"/>
        <v>#DIV/0!</v>
      </c>
      <c r="Q1714" t="str">
        <f t="shared" si="159"/>
        <v>music</v>
      </c>
      <c r="R1714" t="str">
        <f t="shared" si="162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1.6666666666666666E-2</v>
      </c>
      <c r="P1715">
        <f t="shared" si="158"/>
        <v>50</v>
      </c>
      <c r="Q1715" t="str">
        <f t="shared" si="159"/>
        <v>music</v>
      </c>
      <c r="R1715" t="str">
        <f t="shared" si="162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7.868E-2</v>
      </c>
      <c r="P1716">
        <f t="shared" si="158"/>
        <v>115.70588235294117</v>
      </c>
      <c r="Q1716" t="str">
        <f t="shared" si="159"/>
        <v>music</v>
      </c>
      <c r="R1716" t="str">
        <f t="shared" si="162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2.2000000000000001E-3</v>
      </c>
      <c r="P1717">
        <f t="shared" si="158"/>
        <v>5.5</v>
      </c>
      <c r="Q1717" t="str">
        <f t="shared" si="159"/>
        <v>music</v>
      </c>
      <c r="R1717" t="str">
        <f t="shared" si="162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7.4999999999999997E-2</v>
      </c>
      <c r="P1718">
        <f t="shared" si="158"/>
        <v>50</v>
      </c>
      <c r="Q1718" t="str">
        <f t="shared" si="159"/>
        <v>music</v>
      </c>
      <c r="R1718" t="str">
        <f t="shared" si="162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0.42725880551301687</v>
      </c>
      <c r="P1719">
        <f t="shared" si="158"/>
        <v>34.024390243902438</v>
      </c>
      <c r="Q1719" t="str">
        <f t="shared" si="159"/>
        <v>music</v>
      </c>
      <c r="R1719" t="str">
        <f t="shared" si="162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2.142857142857143E-3</v>
      </c>
      <c r="P1720">
        <f t="shared" si="158"/>
        <v>37.5</v>
      </c>
      <c r="Q1720" t="str">
        <f t="shared" si="159"/>
        <v>music</v>
      </c>
      <c r="R1720" t="str">
        <f t="shared" si="162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8.7500000000000008E-3</v>
      </c>
      <c r="P1721">
        <f t="shared" si="158"/>
        <v>11.666666666666666</v>
      </c>
      <c r="Q1721" t="str">
        <f t="shared" si="159"/>
        <v>music</v>
      </c>
      <c r="R1721" t="str">
        <f t="shared" si="162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5.6250000000000001E-2</v>
      </c>
      <c r="P1722">
        <f t="shared" si="158"/>
        <v>28.125</v>
      </c>
      <c r="Q1722" t="str">
        <f t="shared" si="159"/>
        <v>music</v>
      </c>
      <c r="R1722" t="str">
        <f t="shared" si="162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t="e">
        <f t="shared" si="158"/>
        <v>#DIV/0!</v>
      </c>
      <c r="Q1723" t="str">
        <f t="shared" si="159"/>
        <v>music</v>
      </c>
      <c r="R1723" t="str">
        <f t="shared" si="162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3.4722222222222224E-4</v>
      </c>
      <c r="P1724">
        <f t="shared" si="158"/>
        <v>1</v>
      </c>
      <c r="Q1724" t="str">
        <f t="shared" si="159"/>
        <v>music</v>
      </c>
      <c r="R1724" t="str">
        <f t="shared" si="162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6.5000000000000002E-2</v>
      </c>
      <c r="P1725">
        <f t="shared" si="158"/>
        <v>216.66666666666666</v>
      </c>
      <c r="Q1725" t="str">
        <f t="shared" si="159"/>
        <v>music</v>
      </c>
      <c r="R1725" t="str">
        <f t="shared" si="162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5.8333333333333336E-3</v>
      </c>
      <c r="P1726">
        <f t="shared" si="158"/>
        <v>8.75</v>
      </c>
      <c r="Q1726" t="str">
        <f t="shared" si="159"/>
        <v>music</v>
      </c>
      <c r="R1726" t="str">
        <f t="shared" si="162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0.10181818181818182</v>
      </c>
      <c r="P1727">
        <f t="shared" si="158"/>
        <v>62.222222222222221</v>
      </c>
      <c r="Q1727" t="str">
        <f t="shared" si="159"/>
        <v>music</v>
      </c>
      <c r="R1727" t="str">
        <f t="shared" si="162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0.33784615384615385</v>
      </c>
      <c r="P1728">
        <f t="shared" si="158"/>
        <v>137.25</v>
      </c>
      <c r="Q1728" t="str">
        <f t="shared" si="159"/>
        <v>music</v>
      </c>
      <c r="R1728" t="str">
        <f t="shared" si="162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3.3333333333333332E-4</v>
      </c>
      <c r="P1729">
        <f t="shared" si="158"/>
        <v>1</v>
      </c>
      <c r="Q1729" t="str">
        <f t="shared" si="159"/>
        <v>music</v>
      </c>
      <c r="R1729" t="str">
        <f t="shared" si="162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0.68400000000000005</v>
      </c>
      <c r="P1730">
        <f t="shared" si="158"/>
        <v>122.14285714285714</v>
      </c>
      <c r="Q1730" t="str">
        <f t="shared" si="159"/>
        <v>music</v>
      </c>
      <c r="R1730" t="str">
        <f t="shared" si="162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((E1731/D1731))</f>
        <v>0</v>
      </c>
      <c r="P1731" t="e">
        <f t="shared" ref="P1731:P1794" si="164">(E1731/L1731)</f>
        <v>#DIV/0!</v>
      </c>
      <c r="Q1731" t="str">
        <f t="shared" ref="Q1731:Q1794" si="165">LEFT(N1731,FIND("/",N1731)-1)</f>
        <v>music</v>
      </c>
      <c r="R1731" t="str">
        <f t="shared" si="162"/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t="e">
        <f t="shared" si="164"/>
        <v>#DIV/0!</v>
      </c>
      <c r="Q1732" t="str">
        <f t="shared" si="165"/>
        <v>music</v>
      </c>
      <c r="R1732" t="str">
        <f t="shared" ref="R1732:R1795" si="168">RIGHT(N1732,LEN(N1732)-FIND("/",N1732))</f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t="e">
        <f t="shared" si="164"/>
        <v>#DIV/0!</v>
      </c>
      <c r="Q1733" t="str">
        <f t="shared" si="165"/>
        <v>music</v>
      </c>
      <c r="R1733" t="str">
        <f t="shared" si="168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t="e">
        <f t="shared" si="164"/>
        <v>#DIV/0!</v>
      </c>
      <c r="Q1734" t="str">
        <f t="shared" si="165"/>
        <v>music</v>
      </c>
      <c r="R1734" t="str">
        <f t="shared" si="168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t="e">
        <f t="shared" si="164"/>
        <v>#DIV/0!</v>
      </c>
      <c r="Q1735" t="str">
        <f t="shared" si="165"/>
        <v>music</v>
      </c>
      <c r="R1735" t="str">
        <f t="shared" si="168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2.2222222222222223E-4</v>
      </c>
      <c r="P1736">
        <f t="shared" si="164"/>
        <v>1</v>
      </c>
      <c r="Q1736" t="str">
        <f t="shared" si="165"/>
        <v>music</v>
      </c>
      <c r="R1736" t="str">
        <f t="shared" si="168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0.11</v>
      </c>
      <c r="P1737">
        <f t="shared" si="164"/>
        <v>55</v>
      </c>
      <c r="Q1737" t="str">
        <f t="shared" si="165"/>
        <v>music</v>
      </c>
      <c r="R1737" t="str">
        <f t="shared" si="168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7.3333333333333332E-3</v>
      </c>
      <c r="P1738">
        <f t="shared" si="164"/>
        <v>22</v>
      </c>
      <c r="Q1738" t="str">
        <f t="shared" si="165"/>
        <v>music</v>
      </c>
      <c r="R1738" t="str">
        <f t="shared" si="168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0.21249999999999999</v>
      </c>
      <c r="P1739">
        <f t="shared" si="164"/>
        <v>56.666666666666664</v>
      </c>
      <c r="Q1739" t="str">
        <f t="shared" si="165"/>
        <v>music</v>
      </c>
      <c r="R1739" t="str">
        <f t="shared" si="168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4.0000000000000001E-3</v>
      </c>
      <c r="P1740">
        <f t="shared" si="164"/>
        <v>20</v>
      </c>
      <c r="Q1740" t="str">
        <f t="shared" si="165"/>
        <v>music</v>
      </c>
      <c r="R1740" t="str">
        <f t="shared" si="168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1E-3</v>
      </c>
      <c r="P1741">
        <f t="shared" si="164"/>
        <v>1</v>
      </c>
      <c r="Q1741" t="str">
        <f t="shared" si="165"/>
        <v>music</v>
      </c>
      <c r="R1741" t="str">
        <f t="shared" si="168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t="e">
        <f t="shared" si="164"/>
        <v>#DIV/0!</v>
      </c>
      <c r="Q1742" t="str">
        <f t="shared" si="165"/>
        <v>music</v>
      </c>
      <c r="R1742" t="str">
        <f t="shared" si="168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1.1083333333333334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8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1.0874999999999999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8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1.0041666666666667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8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1.1845454545454546</v>
      </c>
      <c r="P1746">
        <f t="shared" si="164"/>
        <v>93.071428571428569</v>
      </c>
      <c r="Q1746" t="str">
        <f t="shared" si="165"/>
        <v>photography</v>
      </c>
      <c r="R1746" t="str">
        <f t="shared" si="168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1.1401428571428571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8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1.4810000000000001</v>
      </c>
      <c r="P1748">
        <f t="shared" si="164"/>
        <v>207.61682242990653</v>
      </c>
      <c r="Q1748" t="str">
        <f t="shared" si="165"/>
        <v>photography</v>
      </c>
      <c r="R1748" t="str">
        <f t="shared" si="168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1.0495555555555556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8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1.29948</v>
      </c>
      <c r="P1750">
        <f t="shared" si="164"/>
        <v>358.97237569060775</v>
      </c>
      <c r="Q1750" t="str">
        <f t="shared" si="165"/>
        <v>photography</v>
      </c>
      <c r="R1750" t="str">
        <f t="shared" si="168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1.2348756218905472</v>
      </c>
      <c r="P1751">
        <f t="shared" si="164"/>
        <v>94.736641221374043</v>
      </c>
      <c r="Q1751" t="str">
        <f t="shared" si="165"/>
        <v>photography</v>
      </c>
      <c r="R1751" t="str">
        <f t="shared" si="168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2.0162</v>
      </c>
      <c r="P1752">
        <f t="shared" si="164"/>
        <v>80.647999999999996</v>
      </c>
      <c r="Q1752" t="str">
        <f t="shared" si="165"/>
        <v>photography</v>
      </c>
      <c r="R1752" t="str">
        <f t="shared" si="168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1.0289999999999999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8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2.6016666666666666</v>
      </c>
      <c r="P1754">
        <f t="shared" si="164"/>
        <v>34.68888888888889</v>
      </c>
      <c r="Q1754" t="str">
        <f t="shared" si="165"/>
        <v>photography</v>
      </c>
      <c r="R1754" t="str">
        <f t="shared" si="168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1.08</v>
      </c>
      <c r="P1755">
        <f t="shared" si="164"/>
        <v>462.85714285714283</v>
      </c>
      <c r="Q1755" t="str">
        <f t="shared" si="165"/>
        <v>photography</v>
      </c>
      <c r="R1755" t="str">
        <f t="shared" si="168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1.1052941176470588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8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1.2</v>
      </c>
      <c r="P1757">
        <f t="shared" si="164"/>
        <v>7.5</v>
      </c>
      <c r="Q1757" t="str">
        <f t="shared" si="165"/>
        <v>photography</v>
      </c>
      <c r="R1757" t="str">
        <f t="shared" si="168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1.0282909090909091</v>
      </c>
      <c r="P1758">
        <f t="shared" si="164"/>
        <v>47.13</v>
      </c>
      <c r="Q1758" t="str">
        <f t="shared" si="165"/>
        <v>photography</v>
      </c>
      <c r="R1758" t="str">
        <f t="shared" si="168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1.1599999999999999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8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1.147</v>
      </c>
      <c r="P1760">
        <f t="shared" si="164"/>
        <v>42.481481481481481</v>
      </c>
      <c r="Q1760" t="str">
        <f t="shared" si="165"/>
        <v>photography</v>
      </c>
      <c r="R1760" t="str">
        <f t="shared" si="168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1.0660000000000001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8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1.6544000000000001</v>
      </c>
      <c r="P1762">
        <f t="shared" si="164"/>
        <v>81.098039215686271</v>
      </c>
      <c r="Q1762" t="str">
        <f t="shared" si="165"/>
        <v>photography</v>
      </c>
      <c r="R1762" t="str">
        <f t="shared" si="168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1.55</v>
      </c>
      <c r="P1763">
        <f t="shared" si="164"/>
        <v>51.666666666666664</v>
      </c>
      <c r="Q1763" t="str">
        <f t="shared" si="165"/>
        <v>photography</v>
      </c>
      <c r="R1763" t="str">
        <f t="shared" si="168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8.85</v>
      </c>
      <c r="P1764">
        <f t="shared" si="164"/>
        <v>35.4</v>
      </c>
      <c r="Q1764" t="str">
        <f t="shared" si="165"/>
        <v>photography</v>
      </c>
      <c r="R1764" t="str">
        <f t="shared" si="168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1.0190833333333333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8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0.19600000000000001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8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0.59467839999999994</v>
      </c>
      <c r="P1767">
        <f t="shared" si="164"/>
        <v>72.16970873786407</v>
      </c>
      <c r="Q1767" t="str">
        <f t="shared" si="165"/>
        <v>photography</v>
      </c>
      <c r="R1767" t="str">
        <f t="shared" si="168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t="e">
        <f t="shared" si="164"/>
        <v>#DIV/0!</v>
      </c>
      <c r="Q1768" t="str">
        <f t="shared" si="165"/>
        <v>photography</v>
      </c>
      <c r="R1768" t="str">
        <f t="shared" si="168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0.4572</v>
      </c>
      <c r="P1769">
        <f t="shared" si="164"/>
        <v>58.615384615384613</v>
      </c>
      <c r="Q1769" t="str">
        <f t="shared" si="165"/>
        <v>photography</v>
      </c>
      <c r="R1769" t="str">
        <f t="shared" si="168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3.7400000000000003E-2</v>
      </c>
      <c r="P1770">
        <f t="shared" si="164"/>
        <v>12.466666666666667</v>
      </c>
      <c r="Q1770" t="str">
        <f t="shared" si="165"/>
        <v>photography</v>
      </c>
      <c r="R1770" t="str">
        <f t="shared" si="168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2.7025E-2</v>
      </c>
      <c r="P1771">
        <f t="shared" si="164"/>
        <v>49.136363636363633</v>
      </c>
      <c r="Q1771" t="str">
        <f t="shared" si="165"/>
        <v>photography</v>
      </c>
      <c r="R1771" t="str">
        <f t="shared" si="168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0.56514285714285717</v>
      </c>
      <c r="P1772">
        <f t="shared" si="164"/>
        <v>150.5</v>
      </c>
      <c r="Q1772" t="str">
        <f t="shared" si="165"/>
        <v>photography</v>
      </c>
      <c r="R1772" t="str">
        <f t="shared" si="168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0.21309523809523809</v>
      </c>
      <c r="P1773">
        <f t="shared" si="164"/>
        <v>35.799999999999997</v>
      </c>
      <c r="Q1773" t="str">
        <f t="shared" si="165"/>
        <v>photography</v>
      </c>
      <c r="R1773" t="str">
        <f t="shared" si="168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0.156</v>
      </c>
      <c r="P1774">
        <f t="shared" si="164"/>
        <v>45.157894736842103</v>
      </c>
      <c r="Q1774" t="str">
        <f t="shared" si="165"/>
        <v>photography</v>
      </c>
      <c r="R1774" t="str">
        <f t="shared" si="168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6.2566666666666673E-2</v>
      </c>
      <c r="P1775">
        <f t="shared" si="164"/>
        <v>98.78947368421052</v>
      </c>
      <c r="Q1775" t="str">
        <f t="shared" si="165"/>
        <v>photography</v>
      </c>
      <c r="R1775" t="str">
        <f t="shared" si="168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0.4592</v>
      </c>
      <c r="P1776">
        <f t="shared" si="164"/>
        <v>88.307692307692307</v>
      </c>
      <c r="Q1776" t="str">
        <f t="shared" si="165"/>
        <v>photography</v>
      </c>
      <c r="R1776" t="str">
        <f t="shared" si="168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0.65101538461538466</v>
      </c>
      <c r="P1777">
        <f t="shared" si="164"/>
        <v>170.62903225806451</v>
      </c>
      <c r="Q1777" t="str">
        <f t="shared" si="165"/>
        <v>photography</v>
      </c>
      <c r="R1777" t="str">
        <f t="shared" si="168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6.7000000000000004E-2</v>
      </c>
      <c r="P1778">
        <f t="shared" si="164"/>
        <v>83.75</v>
      </c>
      <c r="Q1778" t="str">
        <f t="shared" si="165"/>
        <v>photography</v>
      </c>
      <c r="R1778" t="str">
        <f t="shared" si="168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0.135625</v>
      </c>
      <c r="P1779">
        <f t="shared" si="164"/>
        <v>65.099999999999994</v>
      </c>
      <c r="Q1779" t="str">
        <f t="shared" si="165"/>
        <v>photography</v>
      </c>
      <c r="R1779" t="str">
        <f t="shared" si="168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1.9900000000000001E-2</v>
      </c>
      <c r="P1780">
        <f t="shared" si="164"/>
        <v>66.333333333333329</v>
      </c>
      <c r="Q1780" t="str">
        <f t="shared" si="165"/>
        <v>photography</v>
      </c>
      <c r="R1780" t="str">
        <f t="shared" si="168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0.36236363636363639</v>
      </c>
      <c r="P1781">
        <f t="shared" si="164"/>
        <v>104.89473684210526</v>
      </c>
      <c r="Q1781" t="str">
        <f t="shared" si="165"/>
        <v>photography</v>
      </c>
      <c r="R1781" t="str">
        <f t="shared" si="168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0.39743333333333336</v>
      </c>
      <c r="P1782">
        <f t="shared" si="164"/>
        <v>78.440789473684205</v>
      </c>
      <c r="Q1782" t="str">
        <f t="shared" si="165"/>
        <v>photography</v>
      </c>
      <c r="R1782" t="str">
        <f t="shared" si="168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0.25763636363636366</v>
      </c>
      <c r="P1783">
        <f t="shared" si="164"/>
        <v>59.041666666666664</v>
      </c>
      <c r="Q1783" t="str">
        <f t="shared" si="165"/>
        <v>photography</v>
      </c>
      <c r="R1783" t="str">
        <f t="shared" si="168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0.15491428571428573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8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0.236925</v>
      </c>
      <c r="P1785">
        <f t="shared" si="164"/>
        <v>51.227027027027027</v>
      </c>
      <c r="Q1785" t="str">
        <f t="shared" si="165"/>
        <v>photography</v>
      </c>
      <c r="R1785" t="str">
        <f t="shared" si="168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0.39760000000000001</v>
      </c>
      <c r="P1786">
        <f t="shared" si="164"/>
        <v>60.242424242424242</v>
      </c>
      <c r="Q1786" t="str">
        <f t="shared" si="165"/>
        <v>photography</v>
      </c>
      <c r="R1786" t="str">
        <f t="shared" si="168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0.20220833333333332</v>
      </c>
      <c r="P1787">
        <f t="shared" si="164"/>
        <v>44.935185185185183</v>
      </c>
      <c r="Q1787" t="str">
        <f t="shared" si="165"/>
        <v>photography</v>
      </c>
      <c r="R1787" t="str">
        <f t="shared" si="168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0.47631578947368419</v>
      </c>
      <c r="P1788">
        <f t="shared" si="164"/>
        <v>31.206896551724139</v>
      </c>
      <c r="Q1788" t="str">
        <f t="shared" si="165"/>
        <v>photography</v>
      </c>
      <c r="R1788" t="str">
        <f t="shared" si="168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0.15329999999999999</v>
      </c>
      <c r="P1789">
        <f t="shared" si="164"/>
        <v>63.875</v>
      </c>
      <c r="Q1789" t="str">
        <f t="shared" si="165"/>
        <v>photography</v>
      </c>
      <c r="R1789" t="str">
        <f t="shared" si="168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1.3818181818181818E-2</v>
      </c>
      <c r="P1790">
        <f t="shared" si="164"/>
        <v>19</v>
      </c>
      <c r="Q1790" t="str">
        <f t="shared" si="165"/>
        <v>photography</v>
      </c>
      <c r="R1790" t="str">
        <f t="shared" si="168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5.0000000000000001E-3</v>
      </c>
      <c r="P1791">
        <f t="shared" si="164"/>
        <v>10</v>
      </c>
      <c r="Q1791" t="str">
        <f t="shared" si="165"/>
        <v>photography</v>
      </c>
      <c r="R1791" t="str">
        <f t="shared" si="168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4.9575757575757579E-2</v>
      </c>
      <c r="P1792">
        <f t="shared" si="164"/>
        <v>109.06666666666666</v>
      </c>
      <c r="Q1792" t="str">
        <f t="shared" si="165"/>
        <v>photography</v>
      </c>
      <c r="R1792" t="str">
        <f t="shared" si="168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3.5666666666666666E-2</v>
      </c>
      <c r="P1793">
        <f t="shared" si="164"/>
        <v>26.75</v>
      </c>
      <c r="Q1793" t="str">
        <f t="shared" si="165"/>
        <v>photography</v>
      </c>
      <c r="R1793" t="str">
        <f t="shared" si="168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0.61124000000000001</v>
      </c>
      <c r="P1794">
        <f t="shared" si="164"/>
        <v>109.93525179856115</v>
      </c>
      <c r="Q1794" t="str">
        <f t="shared" si="165"/>
        <v>photography</v>
      </c>
      <c r="R1794" t="str">
        <f t="shared" si="168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((E1795/D1795))</f>
        <v>1.3333333333333334E-2</v>
      </c>
      <c r="P1795">
        <f t="shared" ref="P1795:P1858" si="170">(E1795/L1795)</f>
        <v>20</v>
      </c>
      <c r="Q1795" t="str">
        <f t="shared" ref="Q1795:Q1858" si="171">LEFT(N1795,FIND("/",N1795)-1)</f>
        <v>photography</v>
      </c>
      <c r="R1795" t="str">
        <f t="shared" si="168"/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0.11077777777777778</v>
      </c>
      <c r="P1796">
        <f t="shared" si="170"/>
        <v>55.388888888888886</v>
      </c>
      <c r="Q1796" t="str">
        <f t="shared" si="171"/>
        <v>photography</v>
      </c>
      <c r="R1796" t="str">
        <f t="shared" ref="R1796:R1859" si="174">RIGHT(N1796,LEN(N1796)-FIND("/",N1796))</f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0.38735714285714284</v>
      </c>
      <c r="P1797">
        <f t="shared" si="170"/>
        <v>133.90123456790124</v>
      </c>
      <c r="Q1797" t="str">
        <f t="shared" si="171"/>
        <v>photography</v>
      </c>
      <c r="R1797" t="str">
        <f t="shared" si="174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0.22052631578947368</v>
      </c>
      <c r="P1798">
        <f t="shared" si="170"/>
        <v>48.720930232558139</v>
      </c>
      <c r="Q1798" t="str">
        <f t="shared" si="171"/>
        <v>photography</v>
      </c>
      <c r="R1798" t="str">
        <f t="shared" si="174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0.67549999999999999</v>
      </c>
      <c r="P1799">
        <f t="shared" si="170"/>
        <v>48.25</v>
      </c>
      <c r="Q1799" t="str">
        <f t="shared" si="171"/>
        <v>photography</v>
      </c>
      <c r="R1799" t="str">
        <f t="shared" si="174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0.136375</v>
      </c>
      <c r="P1800">
        <f t="shared" si="170"/>
        <v>58.972972972972975</v>
      </c>
      <c r="Q1800" t="str">
        <f t="shared" si="171"/>
        <v>photography</v>
      </c>
      <c r="R1800" t="str">
        <f t="shared" si="174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1.7457500000000001E-2</v>
      </c>
      <c r="P1801">
        <f t="shared" si="170"/>
        <v>11.638333333333334</v>
      </c>
      <c r="Q1801" t="str">
        <f t="shared" si="171"/>
        <v>photography</v>
      </c>
      <c r="R1801" t="str">
        <f t="shared" si="174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0.20449632511889321</v>
      </c>
      <c r="P1802">
        <f t="shared" si="170"/>
        <v>83.716814159292042</v>
      </c>
      <c r="Q1802" t="str">
        <f t="shared" si="171"/>
        <v>photography</v>
      </c>
      <c r="R1802" t="str">
        <f t="shared" si="174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0.13852941176470587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74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0.48485714285714288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74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0.308</v>
      </c>
      <c r="P1805">
        <f t="shared" si="170"/>
        <v>71.86666666666666</v>
      </c>
      <c r="Q1805" t="str">
        <f t="shared" si="171"/>
        <v>photography</v>
      </c>
      <c r="R1805" t="str">
        <f t="shared" si="174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0.35174193548387095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74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0.36404444444444445</v>
      </c>
      <c r="P1807">
        <f t="shared" si="170"/>
        <v>67.139344262295083</v>
      </c>
      <c r="Q1807" t="str">
        <f t="shared" si="171"/>
        <v>photography</v>
      </c>
      <c r="R1807" t="str">
        <f t="shared" si="174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2.955E-2</v>
      </c>
      <c r="P1808">
        <f t="shared" si="170"/>
        <v>73.875</v>
      </c>
      <c r="Q1808" t="str">
        <f t="shared" si="171"/>
        <v>photography</v>
      </c>
      <c r="R1808" t="str">
        <f t="shared" si="174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0.1106</v>
      </c>
      <c r="P1809">
        <f t="shared" si="170"/>
        <v>69.125</v>
      </c>
      <c r="Q1809" t="str">
        <f t="shared" si="171"/>
        <v>photography</v>
      </c>
      <c r="R1809" t="str">
        <f t="shared" si="174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0.41407142857142859</v>
      </c>
      <c r="P1810">
        <f t="shared" si="170"/>
        <v>120.77083333333333</v>
      </c>
      <c r="Q1810" t="str">
        <f t="shared" si="171"/>
        <v>photography</v>
      </c>
      <c r="R1810" t="str">
        <f t="shared" si="174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0.10857142857142857</v>
      </c>
      <c r="P1811">
        <f t="shared" si="170"/>
        <v>42.222222222222221</v>
      </c>
      <c r="Q1811" t="str">
        <f t="shared" si="171"/>
        <v>photography</v>
      </c>
      <c r="R1811" t="str">
        <f t="shared" si="174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3.3333333333333333E-2</v>
      </c>
      <c r="P1812">
        <f t="shared" si="170"/>
        <v>7.5</v>
      </c>
      <c r="Q1812" t="str">
        <f t="shared" si="171"/>
        <v>photography</v>
      </c>
      <c r="R1812" t="str">
        <f t="shared" si="174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7.407407407407407E-4</v>
      </c>
      <c r="P1813">
        <f t="shared" si="170"/>
        <v>1.5384615384615385</v>
      </c>
      <c r="Q1813" t="str">
        <f t="shared" si="171"/>
        <v>photography</v>
      </c>
      <c r="R1813" t="str">
        <f t="shared" si="174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0.13307692307692306</v>
      </c>
      <c r="P1814">
        <f t="shared" si="170"/>
        <v>37.608695652173914</v>
      </c>
      <c r="Q1814" t="str">
        <f t="shared" si="171"/>
        <v>photography</v>
      </c>
      <c r="R1814" t="str">
        <f t="shared" si="174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t="e">
        <f t="shared" si="170"/>
        <v>#DIV/0!</v>
      </c>
      <c r="Q1815" t="str">
        <f t="shared" si="171"/>
        <v>photography</v>
      </c>
      <c r="R1815" t="str">
        <f t="shared" si="174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0.49183333333333334</v>
      </c>
      <c r="P1816">
        <f t="shared" si="170"/>
        <v>42.157142857142858</v>
      </c>
      <c r="Q1816" t="str">
        <f t="shared" si="171"/>
        <v>photography</v>
      </c>
      <c r="R1816" t="str">
        <f t="shared" si="174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t="e">
        <f t="shared" si="170"/>
        <v>#DIV/0!</v>
      </c>
      <c r="Q1817" t="str">
        <f t="shared" si="171"/>
        <v>photography</v>
      </c>
      <c r="R1817" t="str">
        <f t="shared" si="174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2.036E-2</v>
      </c>
      <c r="P1818">
        <f t="shared" si="170"/>
        <v>84.833333333333329</v>
      </c>
      <c r="Q1818" t="str">
        <f t="shared" si="171"/>
        <v>photography</v>
      </c>
      <c r="R1818" t="str">
        <f t="shared" si="174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0.52327777777777773</v>
      </c>
      <c r="P1819">
        <f t="shared" si="170"/>
        <v>94.19</v>
      </c>
      <c r="Q1819" t="str">
        <f t="shared" si="171"/>
        <v>photography</v>
      </c>
      <c r="R1819" t="str">
        <f t="shared" si="174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t="e">
        <f t="shared" si="170"/>
        <v>#DIV/0!</v>
      </c>
      <c r="Q1820" t="str">
        <f t="shared" si="171"/>
        <v>photography</v>
      </c>
      <c r="R1820" t="str">
        <f t="shared" si="174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2.0833333333333332E-2</v>
      </c>
      <c r="P1821">
        <f t="shared" si="170"/>
        <v>6.25</v>
      </c>
      <c r="Q1821" t="str">
        <f t="shared" si="171"/>
        <v>photography</v>
      </c>
      <c r="R1821" t="str">
        <f t="shared" si="174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6.565384615384616E-2</v>
      </c>
      <c r="P1822">
        <f t="shared" si="170"/>
        <v>213.375</v>
      </c>
      <c r="Q1822" t="str">
        <f t="shared" si="171"/>
        <v>photography</v>
      </c>
      <c r="R1822" t="str">
        <f t="shared" si="174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1.3489</v>
      </c>
      <c r="P1823">
        <f t="shared" si="170"/>
        <v>59.162280701754383</v>
      </c>
      <c r="Q1823" t="str">
        <f t="shared" si="171"/>
        <v>music</v>
      </c>
      <c r="R1823" t="str">
        <f t="shared" si="174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</v>
      </c>
      <c r="P1824">
        <f t="shared" si="170"/>
        <v>27.272727272727273</v>
      </c>
      <c r="Q1824" t="str">
        <f t="shared" si="171"/>
        <v>music</v>
      </c>
      <c r="R1824" t="str">
        <f t="shared" si="174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1.1585714285714286</v>
      </c>
      <c r="P1825">
        <f t="shared" si="170"/>
        <v>24.575757575757574</v>
      </c>
      <c r="Q1825" t="str">
        <f t="shared" si="171"/>
        <v>music</v>
      </c>
      <c r="R1825" t="str">
        <f t="shared" si="174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1.0006666666666666</v>
      </c>
      <c r="P1826">
        <f t="shared" si="170"/>
        <v>75.05</v>
      </c>
      <c r="Q1826" t="str">
        <f t="shared" si="171"/>
        <v>music</v>
      </c>
      <c r="R1826" t="str">
        <f t="shared" si="174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1.0505</v>
      </c>
      <c r="P1827">
        <f t="shared" si="170"/>
        <v>42.02</v>
      </c>
      <c r="Q1827" t="str">
        <f t="shared" si="171"/>
        <v>music</v>
      </c>
      <c r="R1827" t="str">
        <f t="shared" si="174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1.01</v>
      </c>
      <c r="P1828">
        <f t="shared" si="170"/>
        <v>53.157894736842103</v>
      </c>
      <c r="Q1828" t="str">
        <f t="shared" si="171"/>
        <v>music</v>
      </c>
      <c r="R1828" t="str">
        <f t="shared" si="174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1.0066250000000001</v>
      </c>
      <c r="P1829">
        <f t="shared" si="170"/>
        <v>83.885416666666671</v>
      </c>
      <c r="Q1829" t="str">
        <f t="shared" si="171"/>
        <v>music</v>
      </c>
      <c r="R1829" t="str">
        <f t="shared" si="174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1.0016</v>
      </c>
      <c r="P1830">
        <f t="shared" si="170"/>
        <v>417.33333333333331</v>
      </c>
      <c r="Q1830" t="str">
        <f t="shared" si="171"/>
        <v>music</v>
      </c>
      <c r="R1830" t="str">
        <f t="shared" si="174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1.6668333333333334</v>
      </c>
      <c r="P1831">
        <f t="shared" si="170"/>
        <v>75.765151515151516</v>
      </c>
      <c r="Q1831" t="str">
        <f t="shared" si="171"/>
        <v>music</v>
      </c>
      <c r="R1831" t="str">
        <f t="shared" si="174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1.0153333333333334</v>
      </c>
      <c r="P1832">
        <f t="shared" si="170"/>
        <v>67.389380530973455</v>
      </c>
      <c r="Q1832" t="str">
        <f t="shared" si="171"/>
        <v>music</v>
      </c>
      <c r="R1832" t="str">
        <f t="shared" si="174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1.03</v>
      </c>
      <c r="P1833">
        <f t="shared" si="170"/>
        <v>73.571428571428569</v>
      </c>
      <c r="Q1833" t="str">
        <f t="shared" si="171"/>
        <v>music</v>
      </c>
      <c r="R1833" t="str">
        <f t="shared" si="174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1.4285714285714286</v>
      </c>
      <c r="P1834">
        <f t="shared" si="170"/>
        <v>25</v>
      </c>
      <c r="Q1834" t="str">
        <f t="shared" si="171"/>
        <v>music</v>
      </c>
      <c r="R1834" t="str">
        <f t="shared" si="174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2.625</v>
      </c>
      <c r="P1835">
        <f t="shared" si="170"/>
        <v>42</v>
      </c>
      <c r="Q1835" t="str">
        <f t="shared" si="171"/>
        <v>music</v>
      </c>
      <c r="R1835" t="str">
        <f t="shared" si="174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1.1805000000000001</v>
      </c>
      <c r="P1836">
        <f t="shared" si="170"/>
        <v>131.16666666666666</v>
      </c>
      <c r="Q1836" t="str">
        <f t="shared" si="171"/>
        <v>music</v>
      </c>
      <c r="R1836" t="str">
        <f t="shared" si="174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1.04</v>
      </c>
      <c r="P1837">
        <f t="shared" si="170"/>
        <v>47.272727272727273</v>
      </c>
      <c r="Q1837" t="str">
        <f t="shared" si="171"/>
        <v>music</v>
      </c>
      <c r="R1837" t="str">
        <f t="shared" si="174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2.0034000000000001</v>
      </c>
      <c r="P1838">
        <f t="shared" si="170"/>
        <v>182.12727272727273</v>
      </c>
      <c r="Q1838" t="str">
        <f t="shared" si="171"/>
        <v>music</v>
      </c>
      <c r="R1838" t="str">
        <f t="shared" si="174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3.0683333333333334</v>
      </c>
      <c r="P1839">
        <f t="shared" si="170"/>
        <v>61.366666666666667</v>
      </c>
      <c r="Q1839" t="str">
        <f t="shared" si="171"/>
        <v>music</v>
      </c>
      <c r="R1839" t="str">
        <f t="shared" si="174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1.00149</v>
      </c>
      <c r="P1840">
        <f t="shared" si="170"/>
        <v>35.767499999999998</v>
      </c>
      <c r="Q1840" t="str">
        <f t="shared" si="171"/>
        <v>music</v>
      </c>
      <c r="R1840" t="str">
        <f t="shared" si="174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2.0529999999999999</v>
      </c>
      <c r="P1841">
        <f t="shared" si="170"/>
        <v>45.62222222222222</v>
      </c>
      <c r="Q1841" t="str">
        <f t="shared" si="171"/>
        <v>music</v>
      </c>
      <c r="R1841" t="str">
        <f t="shared" si="174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1.0888888888888888</v>
      </c>
      <c r="P1842">
        <f t="shared" si="170"/>
        <v>75.384615384615387</v>
      </c>
      <c r="Q1842" t="str">
        <f t="shared" si="171"/>
        <v>music</v>
      </c>
      <c r="R1842" t="str">
        <f t="shared" si="174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1.0175000000000001</v>
      </c>
      <c r="P1843">
        <f t="shared" si="170"/>
        <v>50.875</v>
      </c>
      <c r="Q1843" t="str">
        <f t="shared" si="171"/>
        <v>music</v>
      </c>
      <c r="R1843" t="str">
        <f t="shared" si="174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1.2524999999999999</v>
      </c>
      <c r="P1844">
        <f t="shared" si="170"/>
        <v>119.28571428571429</v>
      </c>
      <c r="Q1844" t="str">
        <f t="shared" si="171"/>
        <v>music</v>
      </c>
      <c r="R1844" t="str">
        <f t="shared" si="174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1.2400610000000001</v>
      </c>
      <c r="P1845">
        <f t="shared" si="170"/>
        <v>92.541865671641801</v>
      </c>
      <c r="Q1845" t="str">
        <f t="shared" si="171"/>
        <v>music</v>
      </c>
      <c r="R1845" t="str">
        <f t="shared" si="174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1.014</v>
      </c>
      <c r="P1846">
        <f t="shared" si="170"/>
        <v>76.05</v>
      </c>
      <c r="Q1846" t="str">
        <f t="shared" si="171"/>
        <v>music</v>
      </c>
      <c r="R1846" t="str">
        <f t="shared" si="174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</v>
      </c>
      <c r="P1847">
        <f t="shared" si="170"/>
        <v>52.631578947368418</v>
      </c>
      <c r="Q1847" t="str">
        <f t="shared" si="171"/>
        <v>music</v>
      </c>
      <c r="R1847" t="str">
        <f t="shared" si="174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1.3792666666666666</v>
      </c>
      <c r="P1848">
        <f t="shared" si="170"/>
        <v>98.990430622009569</v>
      </c>
      <c r="Q1848" t="str">
        <f t="shared" si="171"/>
        <v>music</v>
      </c>
      <c r="R1848" t="str">
        <f t="shared" si="174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1.2088000000000001</v>
      </c>
      <c r="P1849">
        <f t="shared" si="170"/>
        <v>79.526315789473685</v>
      </c>
      <c r="Q1849" t="str">
        <f t="shared" si="171"/>
        <v>music</v>
      </c>
      <c r="R1849" t="str">
        <f t="shared" si="174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1.0736666666666668</v>
      </c>
      <c r="P1850">
        <f t="shared" si="170"/>
        <v>134.20833333333334</v>
      </c>
      <c r="Q1850" t="str">
        <f t="shared" si="171"/>
        <v>music</v>
      </c>
      <c r="R1850" t="str">
        <f t="shared" si="174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1.0033333333333334</v>
      </c>
      <c r="P1851">
        <f t="shared" si="170"/>
        <v>37.625</v>
      </c>
      <c r="Q1851" t="str">
        <f t="shared" si="171"/>
        <v>music</v>
      </c>
      <c r="R1851" t="str">
        <f t="shared" si="174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1.0152222222222222</v>
      </c>
      <c r="P1852">
        <f t="shared" si="170"/>
        <v>51.044692737430168</v>
      </c>
      <c r="Q1852" t="str">
        <f t="shared" si="171"/>
        <v>music</v>
      </c>
      <c r="R1852" t="str">
        <f t="shared" si="174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1.0007692307692309</v>
      </c>
      <c r="P1853">
        <f t="shared" si="170"/>
        <v>50.03846153846154</v>
      </c>
      <c r="Q1853" t="str">
        <f t="shared" si="171"/>
        <v>music</v>
      </c>
      <c r="R1853" t="str">
        <f t="shared" si="174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1.1696666666666666</v>
      </c>
      <c r="P1854">
        <f t="shared" si="170"/>
        <v>133.93129770992365</v>
      </c>
      <c r="Q1854" t="str">
        <f t="shared" si="171"/>
        <v>music</v>
      </c>
      <c r="R1854" t="str">
        <f t="shared" si="174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1.01875</v>
      </c>
      <c r="P1855">
        <f t="shared" si="170"/>
        <v>58.214285714285715</v>
      </c>
      <c r="Q1855" t="str">
        <f t="shared" si="171"/>
        <v>music</v>
      </c>
      <c r="R1855" t="str">
        <f t="shared" si="174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1.0212366666666666</v>
      </c>
      <c r="P1856">
        <f t="shared" si="170"/>
        <v>88.037643678160919</v>
      </c>
      <c r="Q1856" t="str">
        <f t="shared" si="171"/>
        <v>music</v>
      </c>
      <c r="R1856" t="str">
        <f t="shared" si="174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1.5405897142857143</v>
      </c>
      <c r="P1857">
        <f t="shared" si="170"/>
        <v>70.576753926701571</v>
      </c>
      <c r="Q1857" t="str">
        <f t="shared" si="171"/>
        <v>music</v>
      </c>
      <c r="R1857" t="str">
        <f t="shared" si="174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1.0125</v>
      </c>
      <c r="P1858">
        <f t="shared" si="170"/>
        <v>53.289473684210527</v>
      </c>
      <c r="Q1858" t="str">
        <f t="shared" si="171"/>
        <v>music</v>
      </c>
      <c r="R1858" t="str">
        <f t="shared" si="174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((E1859/D1859))</f>
        <v>1</v>
      </c>
      <c r="P1859">
        <f t="shared" ref="P1859:P1922" si="176">(E1859/L1859)</f>
        <v>136.36363636363637</v>
      </c>
      <c r="Q1859" t="str">
        <f t="shared" ref="Q1859:Q1922" si="177">LEFT(N1859,FIND("/",N1859)-1)</f>
        <v>music</v>
      </c>
      <c r="R1859" t="str">
        <f t="shared" si="174"/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1.0874800874800874</v>
      </c>
      <c r="P1860">
        <f t="shared" si="176"/>
        <v>40.547315436241611</v>
      </c>
      <c r="Q1860" t="str">
        <f t="shared" si="177"/>
        <v>music</v>
      </c>
      <c r="R1860" t="str">
        <f t="shared" ref="R1860:R1923" si="180">RIGHT(N1860,LEN(N1860)-FIND("/",N1860))</f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1.3183333333333334</v>
      </c>
      <c r="P1861">
        <f t="shared" si="176"/>
        <v>70.625</v>
      </c>
      <c r="Q1861" t="str">
        <f t="shared" si="177"/>
        <v>music</v>
      </c>
      <c r="R1861" t="str">
        <f t="shared" si="180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1.3346666666666667</v>
      </c>
      <c r="P1862">
        <f t="shared" si="176"/>
        <v>52.684210526315788</v>
      </c>
      <c r="Q1862" t="str">
        <f t="shared" si="177"/>
        <v>music</v>
      </c>
      <c r="R1862" t="str">
        <f t="shared" si="180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t="e">
        <f t="shared" si="176"/>
        <v>#DIV/0!</v>
      </c>
      <c r="Q1863" t="str">
        <f t="shared" si="177"/>
        <v>games</v>
      </c>
      <c r="R1863" t="str">
        <f t="shared" si="180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8.0833333333333326E-2</v>
      </c>
      <c r="P1864">
        <f t="shared" si="176"/>
        <v>90.9375</v>
      </c>
      <c r="Q1864" t="str">
        <f t="shared" si="177"/>
        <v>games</v>
      </c>
      <c r="R1864" t="str">
        <f t="shared" si="180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4.0000000000000001E-3</v>
      </c>
      <c r="P1865">
        <f t="shared" si="176"/>
        <v>5</v>
      </c>
      <c r="Q1865" t="str">
        <f t="shared" si="177"/>
        <v>games</v>
      </c>
      <c r="R1865" t="str">
        <f t="shared" si="180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0.42892307692307691</v>
      </c>
      <c r="P1866">
        <f t="shared" si="176"/>
        <v>58.083333333333336</v>
      </c>
      <c r="Q1866" t="str">
        <f t="shared" si="177"/>
        <v>games</v>
      </c>
      <c r="R1866" t="str">
        <f t="shared" si="180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3.6363636363636364E-5</v>
      </c>
      <c r="P1867">
        <f t="shared" si="176"/>
        <v>2</v>
      </c>
      <c r="Q1867" t="str">
        <f t="shared" si="177"/>
        <v>games</v>
      </c>
      <c r="R1867" t="str">
        <f t="shared" si="180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5.0000000000000001E-3</v>
      </c>
      <c r="P1868">
        <f t="shared" si="176"/>
        <v>62.5</v>
      </c>
      <c r="Q1868" t="str">
        <f t="shared" si="177"/>
        <v>games</v>
      </c>
      <c r="R1868" t="str">
        <f t="shared" si="180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5.0000000000000001E-4</v>
      </c>
      <c r="P1869">
        <f t="shared" si="176"/>
        <v>10</v>
      </c>
      <c r="Q1869" t="str">
        <f t="shared" si="177"/>
        <v>games</v>
      </c>
      <c r="R1869" t="str">
        <f t="shared" si="180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4.8680000000000001E-2</v>
      </c>
      <c r="P1870">
        <f t="shared" si="176"/>
        <v>71.588235294117652</v>
      </c>
      <c r="Q1870" t="str">
        <f t="shared" si="177"/>
        <v>games</v>
      </c>
      <c r="R1870" t="str">
        <f t="shared" si="180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t="e">
        <f t="shared" si="176"/>
        <v>#DIV/0!</v>
      </c>
      <c r="Q1871" t="str">
        <f t="shared" si="177"/>
        <v>games</v>
      </c>
      <c r="R1871" t="str">
        <f t="shared" si="180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0.10314285714285715</v>
      </c>
      <c r="P1872">
        <f t="shared" si="176"/>
        <v>32.81818181818182</v>
      </c>
      <c r="Q1872" t="str">
        <f t="shared" si="177"/>
        <v>games</v>
      </c>
      <c r="R1872" t="str">
        <f t="shared" si="180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0.7178461538461538</v>
      </c>
      <c r="P1873">
        <f t="shared" si="176"/>
        <v>49.11578947368421</v>
      </c>
      <c r="Q1873" t="str">
        <f t="shared" si="177"/>
        <v>games</v>
      </c>
      <c r="R1873" t="str">
        <f t="shared" si="180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1.06E-2</v>
      </c>
      <c r="P1874">
        <f t="shared" si="176"/>
        <v>16.307692307692307</v>
      </c>
      <c r="Q1874" t="str">
        <f t="shared" si="177"/>
        <v>games</v>
      </c>
      <c r="R1874" t="str">
        <f t="shared" si="180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4.4999999999999997E-3</v>
      </c>
      <c r="P1875">
        <f t="shared" si="176"/>
        <v>18</v>
      </c>
      <c r="Q1875" t="str">
        <f t="shared" si="177"/>
        <v>games</v>
      </c>
      <c r="R1875" t="str">
        <f t="shared" si="180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1.6249999999999999E-4</v>
      </c>
      <c r="P1876">
        <f t="shared" si="176"/>
        <v>13</v>
      </c>
      <c r="Q1876" t="str">
        <f t="shared" si="177"/>
        <v>games</v>
      </c>
      <c r="R1876" t="str">
        <f t="shared" si="180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5.1000000000000004E-3</v>
      </c>
      <c r="P1877">
        <f t="shared" si="176"/>
        <v>17</v>
      </c>
      <c r="Q1877" t="str">
        <f t="shared" si="177"/>
        <v>games</v>
      </c>
      <c r="R1877" t="str">
        <f t="shared" si="180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t="e">
        <f t="shared" si="176"/>
        <v>#DIV/0!</v>
      </c>
      <c r="Q1878" t="str">
        <f t="shared" si="177"/>
        <v>games</v>
      </c>
      <c r="R1878" t="str">
        <f t="shared" si="180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t="e">
        <f t="shared" si="176"/>
        <v>#DIV/0!</v>
      </c>
      <c r="Q1879" t="str">
        <f t="shared" si="177"/>
        <v>games</v>
      </c>
      <c r="R1879" t="str">
        <f t="shared" si="180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t="e">
        <f t="shared" si="176"/>
        <v>#DIV/0!</v>
      </c>
      <c r="Q1880" t="str">
        <f t="shared" si="177"/>
        <v>games</v>
      </c>
      <c r="R1880" t="str">
        <f t="shared" si="180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1.1999999999999999E-3</v>
      </c>
      <c r="P1881">
        <f t="shared" si="176"/>
        <v>3</v>
      </c>
      <c r="Q1881" t="str">
        <f t="shared" si="177"/>
        <v>games</v>
      </c>
      <c r="R1881" t="str">
        <f t="shared" si="180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0.20080000000000001</v>
      </c>
      <c r="P1882">
        <f t="shared" si="176"/>
        <v>41.833333333333336</v>
      </c>
      <c r="Q1882" t="str">
        <f t="shared" si="177"/>
        <v>games</v>
      </c>
      <c r="R1882" t="str">
        <f t="shared" si="180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1.726845</v>
      </c>
      <c r="P1883">
        <f t="shared" si="176"/>
        <v>49.338428571428572</v>
      </c>
      <c r="Q1883" t="str">
        <f t="shared" si="177"/>
        <v>music</v>
      </c>
      <c r="R1883" t="str">
        <f t="shared" si="180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1.008955223880597</v>
      </c>
      <c r="P1884">
        <f t="shared" si="176"/>
        <v>41.728395061728392</v>
      </c>
      <c r="Q1884" t="str">
        <f t="shared" si="177"/>
        <v>music</v>
      </c>
      <c r="R1884" t="str">
        <f t="shared" si="180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1.0480480480480481</v>
      </c>
      <c r="P1885">
        <f t="shared" si="176"/>
        <v>32.71875</v>
      </c>
      <c r="Q1885" t="str">
        <f t="shared" si="177"/>
        <v>music</v>
      </c>
      <c r="R1885" t="str">
        <f t="shared" si="180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1.351</v>
      </c>
      <c r="P1886">
        <f t="shared" si="176"/>
        <v>51.96153846153846</v>
      </c>
      <c r="Q1886" t="str">
        <f t="shared" si="177"/>
        <v>music</v>
      </c>
      <c r="R1886" t="str">
        <f t="shared" si="180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1.1632786885245903</v>
      </c>
      <c r="P1887">
        <f t="shared" si="176"/>
        <v>50.685714285714283</v>
      </c>
      <c r="Q1887" t="str">
        <f t="shared" si="177"/>
        <v>music</v>
      </c>
      <c r="R1887" t="str">
        <f t="shared" si="180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1.0208333333333333</v>
      </c>
      <c r="P1888">
        <f t="shared" si="176"/>
        <v>42.241379310344826</v>
      </c>
      <c r="Q1888" t="str">
        <f t="shared" si="177"/>
        <v>music</v>
      </c>
      <c r="R1888" t="str">
        <f t="shared" si="180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1.1116666666666666</v>
      </c>
      <c r="P1889">
        <f t="shared" si="176"/>
        <v>416.875</v>
      </c>
      <c r="Q1889" t="str">
        <f t="shared" si="177"/>
        <v>music</v>
      </c>
      <c r="R1889" t="str">
        <f t="shared" si="180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1.6608000000000001</v>
      </c>
      <c r="P1890">
        <f t="shared" si="176"/>
        <v>46.651685393258425</v>
      </c>
      <c r="Q1890" t="str">
        <f t="shared" si="177"/>
        <v>music</v>
      </c>
      <c r="R1890" t="str">
        <f t="shared" si="180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1.0660000000000001</v>
      </c>
      <c r="P1891">
        <f t="shared" si="176"/>
        <v>48.454545454545453</v>
      </c>
      <c r="Q1891" t="str">
        <f t="shared" si="177"/>
        <v>music</v>
      </c>
      <c r="R1891" t="str">
        <f t="shared" si="180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1.4458441666666668</v>
      </c>
      <c r="P1892">
        <f t="shared" si="176"/>
        <v>70.5289837398374</v>
      </c>
      <c r="Q1892" t="str">
        <f t="shared" si="177"/>
        <v>music</v>
      </c>
      <c r="R1892" t="str">
        <f t="shared" si="180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1.0555000000000001</v>
      </c>
      <c r="P1893">
        <f t="shared" si="176"/>
        <v>87.958333333333329</v>
      </c>
      <c r="Q1893" t="str">
        <f t="shared" si="177"/>
        <v>music</v>
      </c>
      <c r="R1893" t="str">
        <f t="shared" si="180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1.3660000000000001</v>
      </c>
      <c r="P1894">
        <f t="shared" si="176"/>
        <v>26.26923076923077</v>
      </c>
      <c r="Q1894" t="str">
        <f t="shared" si="177"/>
        <v>music</v>
      </c>
      <c r="R1894" t="str">
        <f t="shared" si="180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1.04</v>
      </c>
      <c r="P1895">
        <f t="shared" si="176"/>
        <v>57.777777777777779</v>
      </c>
      <c r="Q1895" t="str">
        <f t="shared" si="177"/>
        <v>music</v>
      </c>
      <c r="R1895" t="str">
        <f t="shared" si="180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1.145</v>
      </c>
      <c r="P1896">
        <f t="shared" si="176"/>
        <v>57.25</v>
      </c>
      <c r="Q1896" t="str">
        <f t="shared" si="177"/>
        <v>music</v>
      </c>
      <c r="R1896" t="str">
        <f t="shared" si="180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1.0171957671957672</v>
      </c>
      <c r="P1897">
        <f t="shared" si="176"/>
        <v>196.34042553191489</v>
      </c>
      <c r="Q1897" t="str">
        <f t="shared" si="177"/>
        <v>music</v>
      </c>
      <c r="R1897" t="str">
        <f t="shared" si="180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1.2394678492239468</v>
      </c>
      <c r="P1898">
        <f t="shared" si="176"/>
        <v>43</v>
      </c>
      <c r="Q1898" t="str">
        <f t="shared" si="177"/>
        <v>music</v>
      </c>
      <c r="R1898" t="str">
        <f t="shared" si="180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1.0245669291338582</v>
      </c>
      <c r="P1899">
        <f t="shared" si="176"/>
        <v>35.551912568306008</v>
      </c>
      <c r="Q1899" t="str">
        <f t="shared" si="177"/>
        <v>music</v>
      </c>
      <c r="R1899" t="str">
        <f t="shared" si="180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1.4450000000000001</v>
      </c>
      <c r="P1900">
        <f t="shared" si="176"/>
        <v>68.80952380952381</v>
      </c>
      <c r="Q1900" t="str">
        <f t="shared" si="177"/>
        <v>music</v>
      </c>
      <c r="R1900" t="str">
        <f t="shared" si="180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1.3333333333333333</v>
      </c>
      <c r="P1901">
        <f t="shared" si="176"/>
        <v>28.571428571428573</v>
      </c>
      <c r="Q1901" t="str">
        <f t="shared" si="177"/>
        <v>music</v>
      </c>
      <c r="R1901" t="str">
        <f t="shared" si="180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1.0936440000000001</v>
      </c>
      <c r="P1902">
        <f t="shared" si="176"/>
        <v>50.631666666666668</v>
      </c>
      <c r="Q1902" t="str">
        <f t="shared" si="177"/>
        <v>music</v>
      </c>
      <c r="R1902" t="str">
        <f t="shared" si="180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2.696969696969697E-2</v>
      </c>
      <c r="P1903">
        <f t="shared" si="176"/>
        <v>106.8</v>
      </c>
      <c r="Q1903" t="str">
        <f t="shared" si="177"/>
        <v>technology</v>
      </c>
      <c r="R1903" t="str">
        <f t="shared" si="180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1.2E-2</v>
      </c>
      <c r="P1904">
        <f t="shared" si="176"/>
        <v>4</v>
      </c>
      <c r="Q1904" t="str">
        <f t="shared" si="177"/>
        <v>technology</v>
      </c>
      <c r="R1904" t="str">
        <f t="shared" si="180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0.46600000000000003</v>
      </c>
      <c r="P1905">
        <f t="shared" si="176"/>
        <v>34.097560975609753</v>
      </c>
      <c r="Q1905" t="str">
        <f t="shared" si="177"/>
        <v>technology</v>
      </c>
      <c r="R1905" t="str">
        <f t="shared" si="180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1E-3</v>
      </c>
      <c r="P1906">
        <f t="shared" si="176"/>
        <v>25</v>
      </c>
      <c r="Q1906" t="str">
        <f t="shared" si="177"/>
        <v>technology</v>
      </c>
      <c r="R1906" t="str">
        <f t="shared" si="180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1.6800000000000001E-3</v>
      </c>
      <c r="P1907">
        <f t="shared" si="176"/>
        <v>10.5</v>
      </c>
      <c r="Q1907" t="str">
        <f t="shared" si="177"/>
        <v>technology</v>
      </c>
      <c r="R1907" t="str">
        <f t="shared" si="180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0.42759999999999998</v>
      </c>
      <c r="P1908">
        <f t="shared" si="176"/>
        <v>215.95959595959596</v>
      </c>
      <c r="Q1908" t="str">
        <f t="shared" si="177"/>
        <v>technology</v>
      </c>
      <c r="R1908" t="str">
        <f t="shared" si="180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2.8333333333333335E-3</v>
      </c>
      <c r="P1909">
        <f t="shared" si="176"/>
        <v>21.25</v>
      </c>
      <c r="Q1909" t="str">
        <f t="shared" si="177"/>
        <v>technology</v>
      </c>
      <c r="R1909" t="str">
        <f t="shared" si="180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1.7319999999999999E-2</v>
      </c>
      <c r="P1910">
        <f t="shared" si="176"/>
        <v>108.25</v>
      </c>
      <c r="Q1910" t="str">
        <f t="shared" si="177"/>
        <v>technology</v>
      </c>
      <c r="R1910" t="str">
        <f t="shared" si="180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0.14111428571428572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80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0.39395294117647056</v>
      </c>
      <c r="P1912">
        <f t="shared" si="176"/>
        <v>117.49473684210527</v>
      </c>
      <c r="Q1912" t="str">
        <f t="shared" si="177"/>
        <v>technology</v>
      </c>
      <c r="R1912" t="str">
        <f t="shared" si="180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2.3529411764705883E-4</v>
      </c>
      <c r="P1913">
        <f t="shared" si="176"/>
        <v>10</v>
      </c>
      <c r="Q1913" t="str">
        <f t="shared" si="177"/>
        <v>technology</v>
      </c>
      <c r="R1913" t="str">
        <f t="shared" si="180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0.59299999999999997</v>
      </c>
      <c r="P1914">
        <f t="shared" si="176"/>
        <v>70.595238095238102</v>
      </c>
      <c r="Q1914" t="str">
        <f t="shared" si="177"/>
        <v>technology</v>
      </c>
      <c r="R1914" t="str">
        <f t="shared" si="180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1.3270833333333334E-2</v>
      </c>
      <c r="P1915">
        <f t="shared" si="176"/>
        <v>24.5</v>
      </c>
      <c r="Q1915" t="str">
        <f t="shared" si="177"/>
        <v>technology</v>
      </c>
      <c r="R1915" t="str">
        <f t="shared" si="180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9.0090090090090086E-2</v>
      </c>
      <c r="P1916">
        <f t="shared" si="176"/>
        <v>30</v>
      </c>
      <c r="Q1916" t="str">
        <f t="shared" si="177"/>
        <v>technology</v>
      </c>
      <c r="R1916" t="str">
        <f t="shared" si="180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1.6E-2</v>
      </c>
      <c r="P1917">
        <f t="shared" si="176"/>
        <v>2</v>
      </c>
      <c r="Q1917" t="str">
        <f t="shared" si="177"/>
        <v>technology</v>
      </c>
      <c r="R1917" t="str">
        <f t="shared" si="180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5.1000000000000004E-3</v>
      </c>
      <c r="P1918">
        <f t="shared" si="176"/>
        <v>17</v>
      </c>
      <c r="Q1918" t="str">
        <f t="shared" si="177"/>
        <v>technology</v>
      </c>
      <c r="R1918" t="str">
        <f t="shared" si="180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0.52570512820512816</v>
      </c>
      <c r="P1919">
        <f t="shared" si="176"/>
        <v>2928.9285714285716</v>
      </c>
      <c r="Q1919" t="str">
        <f t="shared" si="177"/>
        <v>technology</v>
      </c>
      <c r="R1919" t="str">
        <f t="shared" si="180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1.04E-2</v>
      </c>
      <c r="P1920">
        <f t="shared" si="176"/>
        <v>28.888888888888889</v>
      </c>
      <c r="Q1920" t="str">
        <f t="shared" si="177"/>
        <v>technology</v>
      </c>
      <c r="R1920" t="str">
        <f t="shared" si="180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0.47399999999999998</v>
      </c>
      <c r="P1921">
        <f t="shared" si="176"/>
        <v>29.625</v>
      </c>
      <c r="Q1921" t="str">
        <f t="shared" si="177"/>
        <v>technology</v>
      </c>
      <c r="R1921" t="str">
        <f t="shared" si="180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0.43030000000000002</v>
      </c>
      <c r="P1922">
        <f t="shared" si="176"/>
        <v>40.980952380952381</v>
      </c>
      <c r="Q1922" t="str">
        <f t="shared" si="177"/>
        <v>technology</v>
      </c>
      <c r="R1922" t="str">
        <f t="shared" si="180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((E1923/D1923))</f>
        <v>1.3680000000000001</v>
      </c>
      <c r="P1923">
        <f t="shared" ref="P1923:P1986" si="182">(E1923/L1923)</f>
        <v>54</v>
      </c>
      <c r="Q1923" t="str">
        <f t="shared" ref="Q1923:Q1986" si="183">LEFT(N1923,FIND("/",N1923)-1)</f>
        <v>music</v>
      </c>
      <c r="R1923" t="str">
        <f t="shared" si="180"/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1.1555</v>
      </c>
      <c r="P1924">
        <f t="shared" si="182"/>
        <v>36.109375</v>
      </c>
      <c r="Q1924" t="str">
        <f t="shared" si="183"/>
        <v>music</v>
      </c>
      <c r="R1924" t="str">
        <f t="shared" ref="R1924:R1987" si="186">RIGHT(N1924,LEN(N1924)-FIND("/",N1924))</f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2.4079999999999999</v>
      </c>
      <c r="P1925">
        <f t="shared" si="182"/>
        <v>23.153846153846153</v>
      </c>
      <c r="Q1925" t="str">
        <f t="shared" si="183"/>
        <v>music</v>
      </c>
      <c r="R1925" t="str">
        <f t="shared" si="186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1.1439999999999999</v>
      </c>
      <c r="P1926">
        <f t="shared" si="182"/>
        <v>104</v>
      </c>
      <c r="Q1926" t="str">
        <f t="shared" si="183"/>
        <v>music</v>
      </c>
      <c r="R1926" t="str">
        <f t="shared" si="186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1.1033333333333333</v>
      </c>
      <c r="P1927">
        <f t="shared" si="182"/>
        <v>31.826923076923077</v>
      </c>
      <c r="Q1927" t="str">
        <f t="shared" si="183"/>
        <v>music</v>
      </c>
      <c r="R1927" t="str">
        <f t="shared" si="186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1.9537933333333333</v>
      </c>
      <c r="P1928">
        <f t="shared" si="182"/>
        <v>27.3896261682243</v>
      </c>
      <c r="Q1928" t="str">
        <f t="shared" si="183"/>
        <v>music</v>
      </c>
      <c r="R1928" t="str">
        <f t="shared" si="186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1.0333333333333334</v>
      </c>
      <c r="P1929">
        <f t="shared" si="182"/>
        <v>56.363636363636367</v>
      </c>
      <c r="Q1929" t="str">
        <f t="shared" si="183"/>
        <v>music</v>
      </c>
      <c r="R1929" t="str">
        <f t="shared" si="186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1.031372549019608</v>
      </c>
      <c r="P1930">
        <f t="shared" si="182"/>
        <v>77.352941176470594</v>
      </c>
      <c r="Q1930" t="str">
        <f t="shared" si="183"/>
        <v>music</v>
      </c>
      <c r="R1930" t="str">
        <f t="shared" si="186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1.003125</v>
      </c>
      <c r="P1931">
        <f t="shared" si="182"/>
        <v>42.8</v>
      </c>
      <c r="Q1931" t="str">
        <f t="shared" si="183"/>
        <v>music</v>
      </c>
      <c r="R1931" t="str">
        <f t="shared" si="186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1.27</v>
      </c>
      <c r="P1932">
        <f t="shared" si="182"/>
        <v>48.846153846153847</v>
      </c>
      <c r="Q1932" t="str">
        <f t="shared" si="183"/>
        <v>music</v>
      </c>
      <c r="R1932" t="str">
        <f t="shared" si="186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1.20601</v>
      </c>
      <c r="P1933">
        <f t="shared" si="182"/>
        <v>48.240400000000001</v>
      </c>
      <c r="Q1933" t="str">
        <f t="shared" si="183"/>
        <v>music</v>
      </c>
      <c r="R1933" t="str">
        <f t="shared" si="186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1.0699047619047619</v>
      </c>
      <c r="P1934">
        <f t="shared" si="182"/>
        <v>70.212500000000006</v>
      </c>
      <c r="Q1934" t="str">
        <f t="shared" si="183"/>
        <v>music</v>
      </c>
      <c r="R1934" t="str">
        <f t="shared" si="186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1.7243333333333333</v>
      </c>
      <c r="P1935">
        <f t="shared" si="182"/>
        <v>94.054545454545448</v>
      </c>
      <c r="Q1935" t="str">
        <f t="shared" si="183"/>
        <v>music</v>
      </c>
      <c r="R1935" t="str">
        <f t="shared" si="186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1.2362</v>
      </c>
      <c r="P1936">
        <f t="shared" si="182"/>
        <v>80.272727272727266</v>
      </c>
      <c r="Q1936" t="str">
        <f t="shared" si="183"/>
        <v>music</v>
      </c>
      <c r="R1936" t="str">
        <f t="shared" si="186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1.0840000000000001</v>
      </c>
      <c r="P1937">
        <f t="shared" si="182"/>
        <v>54.2</v>
      </c>
      <c r="Q1937" t="str">
        <f t="shared" si="183"/>
        <v>music</v>
      </c>
      <c r="R1937" t="str">
        <f t="shared" si="186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1.1652013333333333</v>
      </c>
      <c r="P1938">
        <f t="shared" si="182"/>
        <v>60.26903448275862</v>
      </c>
      <c r="Q1938" t="str">
        <f t="shared" si="183"/>
        <v>music</v>
      </c>
      <c r="R1938" t="str">
        <f t="shared" si="186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1.8724499999999999</v>
      </c>
      <c r="P1939">
        <f t="shared" si="182"/>
        <v>38.740344827586206</v>
      </c>
      <c r="Q1939" t="str">
        <f t="shared" si="183"/>
        <v>music</v>
      </c>
      <c r="R1939" t="str">
        <f t="shared" si="186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1.1593333333333333</v>
      </c>
      <c r="P1940">
        <f t="shared" si="182"/>
        <v>152.54385964912279</v>
      </c>
      <c r="Q1940" t="str">
        <f t="shared" si="183"/>
        <v>music</v>
      </c>
      <c r="R1940" t="str">
        <f t="shared" si="186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1.107</v>
      </c>
      <c r="P1941">
        <f t="shared" si="182"/>
        <v>115.3125</v>
      </c>
      <c r="Q1941" t="str">
        <f t="shared" si="183"/>
        <v>music</v>
      </c>
      <c r="R1941" t="str">
        <f t="shared" si="186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1.7092307692307693</v>
      </c>
      <c r="P1942">
        <f t="shared" si="182"/>
        <v>35.838709677419352</v>
      </c>
      <c r="Q1942" t="str">
        <f t="shared" si="183"/>
        <v>music</v>
      </c>
      <c r="R1942" t="str">
        <f t="shared" si="186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1.2611835600000001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6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1.3844033333333334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6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17.052499999999998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6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7.8805550000000002</v>
      </c>
      <c r="P1946">
        <f t="shared" si="182"/>
        <v>176.200223588597</v>
      </c>
      <c r="Q1946" t="str">
        <f t="shared" si="183"/>
        <v>technology</v>
      </c>
      <c r="R1946" t="str">
        <f t="shared" si="186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3.4801799999999998</v>
      </c>
      <c r="P1947">
        <f t="shared" si="182"/>
        <v>511.79117647058825</v>
      </c>
      <c r="Q1947" t="str">
        <f t="shared" si="183"/>
        <v>technology</v>
      </c>
      <c r="R1947" t="str">
        <f t="shared" si="186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1.4974666666666667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6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1.0063375000000001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6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8.0021100000000001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6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1.0600260000000001</v>
      </c>
      <c r="P1951">
        <f t="shared" si="182"/>
        <v>56.204984093319197</v>
      </c>
      <c r="Q1951" t="str">
        <f t="shared" si="183"/>
        <v>technology</v>
      </c>
      <c r="R1951" t="str">
        <f t="shared" si="186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2.0051866666666669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6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2.1244399999999999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6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1.9847237142857144</v>
      </c>
      <c r="P1954">
        <f t="shared" si="182"/>
        <v>101.85532258064516</v>
      </c>
      <c r="Q1954" t="str">
        <f t="shared" si="183"/>
        <v>technology</v>
      </c>
      <c r="R1954" t="str">
        <f t="shared" si="186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2.2594666666666665</v>
      </c>
      <c r="P1955">
        <f t="shared" si="182"/>
        <v>230.55782312925169</v>
      </c>
      <c r="Q1955" t="str">
        <f t="shared" si="183"/>
        <v>technology</v>
      </c>
      <c r="R1955" t="str">
        <f t="shared" si="186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6.9894800000000004</v>
      </c>
      <c r="P1956">
        <f t="shared" si="182"/>
        <v>842.10602409638557</v>
      </c>
      <c r="Q1956" t="str">
        <f t="shared" si="183"/>
        <v>technology</v>
      </c>
      <c r="R1956" t="str">
        <f t="shared" si="186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3.9859528571428569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6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2.9403333333333332</v>
      </c>
      <c r="P1958">
        <f t="shared" si="182"/>
        <v>483.34246575342468</v>
      </c>
      <c r="Q1958" t="str">
        <f t="shared" si="183"/>
        <v>technology</v>
      </c>
      <c r="R1958" t="str">
        <f t="shared" si="186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1.6750470000000002</v>
      </c>
      <c r="P1959">
        <f t="shared" si="182"/>
        <v>76.138500000000008</v>
      </c>
      <c r="Q1959" t="str">
        <f t="shared" si="183"/>
        <v>technology</v>
      </c>
      <c r="R1959" t="str">
        <f t="shared" si="186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14.355717142857143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6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1.5673440000000001</v>
      </c>
      <c r="P1961">
        <f t="shared" si="182"/>
        <v>36.965660377358489</v>
      </c>
      <c r="Q1961" t="str">
        <f t="shared" si="183"/>
        <v>technology</v>
      </c>
      <c r="R1961" t="str">
        <f t="shared" si="186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1.1790285714285715</v>
      </c>
      <c r="P1962">
        <f t="shared" si="182"/>
        <v>2500.969696969697</v>
      </c>
      <c r="Q1962" t="str">
        <f t="shared" si="183"/>
        <v>technology</v>
      </c>
      <c r="R1962" t="str">
        <f t="shared" si="186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11.053811999999999</v>
      </c>
      <c r="P1963">
        <f t="shared" si="182"/>
        <v>67.690214329454989</v>
      </c>
      <c r="Q1963" t="str">
        <f t="shared" si="183"/>
        <v>technology</v>
      </c>
      <c r="R1963" t="str">
        <f t="shared" si="186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1.9292499999999999</v>
      </c>
      <c r="P1964">
        <f t="shared" si="182"/>
        <v>63.04738562091503</v>
      </c>
      <c r="Q1964" t="str">
        <f t="shared" si="183"/>
        <v>technology</v>
      </c>
      <c r="R1964" t="str">
        <f t="shared" si="186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1.268842105263158</v>
      </c>
      <c r="P1965">
        <f t="shared" si="182"/>
        <v>117.6</v>
      </c>
      <c r="Q1965" t="str">
        <f t="shared" si="183"/>
        <v>technology</v>
      </c>
      <c r="R1965" t="str">
        <f t="shared" si="186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2.5957748878923765</v>
      </c>
      <c r="P1966">
        <f t="shared" si="182"/>
        <v>180.75185011709601</v>
      </c>
      <c r="Q1966" t="str">
        <f t="shared" si="183"/>
        <v>technology</v>
      </c>
      <c r="R1966" t="str">
        <f t="shared" si="186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2.6227999999999998</v>
      </c>
      <c r="P1967">
        <f t="shared" si="182"/>
        <v>127.32038834951456</v>
      </c>
      <c r="Q1967" t="str">
        <f t="shared" si="183"/>
        <v>technology</v>
      </c>
      <c r="R1967" t="str">
        <f t="shared" si="186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2.0674309000000002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6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3.7012999999999998</v>
      </c>
      <c r="P1969">
        <f t="shared" si="182"/>
        <v>182.78024691358024</v>
      </c>
      <c r="Q1969" t="str">
        <f t="shared" si="183"/>
        <v>technology</v>
      </c>
      <c r="R1969" t="str">
        <f t="shared" si="186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2.8496600000000001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6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5.7907999999999999</v>
      </c>
      <c r="P1971">
        <f t="shared" si="182"/>
        <v>61.375728669846318</v>
      </c>
      <c r="Q1971" t="str">
        <f t="shared" si="183"/>
        <v>technology</v>
      </c>
      <c r="R1971" t="str">
        <f t="shared" si="186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11.318</v>
      </c>
      <c r="P1972">
        <f t="shared" si="182"/>
        <v>80.727532097004286</v>
      </c>
      <c r="Q1972" t="str">
        <f t="shared" si="183"/>
        <v>technology</v>
      </c>
      <c r="R1972" t="str">
        <f t="shared" si="186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2.6302771750000002</v>
      </c>
      <c r="P1973">
        <f t="shared" si="182"/>
        <v>272.35590732591254</v>
      </c>
      <c r="Q1973" t="str">
        <f t="shared" si="183"/>
        <v>technology</v>
      </c>
      <c r="R1973" t="str">
        <f t="shared" si="186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6.7447999999999997</v>
      </c>
      <c r="P1974">
        <f t="shared" si="182"/>
        <v>70.848739495798313</v>
      </c>
      <c r="Q1974" t="str">
        <f t="shared" si="183"/>
        <v>technology</v>
      </c>
      <c r="R1974" t="str">
        <f t="shared" si="186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2.5683081313131315</v>
      </c>
      <c r="P1975">
        <f t="shared" si="182"/>
        <v>247.94003412969283</v>
      </c>
      <c r="Q1975" t="str">
        <f t="shared" si="183"/>
        <v>technology</v>
      </c>
      <c r="R1975" t="str">
        <f t="shared" si="186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3.7549600000000001</v>
      </c>
      <c r="P1976">
        <f t="shared" si="182"/>
        <v>186.81393034825871</v>
      </c>
      <c r="Q1976" t="str">
        <f t="shared" si="183"/>
        <v>technology</v>
      </c>
      <c r="R1976" t="str">
        <f t="shared" si="186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2.0870837499999997</v>
      </c>
      <c r="P1977">
        <f t="shared" si="182"/>
        <v>131.98948616600788</v>
      </c>
      <c r="Q1977" t="str">
        <f t="shared" si="183"/>
        <v>technology</v>
      </c>
      <c r="R1977" t="str">
        <f t="shared" si="186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3.4660000000000002</v>
      </c>
      <c r="P1978">
        <f t="shared" si="182"/>
        <v>29.310782241014799</v>
      </c>
      <c r="Q1978" t="str">
        <f t="shared" si="183"/>
        <v>technology</v>
      </c>
      <c r="R1978" t="str">
        <f t="shared" si="186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4.0232999999999999</v>
      </c>
      <c r="P1979">
        <f t="shared" si="182"/>
        <v>245.02436053593178</v>
      </c>
      <c r="Q1979" t="str">
        <f t="shared" si="183"/>
        <v>technology</v>
      </c>
      <c r="R1979" t="str">
        <f t="shared" si="186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10.2684514</v>
      </c>
      <c r="P1980">
        <f t="shared" si="182"/>
        <v>1323.2540463917526</v>
      </c>
      <c r="Q1980" t="str">
        <f t="shared" si="183"/>
        <v>technology</v>
      </c>
      <c r="R1980" t="str">
        <f t="shared" si="186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1.14901155</v>
      </c>
      <c r="P1981">
        <f t="shared" si="182"/>
        <v>282.65966789667897</v>
      </c>
      <c r="Q1981" t="str">
        <f t="shared" si="183"/>
        <v>technology</v>
      </c>
      <c r="R1981" t="str">
        <f t="shared" si="186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3.5482402000000004</v>
      </c>
      <c r="P1982">
        <f t="shared" si="182"/>
        <v>91.214401028277635</v>
      </c>
      <c r="Q1982" t="str">
        <f t="shared" si="183"/>
        <v>technology</v>
      </c>
      <c r="R1982" t="str">
        <f t="shared" si="186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5.0799999999999998E-2</v>
      </c>
      <c r="P1983">
        <f t="shared" si="182"/>
        <v>31.75</v>
      </c>
      <c r="Q1983" t="str">
        <f t="shared" si="183"/>
        <v>photography</v>
      </c>
      <c r="R1983" t="str">
        <f t="shared" si="186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t="e">
        <f t="shared" si="182"/>
        <v>#DIV/0!</v>
      </c>
      <c r="Q1984" t="str">
        <f t="shared" si="183"/>
        <v>photography</v>
      </c>
      <c r="R1984" t="str">
        <f t="shared" si="186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4.2999999999999997E-2</v>
      </c>
      <c r="P1985">
        <f t="shared" si="182"/>
        <v>88.6875</v>
      </c>
      <c r="Q1985" t="str">
        <f t="shared" si="183"/>
        <v>photography</v>
      </c>
      <c r="R1985" t="str">
        <f t="shared" si="186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0.21146666666666666</v>
      </c>
      <c r="P1986">
        <f t="shared" si="182"/>
        <v>453.14285714285717</v>
      </c>
      <c r="Q1986" t="str">
        <f t="shared" si="183"/>
        <v>photography</v>
      </c>
      <c r="R1986" t="str">
        <f t="shared" si="186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((E1987/D1987))</f>
        <v>3.1875000000000001E-2</v>
      </c>
      <c r="P1987">
        <f t="shared" ref="P1987:P2050" si="188">(E1987/L1987)</f>
        <v>12.75</v>
      </c>
      <c r="Q1987" t="str">
        <f t="shared" ref="Q1987:Q2050" si="189">LEFT(N1987,FIND("/",N1987)-1)</f>
        <v>photography</v>
      </c>
      <c r="R1987" t="str">
        <f t="shared" si="186"/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5.0000000000000001E-4</v>
      </c>
      <c r="P1988">
        <f t="shared" si="188"/>
        <v>1</v>
      </c>
      <c r="Q1988" t="str">
        <f t="shared" si="189"/>
        <v>photography</v>
      </c>
      <c r="R1988" t="str">
        <f t="shared" ref="R1988:R2051" si="192">RIGHT(N1988,LEN(N1988)-FIND("/",N1988))</f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0.42472727272727273</v>
      </c>
      <c r="P1989">
        <f t="shared" si="188"/>
        <v>83.428571428571431</v>
      </c>
      <c r="Q1989" t="str">
        <f t="shared" si="189"/>
        <v>photography</v>
      </c>
      <c r="R1989" t="str">
        <f t="shared" si="192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4.1666666666666666E-3</v>
      </c>
      <c r="P1990">
        <f t="shared" si="188"/>
        <v>25</v>
      </c>
      <c r="Q1990" t="str">
        <f t="shared" si="189"/>
        <v>photography</v>
      </c>
      <c r="R1990" t="str">
        <f t="shared" si="192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0.01</v>
      </c>
      <c r="P1991">
        <f t="shared" si="188"/>
        <v>50</v>
      </c>
      <c r="Q1991" t="str">
        <f t="shared" si="189"/>
        <v>photography</v>
      </c>
      <c r="R1991" t="str">
        <f t="shared" si="192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0.16966666666666666</v>
      </c>
      <c r="P1992">
        <f t="shared" si="188"/>
        <v>101.8</v>
      </c>
      <c r="Q1992" t="str">
        <f t="shared" si="189"/>
        <v>photography</v>
      </c>
      <c r="R1992" t="str">
        <f t="shared" si="192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7.0000000000000007E-2</v>
      </c>
      <c r="P1993">
        <f t="shared" si="188"/>
        <v>46.666666666666664</v>
      </c>
      <c r="Q1993" t="str">
        <f t="shared" si="189"/>
        <v>photography</v>
      </c>
      <c r="R1993" t="str">
        <f t="shared" si="192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1.3333333333333333E-3</v>
      </c>
      <c r="P1994">
        <f t="shared" si="188"/>
        <v>1</v>
      </c>
      <c r="Q1994" t="str">
        <f t="shared" si="189"/>
        <v>photography</v>
      </c>
      <c r="R1994" t="str">
        <f t="shared" si="192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t="e">
        <f t="shared" si="188"/>
        <v>#DIV/0!</v>
      </c>
      <c r="Q1995" t="str">
        <f t="shared" si="189"/>
        <v>photography</v>
      </c>
      <c r="R1995" t="str">
        <f t="shared" si="192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t="e">
        <f t="shared" si="188"/>
        <v>#DIV/0!</v>
      </c>
      <c r="Q1996" t="str">
        <f t="shared" si="189"/>
        <v>photography</v>
      </c>
      <c r="R1996" t="str">
        <f t="shared" si="192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7.8E-2</v>
      </c>
      <c r="P1997">
        <f t="shared" si="188"/>
        <v>26</v>
      </c>
      <c r="Q1997" t="str">
        <f t="shared" si="189"/>
        <v>photography</v>
      </c>
      <c r="R1997" t="str">
        <f t="shared" si="192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t="e">
        <f t="shared" si="188"/>
        <v>#DIV/0!</v>
      </c>
      <c r="Q1998" t="str">
        <f t="shared" si="189"/>
        <v>photography</v>
      </c>
      <c r="R1998" t="str">
        <f t="shared" si="192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t="e">
        <f t="shared" si="188"/>
        <v>#DIV/0!</v>
      </c>
      <c r="Q1999" t="str">
        <f t="shared" si="189"/>
        <v>photography</v>
      </c>
      <c r="R1999" t="str">
        <f t="shared" si="192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0.26200000000000001</v>
      </c>
      <c r="P2000">
        <f t="shared" si="188"/>
        <v>218.33333333333334</v>
      </c>
      <c r="Q2000" t="str">
        <f t="shared" si="189"/>
        <v>photography</v>
      </c>
      <c r="R2000" t="str">
        <f t="shared" si="192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7.6129032258064515E-3</v>
      </c>
      <c r="P2001">
        <f t="shared" si="188"/>
        <v>33.714285714285715</v>
      </c>
      <c r="Q2001" t="str">
        <f t="shared" si="189"/>
        <v>photography</v>
      </c>
      <c r="R2001" t="str">
        <f t="shared" si="192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0.125</v>
      </c>
      <c r="P2002">
        <f t="shared" si="188"/>
        <v>25</v>
      </c>
      <c r="Q2002" t="str">
        <f t="shared" si="189"/>
        <v>photography</v>
      </c>
      <c r="R2002" t="str">
        <f t="shared" si="192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3.8212909090909091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92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2.1679422000000002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92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3.12</v>
      </c>
      <c r="P2005">
        <f t="shared" si="188"/>
        <v>91.764705882352942</v>
      </c>
      <c r="Q2005" t="str">
        <f t="shared" si="189"/>
        <v>technology</v>
      </c>
      <c r="R2005" t="str">
        <f t="shared" si="192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2.3442048</v>
      </c>
      <c r="P2006">
        <f t="shared" si="188"/>
        <v>331.10237288135596</v>
      </c>
      <c r="Q2006" t="str">
        <f t="shared" si="189"/>
        <v>technology</v>
      </c>
      <c r="R2006" t="str">
        <f t="shared" si="192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1.236801</v>
      </c>
      <c r="P2007">
        <f t="shared" si="188"/>
        <v>194.26193717277485</v>
      </c>
      <c r="Q2007" t="str">
        <f t="shared" si="189"/>
        <v>technology</v>
      </c>
      <c r="R2007" t="str">
        <f t="shared" si="192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2.4784000000000002</v>
      </c>
      <c r="P2008">
        <f t="shared" si="188"/>
        <v>408.97689768976898</v>
      </c>
      <c r="Q2008" t="str">
        <f t="shared" si="189"/>
        <v>technology</v>
      </c>
      <c r="R2008" t="str">
        <f t="shared" si="192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1.157092</v>
      </c>
      <c r="P2009">
        <f t="shared" si="188"/>
        <v>84.459270072992695</v>
      </c>
      <c r="Q2009" t="str">
        <f t="shared" si="189"/>
        <v>technology</v>
      </c>
      <c r="R2009" t="str">
        <f t="shared" si="192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1.1707484768810599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92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3.05158</v>
      </c>
      <c r="P2011">
        <f t="shared" si="188"/>
        <v>383.3643216080402</v>
      </c>
      <c r="Q2011" t="str">
        <f t="shared" si="189"/>
        <v>technology</v>
      </c>
      <c r="R2011" t="str">
        <f t="shared" si="192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3.2005299999999997</v>
      </c>
      <c r="P2012">
        <f t="shared" si="188"/>
        <v>55.276856649395505</v>
      </c>
      <c r="Q2012" t="str">
        <f t="shared" si="189"/>
        <v>technology</v>
      </c>
      <c r="R2012" t="str">
        <f t="shared" si="192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8.1956399999999991</v>
      </c>
      <c r="P2013">
        <f t="shared" si="188"/>
        <v>422.02059732234807</v>
      </c>
      <c r="Q2013" t="str">
        <f t="shared" si="189"/>
        <v>technology</v>
      </c>
      <c r="R2013" t="str">
        <f t="shared" si="192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2.3490000000000002</v>
      </c>
      <c r="P2014">
        <f t="shared" si="188"/>
        <v>64.180327868852459</v>
      </c>
      <c r="Q2014" t="str">
        <f t="shared" si="189"/>
        <v>technology</v>
      </c>
      <c r="R2014" t="str">
        <f t="shared" si="192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4.9491375</v>
      </c>
      <c r="P2015">
        <f t="shared" si="188"/>
        <v>173.57781674704077</v>
      </c>
      <c r="Q2015" t="str">
        <f t="shared" si="189"/>
        <v>technology</v>
      </c>
      <c r="R2015" t="str">
        <f t="shared" si="192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78.137822333333332</v>
      </c>
      <c r="P2016">
        <f t="shared" si="188"/>
        <v>88.601680840609291</v>
      </c>
      <c r="Q2016" t="str">
        <f t="shared" si="189"/>
        <v>technology</v>
      </c>
      <c r="R2016" t="str">
        <f t="shared" si="192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1.1300013888888889</v>
      </c>
      <c r="P2017">
        <f t="shared" si="188"/>
        <v>50.222283950617282</v>
      </c>
      <c r="Q2017" t="str">
        <f t="shared" si="189"/>
        <v>technology</v>
      </c>
      <c r="R2017" t="str">
        <f t="shared" si="192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9.2154220000000002</v>
      </c>
      <c r="P2018">
        <f t="shared" si="188"/>
        <v>192.38876826722338</v>
      </c>
      <c r="Q2018" t="str">
        <f t="shared" si="189"/>
        <v>technology</v>
      </c>
      <c r="R2018" t="str">
        <f t="shared" si="192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1.2510239999999999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92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1.0224343076923077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92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4.8490975000000001</v>
      </c>
      <c r="P2021">
        <f t="shared" si="188"/>
        <v>108.96848314606741</v>
      </c>
      <c r="Q2021" t="str">
        <f t="shared" si="189"/>
        <v>technology</v>
      </c>
      <c r="R2021" t="str">
        <f t="shared" si="192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1.9233333333333333</v>
      </c>
      <c r="P2022">
        <f t="shared" si="188"/>
        <v>23.647540983606557</v>
      </c>
      <c r="Q2022" t="str">
        <f t="shared" si="189"/>
        <v>technology</v>
      </c>
      <c r="R2022" t="str">
        <f t="shared" si="192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2.8109999999999999</v>
      </c>
      <c r="P2023">
        <f t="shared" si="188"/>
        <v>147.94736842105263</v>
      </c>
      <c r="Q2023" t="str">
        <f t="shared" si="189"/>
        <v>technology</v>
      </c>
      <c r="R2023" t="str">
        <f t="shared" si="192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1.2513700000000001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92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1.61459</v>
      </c>
      <c r="P2025">
        <f t="shared" si="188"/>
        <v>457.39093484419266</v>
      </c>
      <c r="Q2025" t="str">
        <f t="shared" si="189"/>
        <v>technology</v>
      </c>
      <c r="R2025" t="str">
        <f t="shared" si="192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5.8535000000000004</v>
      </c>
      <c r="P2026">
        <f t="shared" si="188"/>
        <v>222.99047619047619</v>
      </c>
      <c r="Q2026" t="str">
        <f t="shared" si="189"/>
        <v>technology</v>
      </c>
      <c r="R2026" t="str">
        <f t="shared" si="192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2.0114999999999998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92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1.3348307999999998</v>
      </c>
      <c r="P2028">
        <f t="shared" si="188"/>
        <v>73.503898678414089</v>
      </c>
      <c r="Q2028" t="str">
        <f t="shared" si="189"/>
        <v>technology</v>
      </c>
      <c r="R2028" t="str">
        <f t="shared" si="192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1.2024900000000001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92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1.2616666666666667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92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3.6120000000000001</v>
      </c>
      <c r="P2031">
        <f t="shared" si="188"/>
        <v>96.063829787234042</v>
      </c>
      <c r="Q2031" t="str">
        <f t="shared" si="189"/>
        <v>technology</v>
      </c>
      <c r="R2031" t="str">
        <f t="shared" si="192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2.26239013671875</v>
      </c>
      <c r="P2032">
        <f t="shared" si="188"/>
        <v>118.6144</v>
      </c>
      <c r="Q2032" t="str">
        <f t="shared" si="189"/>
        <v>technology</v>
      </c>
      <c r="R2032" t="str">
        <f t="shared" si="192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1.2035</v>
      </c>
      <c r="P2033">
        <f t="shared" si="188"/>
        <v>118.45472440944881</v>
      </c>
      <c r="Q2033" t="str">
        <f t="shared" si="189"/>
        <v>technology</v>
      </c>
      <c r="R2033" t="str">
        <f t="shared" si="192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3.0418799999999999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92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1.7867599999999999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92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3.868199871794872</v>
      </c>
      <c r="P2036">
        <f t="shared" si="188"/>
        <v>593.93620078740162</v>
      </c>
      <c r="Q2036" t="str">
        <f t="shared" si="189"/>
        <v>technology</v>
      </c>
      <c r="R2036" t="str">
        <f t="shared" si="192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2.1103642500000004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92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1.3166833333333334</v>
      </c>
      <c r="P2038">
        <f t="shared" si="188"/>
        <v>46.580778301886795</v>
      </c>
      <c r="Q2038" t="str">
        <f t="shared" si="189"/>
        <v>technology</v>
      </c>
      <c r="R2038" t="str">
        <f t="shared" si="192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3.0047639999999998</v>
      </c>
      <c r="P2039">
        <f t="shared" si="188"/>
        <v>70.041118881118877</v>
      </c>
      <c r="Q2039" t="str">
        <f t="shared" si="189"/>
        <v>technology</v>
      </c>
      <c r="R2039" t="str">
        <f t="shared" si="192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4.2051249999999998</v>
      </c>
      <c r="P2040">
        <f t="shared" si="188"/>
        <v>164.90686274509804</v>
      </c>
      <c r="Q2040" t="str">
        <f t="shared" si="189"/>
        <v>technology</v>
      </c>
      <c r="R2040" t="str">
        <f t="shared" si="192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1.362168</v>
      </c>
      <c r="P2041">
        <f t="shared" si="188"/>
        <v>449.26385224274406</v>
      </c>
      <c r="Q2041" t="str">
        <f t="shared" si="189"/>
        <v>technology</v>
      </c>
      <c r="R2041" t="str">
        <f t="shared" si="192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2.4817133333333334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92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1.8186315789473684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92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1.2353000000000001</v>
      </c>
      <c r="P2044">
        <f t="shared" si="188"/>
        <v>88.23571428571428</v>
      </c>
      <c r="Q2044" t="str">
        <f t="shared" si="189"/>
        <v>technology</v>
      </c>
      <c r="R2044" t="str">
        <f t="shared" si="192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5.0620938628158845</v>
      </c>
      <c r="P2045">
        <f t="shared" si="188"/>
        <v>36.326424870466319</v>
      </c>
      <c r="Q2045" t="str">
        <f t="shared" si="189"/>
        <v>technology</v>
      </c>
      <c r="R2045" t="str">
        <f t="shared" si="192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1.0821333333333334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92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8.1918387755102042</v>
      </c>
      <c r="P2047">
        <f t="shared" si="188"/>
        <v>152.62361216730039</v>
      </c>
      <c r="Q2047" t="str">
        <f t="shared" si="189"/>
        <v>technology</v>
      </c>
      <c r="R2047" t="str">
        <f t="shared" si="192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1.2110000000000001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92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1.0299897959183673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92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1.4833229411764706</v>
      </c>
      <c r="P2050">
        <f t="shared" si="188"/>
        <v>91.82989803350327</v>
      </c>
      <c r="Q2050" t="str">
        <f t="shared" si="189"/>
        <v>technology</v>
      </c>
      <c r="R2050" t="str">
        <f t="shared" si="192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((E2051/D2051))</f>
        <v>1.2019070000000001</v>
      </c>
      <c r="P2051">
        <f t="shared" ref="P2051:P2114" si="194">(E2051/L2051)</f>
        <v>80.991037735849048</v>
      </c>
      <c r="Q2051" t="str">
        <f t="shared" ref="Q2051:Q2114" si="195">LEFT(N2051,FIND("/",N2051)-1)</f>
        <v>technology</v>
      </c>
      <c r="R2051" t="str">
        <f t="shared" si="192"/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4.7327000000000004</v>
      </c>
      <c r="P2052">
        <f t="shared" si="194"/>
        <v>278.39411764705881</v>
      </c>
      <c r="Q2052" t="str">
        <f t="shared" si="195"/>
        <v>technology</v>
      </c>
      <c r="R2052" t="str">
        <f t="shared" ref="R2052:R2115" si="198">RIGHT(N2052,LEN(N2052)-FIND("/",N2052))</f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1.303625</v>
      </c>
      <c r="P2053">
        <f t="shared" si="194"/>
        <v>43.095041322314053</v>
      </c>
      <c r="Q2053" t="str">
        <f t="shared" si="195"/>
        <v>technology</v>
      </c>
      <c r="R2053" t="str">
        <f t="shared" si="198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3.5304799999999998</v>
      </c>
      <c r="P2054">
        <f t="shared" si="194"/>
        <v>326.29205175600737</v>
      </c>
      <c r="Q2054" t="str">
        <f t="shared" si="195"/>
        <v>technology</v>
      </c>
      <c r="R2054" t="str">
        <f t="shared" si="198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1.0102</v>
      </c>
      <c r="P2055">
        <f t="shared" si="194"/>
        <v>41.743801652892564</v>
      </c>
      <c r="Q2055" t="str">
        <f t="shared" si="195"/>
        <v>technology</v>
      </c>
      <c r="R2055" t="str">
        <f t="shared" si="198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1.1359142857142857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8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1.6741666666666666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8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1.5345200000000001</v>
      </c>
      <c r="P2058">
        <f t="shared" si="194"/>
        <v>138.49458483754512</v>
      </c>
      <c r="Q2058" t="str">
        <f t="shared" si="195"/>
        <v>technology</v>
      </c>
      <c r="R2058" t="str">
        <f t="shared" si="198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2.022322</v>
      </c>
      <c r="P2059">
        <f t="shared" si="194"/>
        <v>45.547792792792798</v>
      </c>
      <c r="Q2059" t="str">
        <f t="shared" si="195"/>
        <v>technology</v>
      </c>
      <c r="R2059" t="str">
        <f t="shared" si="198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1.6828125</v>
      </c>
      <c r="P2060">
        <f t="shared" si="194"/>
        <v>10.507317073170732</v>
      </c>
      <c r="Q2060" t="str">
        <f t="shared" si="195"/>
        <v>technology</v>
      </c>
      <c r="R2060" t="str">
        <f t="shared" si="198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1.4345666666666668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8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1.964</v>
      </c>
      <c r="P2062">
        <f t="shared" si="194"/>
        <v>35.997067448680355</v>
      </c>
      <c r="Q2062" t="str">
        <f t="shared" si="195"/>
        <v>technology</v>
      </c>
      <c r="R2062" t="str">
        <f t="shared" si="198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1.0791999999999999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8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1.14977</v>
      </c>
      <c r="P2064">
        <f t="shared" si="194"/>
        <v>566.38916256157631</v>
      </c>
      <c r="Q2064" t="str">
        <f t="shared" si="195"/>
        <v>technology</v>
      </c>
      <c r="R2064" t="str">
        <f t="shared" si="198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1.4804999999999999</v>
      </c>
      <c r="P2065">
        <f t="shared" si="194"/>
        <v>120.85714285714286</v>
      </c>
      <c r="Q2065" t="str">
        <f t="shared" si="195"/>
        <v>technology</v>
      </c>
      <c r="R2065" t="str">
        <f t="shared" si="198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1.9116676082790633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8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1.99215125</v>
      </c>
      <c r="P2067">
        <f t="shared" si="194"/>
        <v>51.212114395886893</v>
      </c>
      <c r="Q2067" t="str">
        <f t="shared" si="195"/>
        <v>technology</v>
      </c>
      <c r="R2067" t="str">
        <f t="shared" si="198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2.1859999999999999</v>
      </c>
      <c r="P2068">
        <f t="shared" si="194"/>
        <v>67.261538461538464</v>
      </c>
      <c r="Q2068" t="str">
        <f t="shared" si="195"/>
        <v>technology</v>
      </c>
      <c r="R2068" t="str">
        <f t="shared" si="198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1.2686868686868686</v>
      </c>
      <c r="P2069">
        <f t="shared" si="194"/>
        <v>62.8</v>
      </c>
      <c r="Q2069" t="str">
        <f t="shared" si="195"/>
        <v>technology</v>
      </c>
      <c r="R2069" t="str">
        <f t="shared" si="198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1.0522388</v>
      </c>
      <c r="P2070">
        <f t="shared" si="194"/>
        <v>346.13118421052633</v>
      </c>
      <c r="Q2070" t="str">
        <f t="shared" si="195"/>
        <v>technology</v>
      </c>
      <c r="R2070" t="str">
        <f t="shared" si="198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1.2840666000000001</v>
      </c>
      <c r="P2071">
        <f t="shared" si="194"/>
        <v>244.11912547528519</v>
      </c>
      <c r="Q2071" t="str">
        <f t="shared" si="195"/>
        <v>technology</v>
      </c>
      <c r="R2071" t="str">
        <f t="shared" si="198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3.1732719999999999</v>
      </c>
      <c r="P2072">
        <f t="shared" si="194"/>
        <v>259.25424836601309</v>
      </c>
      <c r="Q2072" t="str">
        <f t="shared" si="195"/>
        <v>technology</v>
      </c>
      <c r="R2072" t="str">
        <f t="shared" si="198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2.8073000000000001</v>
      </c>
      <c r="P2073">
        <f t="shared" si="194"/>
        <v>201.96402877697841</v>
      </c>
      <c r="Q2073" t="str">
        <f t="shared" si="195"/>
        <v>technology</v>
      </c>
      <c r="R2073" t="str">
        <f t="shared" si="198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1.1073146853146854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8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1.5260429999999998</v>
      </c>
      <c r="P2075">
        <f t="shared" si="194"/>
        <v>324.69</v>
      </c>
      <c r="Q2075" t="str">
        <f t="shared" si="195"/>
        <v>technology</v>
      </c>
      <c r="R2075" t="str">
        <f t="shared" si="198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1.0249999999999999</v>
      </c>
      <c r="P2076">
        <f t="shared" si="194"/>
        <v>205</v>
      </c>
      <c r="Q2076" t="str">
        <f t="shared" si="195"/>
        <v>technology</v>
      </c>
      <c r="R2076" t="str">
        <f t="shared" si="198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16.783738373837384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8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5.4334915642458101</v>
      </c>
      <c r="P2078">
        <f t="shared" si="194"/>
        <v>116.35303146309367</v>
      </c>
      <c r="Q2078" t="str">
        <f t="shared" si="195"/>
        <v>technology</v>
      </c>
      <c r="R2078" t="str">
        <f t="shared" si="198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1.1550800000000001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8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1.3120499999999999</v>
      </c>
      <c r="P2080">
        <f t="shared" si="194"/>
        <v>546.6875</v>
      </c>
      <c r="Q2080" t="str">
        <f t="shared" si="195"/>
        <v>technology</v>
      </c>
      <c r="R2080" t="str">
        <f t="shared" si="198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2.8816999999999999</v>
      </c>
      <c r="P2081">
        <f t="shared" si="194"/>
        <v>47.474464579901152</v>
      </c>
      <c r="Q2081" t="str">
        <f t="shared" si="195"/>
        <v>technology</v>
      </c>
      <c r="R2081" t="str">
        <f t="shared" si="198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5.0780000000000003</v>
      </c>
      <c r="P2082">
        <f t="shared" si="194"/>
        <v>101.56</v>
      </c>
      <c r="Q2082" t="str">
        <f t="shared" si="195"/>
        <v>technology</v>
      </c>
      <c r="R2082" t="str">
        <f t="shared" si="198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1.1457142857142857</v>
      </c>
      <c r="P2083">
        <f t="shared" si="194"/>
        <v>72.909090909090907</v>
      </c>
      <c r="Q2083" t="str">
        <f t="shared" si="195"/>
        <v>music</v>
      </c>
      <c r="R2083" t="str">
        <f t="shared" si="198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1.1073333333333333</v>
      </c>
      <c r="P2084">
        <f t="shared" si="194"/>
        <v>43.710526315789473</v>
      </c>
      <c r="Q2084" t="str">
        <f t="shared" si="195"/>
        <v>music</v>
      </c>
      <c r="R2084" t="str">
        <f t="shared" si="198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1.1333333333333333</v>
      </c>
      <c r="P2085">
        <f t="shared" si="194"/>
        <v>34</v>
      </c>
      <c r="Q2085" t="str">
        <f t="shared" si="195"/>
        <v>music</v>
      </c>
      <c r="R2085" t="str">
        <f t="shared" si="198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1.0833333333333333</v>
      </c>
      <c r="P2086">
        <f t="shared" si="194"/>
        <v>70.652173913043484</v>
      </c>
      <c r="Q2086" t="str">
        <f t="shared" si="195"/>
        <v>music</v>
      </c>
      <c r="R2086" t="str">
        <f t="shared" si="198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1.2353333333333334</v>
      </c>
      <c r="P2087">
        <f t="shared" si="194"/>
        <v>89.301204819277103</v>
      </c>
      <c r="Q2087" t="str">
        <f t="shared" si="195"/>
        <v>music</v>
      </c>
      <c r="R2087" t="str">
        <f t="shared" si="198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1.0069999999999999</v>
      </c>
      <c r="P2088">
        <f t="shared" si="194"/>
        <v>115.08571428571429</v>
      </c>
      <c r="Q2088" t="str">
        <f t="shared" si="195"/>
        <v>music</v>
      </c>
      <c r="R2088" t="str">
        <f t="shared" si="198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1.0353333333333334</v>
      </c>
      <c r="P2089">
        <f t="shared" si="194"/>
        <v>62.12</v>
      </c>
      <c r="Q2089" t="str">
        <f t="shared" si="195"/>
        <v>music</v>
      </c>
      <c r="R2089" t="str">
        <f t="shared" si="198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1.1551066666666667</v>
      </c>
      <c r="P2090">
        <f t="shared" si="194"/>
        <v>46.204266666666669</v>
      </c>
      <c r="Q2090" t="str">
        <f t="shared" si="195"/>
        <v>music</v>
      </c>
      <c r="R2090" t="str">
        <f t="shared" si="198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1.2040040000000001</v>
      </c>
      <c r="P2091">
        <f t="shared" si="194"/>
        <v>48.54854838709678</v>
      </c>
      <c r="Q2091" t="str">
        <f t="shared" si="195"/>
        <v>music</v>
      </c>
      <c r="R2091" t="str">
        <f t="shared" si="198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1.1504037499999999</v>
      </c>
      <c r="P2092">
        <f t="shared" si="194"/>
        <v>57.520187499999999</v>
      </c>
      <c r="Q2092" t="str">
        <f t="shared" si="195"/>
        <v>music</v>
      </c>
      <c r="R2092" t="str">
        <f t="shared" si="198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1.2046777777777777</v>
      </c>
      <c r="P2093">
        <f t="shared" si="194"/>
        <v>88.147154471544724</v>
      </c>
      <c r="Q2093" t="str">
        <f t="shared" si="195"/>
        <v>music</v>
      </c>
      <c r="R2093" t="str">
        <f t="shared" si="198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1.0128333333333333</v>
      </c>
      <c r="P2094">
        <f t="shared" si="194"/>
        <v>110.49090909090908</v>
      </c>
      <c r="Q2094" t="str">
        <f t="shared" si="195"/>
        <v>music</v>
      </c>
      <c r="R2094" t="str">
        <f t="shared" si="198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1.0246666666666666</v>
      </c>
      <c r="P2095">
        <f t="shared" si="194"/>
        <v>66.826086956521735</v>
      </c>
      <c r="Q2095" t="str">
        <f t="shared" si="195"/>
        <v>music</v>
      </c>
      <c r="R2095" t="str">
        <f t="shared" si="198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1.2054285714285715</v>
      </c>
      <c r="P2096">
        <f t="shared" si="194"/>
        <v>58.597222222222221</v>
      </c>
      <c r="Q2096" t="str">
        <f t="shared" si="195"/>
        <v>music</v>
      </c>
      <c r="R2096" t="str">
        <f t="shared" si="198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</v>
      </c>
      <c r="P2097">
        <f t="shared" si="194"/>
        <v>113.63636363636364</v>
      </c>
      <c r="Q2097" t="str">
        <f t="shared" si="195"/>
        <v>music</v>
      </c>
      <c r="R2097" t="str">
        <f t="shared" si="198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1.0166666666666666</v>
      </c>
      <c r="P2098">
        <f t="shared" si="194"/>
        <v>43.571428571428569</v>
      </c>
      <c r="Q2098" t="str">
        <f t="shared" si="195"/>
        <v>music</v>
      </c>
      <c r="R2098" t="str">
        <f t="shared" si="198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</v>
      </c>
      <c r="P2099">
        <f t="shared" si="194"/>
        <v>78.94736842105263</v>
      </c>
      <c r="Q2099" t="str">
        <f t="shared" si="195"/>
        <v>music</v>
      </c>
      <c r="R2099" t="str">
        <f t="shared" si="198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1.0033333333333334</v>
      </c>
      <c r="P2100">
        <f t="shared" si="194"/>
        <v>188.125</v>
      </c>
      <c r="Q2100" t="str">
        <f t="shared" si="195"/>
        <v>music</v>
      </c>
      <c r="R2100" t="str">
        <f t="shared" si="198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1.3236666666666668</v>
      </c>
      <c r="P2101">
        <f t="shared" si="194"/>
        <v>63.031746031746032</v>
      </c>
      <c r="Q2101" t="str">
        <f t="shared" si="195"/>
        <v>music</v>
      </c>
      <c r="R2101" t="str">
        <f t="shared" si="198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1.3666666666666667</v>
      </c>
      <c r="P2102">
        <f t="shared" si="194"/>
        <v>30.37037037037037</v>
      </c>
      <c r="Q2102" t="str">
        <f t="shared" si="195"/>
        <v>music</v>
      </c>
      <c r="R2102" t="str">
        <f t="shared" si="198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1.1325000000000001</v>
      </c>
      <c r="P2103">
        <f t="shared" si="194"/>
        <v>51.477272727272727</v>
      </c>
      <c r="Q2103" t="str">
        <f t="shared" si="195"/>
        <v>music</v>
      </c>
      <c r="R2103" t="str">
        <f t="shared" si="198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1.36</v>
      </c>
      <c r="P2104">
        <f t="shared" si="194"/>
        <v>35.789473684210527</v>
      </c>
      <c r="Q2104" t="str">
        <f t="shared" si="195"/>
        <v>music</v>
      </c>
      <c r="R2104" t="str">
        <f t="shared" si="198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1.4612318374694613</v>
      </c>
      <c r="P2105">
        <f t="shared" si="194"/>
        <v>98.817391304347822</v>
      </c>
      <c r="Q2105" t="str">
        <f t="shared" si="195"/>
        <v>music</v>
      </c>
      <c r="R2105" t="str">
        <f t="shared" si="198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1.2949999999999999</v>
      </c>
      <c r="P2106">
        <f t="shared" si="194"/>
        <v>28</v>
      </c>
      <c r="Q2106" t="str">
        <f t="shared" si="195"/>
        <v>music</v>
      </c>
      <c r="R2106" t="str">
        <f t="shared" si="198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2.54</v>
      </c>
      <c r="P2107">
        <f t="shared" si="194"/>
        <v>51.313131313131315</v>
      </c>
      <c r="Q2107" t="str">
        <f t="shared" si="195"/>
        <v>music</v>
      </c>
      <c r="R2107" t="str">
        <f t="shared" si="198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1.0704545454545455</v>
      </c>
      <c r="P2108">
        <f t="shared" si="194"/>
        <v>53.522727272727273</v>
      </c>
      <c r="Q2108" t="str">
        <f t="shared" si="195"/>
        <v>music</v>
      </c>
      <c r="R2108" t="str">
        <f t="shared" si="198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1.0773299999999999</v>
      </c>
      <c r="P2109">
        <f t="shared" si="194"/>
        <v>37.149310344827583</v>
      </c>
      <c r="Q2109" t="str">
        <f t="shared" si="195"/>
        <v>music</v>
      </c>
      <c r="R2109" t="str">
        <f t="shared" si="198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1.0731250000000001</v>
      </c>
      <c r="P2110">
        <f t="shared" si="194"/>
        <v>89.895287958115176</v>
      </c>
      <c r="Q2110" t="str">
        <f t="shared" si="195"/>
        <v>music</v>
      </c>
      <c r="R2110" t="str">
        <f t="shared" si="198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1.06525</v>
      </c>
      <c r="P2111">
        <f t="shared" si="194"/>
        <v>106.52500000000001</v>
      </c>
      <c r="Q2111" t="str">
        <f t="shared" si="195"/>
        <v>music</v>
      </c>
      <c r="R2111" t="str">
        <f t="shared" si="198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1.0035000000000001</v>
      </c>
      <c r="P2112">
        <f t="shared" si="194"/>
        <v>52.815789473684212</v>
      </c>
      <c r="Q2112" t="str">
        <f t="shared" si="195"/>
        <v>music</v>
      </c>
      <c r="R2112" t="str">
        <f t="shared" si="198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1.0649999999999999</v>
      </c>
      <c r="P2113">
        <f t="shared" si="194"/>
        <v>54.615384615384613</v>
      </c>
      <c r="Q2113" t="str">
        <f t="shared" si="195"/>
        <v>music</v>
      </c>
      <c r="R2113" t="str">
        <f t="shared" si="198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</v>
      </c>
      <c r="P2114">
        <f t="shared" si="194"/>
        <v>27.272727272727273</v>
      </c>
      <c r="Q2114" t="str">
        <f t="shared" si="195"/>
        <v>music</v>
      </c>
      <c r="R2114" t="str">
        <f t="shared" si="198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((E2115/D2115))</f>
        <v>1.0485714285714285</v>
      </c>
      <c r="P2115">
        <f t="shared" ref="P2115:P2178" si="200">(E2115/L2115)</f>
        <v>68.598130841121488</v>
      </c>
      <c r="Q2115" t="str">
        <f t="shared" ref="Q2115:Q2178" si="201">LEFT(N2115,FIND("/",N2115)-1)</f>
        <v>music</v>
      </c>
      <c r="R2115" t="str">
        <f t="shared" si="198"/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1.0469999999999999</v>
      </c>
      <c r="P2116">
        <f t="shared" si="200"/>
        <v>35.612244897959187</v>
      </c>
      <c r="Q2116" t="str">
        <f t="shared" si="201"/>
        <v>music</v>
      </c>
      <c r="R2116" t="str">
        <f t="shared" ref="R2116:R2179" si="204">RIGHT(N2116,LEN(N2116)-FIND("/",N2116))</f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2.2566666666666668</v>
      </c>
      <c r="P2117">
        <f t="shared" si="200"/>
        <v>94.027777777777771</v>
      </c>
      <c r="Q2117" t="str">
        <f t="shared" si="201"/>
        <v>music</v>
      </c>
      <c r="R2117" t="str">
        <f t="shared" si="204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1.0090416666666666</v>
      </c>
      <c r="P2118">
        <f t="shared" si="200"/>
        <v>526.45652173913038</v>
      </c>
      <c r="Q2118" t="str">
        <f t="shared" si="201"/>
        <v>music</v>
      </c>
      <c r="R2118" t="str">
        <f t="shared" si="204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1.4775</v>
      </c>
      <c r="P2119">
        <f t="shared" si="200"/>
        <v>50.657142857142858</v>
      </c>
      <c r="Q2119" t="str">
        <f t="shared" si="201"/>
        <v>music</v>
      </c>
      <c r="R2119" t="str">
        <f t="shared" si="204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1.3461099999999999</v>
      </c>
      <c r="P2120">
        <f t="shared" si="200"/>
        <v>79.182941176470578</v>
      </c>
      <c r="Q2120" t="str">
        <f t="shared" si="201"/>
        <v>music</v>
      </c>
      <c r="R2120" t="str">
        <f t="shared" si="204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1.0075000000000001</v>
      </c>
      <c r="P2121">
        <f t="shared" si="200"/>
        <v>91.590909090909093</v>
      </c>
      <c r="Q2121" t="str">
        <f t="shared" si="201"/>
        <v>music</v>
      </c>
      <c r="R2121" t="str">
        <f t="shared" si="204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1.00880375</v>
      </c>
      <c r="P2122">
        <f t="shared" si="200"/>
        <v>116.96275362318841</v>
      </c>
      <c r="Q2122" t="str">
        <f t="shared" si="201"/>
        <v>music</v>
      </c>
      <c r="R2122" t="str">
        <f t="shared" si="204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5.6800000000000002E-3</v>
      </c>
      <c r="P2123">
        <f t="shared" si="200"/>
        <v>28.4</v>
      </c>
      <c r="Q2123" t="str">
        <f t="shared" si="201"/>
        <v>games</v>
      </c>
      <c r="R2123" t="str">
        <f t="shared" si="204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3.875E-3</v>
      </c>
      <c r="P2124">
        <f t="shared" si="200"/>
        <v>103.33333333333333</v>
      </c>
      <c r="Q2124" t="str">
        <f t="shared" si="201"/>
        <v>games</v>
      </c>
      <c r="R2124" t="str">
        <f t="shared" si="204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0.1</v>
      </c>
      <c r="P2125">
        <f t="shared" si="200"/>
        <v>10</v>
      </c>
      <c r="Q2125" t="str">
        <f t="shared" si="201"/>
        <v>games</v>
      </c>
      <c r="R2125" t="str">
        <f t="shared" si="204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0.10454545454545454</v>
      </c>
      <c r="P2126">
        <f t="shared" si="200"/>
        <v>23</v>
      </c>
      <c r="Q2126" t="str">
        <f t="shared" si="201"/>
        <v>games</v>
      </c>
      <c r="R2126" t="str">
        <f t="shared" si="204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1.4200000000000001E-2</v>
      </c>
      <c r="P2127">
        <f t="shared" si="200"/>
        <v>31.555555555555557</v>
      </c>
      <c r="Q2127" t="str">
        <f t="shared" si="201"/>
        <v>games</v>
      </c>
      <c r="R2127" t="str">
        <f t="shared" si="204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5.0000000000000001E-4</v>
      </c>
      <c r="P2128">
        <f t="shared" si="200"/>
        <v>5</v>
      </c>
      <c r="Q2128" t="str">
        <f t="shared" si="201"/>
        <v>games</v>
      </c>
      <c r="R2128" t="str">
        <f t="shared" si="204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0.28842857142857142</v>
      </c>
      <c r="P2129">
        <f t="shared" si="200"/>
        <v>34.220338983050844</v>
      </c>
      <c r="Q2129" t="str">
        <f t="shared" si="201"/>
        <v>games</v>
      </c>
      <c r="R2129" t="str">
        <f t="shared" si="204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1.6666666666666668E-3</v>
      </c>
      <c r="P2130">
        <f t="shared" si="200"/>
        <v>25</v>
      </c>
      <c r="Q2130" t="str">
        <f t="shared" si="201"/>
        <v>games</v>
      </c>
      <c r="R2130" t="str">
        <f t="shared" si="204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0.11799999999999999</v>
      </c>
      <c r="P2131">
        <f t="shared" si="200"/>
        <v>19.666666666666668</v>
      </c>
      <c r="Q2131" t="str">
        <f t="shared" si="201"/>
        <v>games</v>
      </c>
      <c r="R2131" t="str">
        <f t="shared" si="204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2.0238095238095236E-3</v>
      </c>
      <c r="P2132">
        <f t="shared" si="200"/>
        <v>21.25</v>
      </c>
      <c r="Q2132" t="str">
        <f t="shared" si="201"/>
        <v>games</v>
      </c>
      <c r="R2132" t="str">
        <f t="shared" si="204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0.05</v>
      </c>
      <c r="P2133">
        <f t="shared" si="200"/>
        <v>8.3333333333333339</v>
      </c>
      <c r="Q2133" t="str">
        <f t="shared" si="201"/>
        <v>games</v>
      </c>
      <c r="R2133" t="str">
        <f t="shared" si="204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2.1129899999999997E-2</v>
      </c>
      <c r="P2134">
        <f t="shared" si="200"/>
        <v>21.34333333333333</v>
      </c>
      <c r="Q2134" t="str">
        <f t="shared" si="201"/>
        <v>games</v>
      </c>
      <c r="R2134" t="str">
        <f t="shared" si="204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1.6E-2</v>
      </c>
      <c r="P2135">
        <f t="shared" si="200"/>
        <v>5.333333333333333</v>
      </c>
      <c r="Q2135" t="str">
        <f t="shared" si="201"/>
        <v>games</v>
      </c>
      <c r="R2135" t="str">
        <f t="shared" si="204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1.7333333333333333E-2</v>
      </c>
      <c r="P2136">
        <f t="shared" si="200"/>
        <v>34.666666666666664</v>
      </c>
      <c r="Q2136" t="str">
        <f t="shared" si="201"/>
        <v>games</v>
      </c>
      <c r="R2136" t="str">
        <f t="shared" si="204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9.5600000000000004E-2</v>
      </c>
      <c r="P2137">
        <f t="shared" si="200"/>
        <v>21.727272727272727</v>
      </c>
      <c r="Q2137" t="str">
        <f t="shared" si="201"/>
        <v>games</v>
      </c>
      <c r="R2137" t="str">
        <f t="shared" si="204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5.9612499999999998E-4</v>
      </c>
      <c r="P2138">
        <f t="shared" si="200"/>
        <v>11.922499999999999</v>
      </c>
      <c r="Q2138" t="str">
        <f t="shared" si="201"/>
        <v>games</v>
      </c>
      <c r="R2138" t="str">
        <f t="shared" si="204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0.28405999999999998</v>
      </c>
      <c r="P2139">
        <f t="shared" si="200"/>
        <v>26.59737827715356</v>
      </c>
      <c r="Q2139" t="str">
        <f t="shared" si="201"/>
        <v>games</v>
      </c>
      <c r="R2139" t="str">
        <f t="shared" si="204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0.128</v>
      </c>
      <c r="P2140">
        <f t="shared" si="200"/>
        <v>10.666666666666666</v>
      </c>
      <c r="Q2140" t="str">
        <f t="shared" si="201"/>
        <v>games</v>
      </c>
      <c r="R2140" t="str">
        <f t="shared" si="204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5.4199999999999998E-2</v>
      </c>
      <c r="P2141">
        <f t="shared" si="200"/>
        <v>29.035714285714285</v>
      </c>
      <c r="Q2141" t="str">
        <f t="shared" si="201"/>
        <v>games</v>
      </c>
      <c r="R2141" t="str">
        <f t="shared" si="204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1.1199999999999999E-3</v>
      </c>
      <c r="P2142">
        <f t="shared" si="200"/>
        <v>50.909090909090907</v>
      </c>
      <c r="Q2142" t="str">
        <f t="shared" si="201"/>
        <v>games</v>
      </c>
      <c r="R2142" t="str">
        <f t="shared" si="204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t="e">
        <f t="shared" si="200"/>
        <v>#DIV/0!</v>
      </c>
      <c r="Q2143" t="str">
        <f t="shared" si="201"/>
        <v>games</v>
      </c>
      <c r="R2143" t="str">
        <f t="shared" si="204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5.7238095238095241E-2</v>
      </c>
      <c r="P2144">
        <f t="shared" si="200"/>
        <v>50.083333333333336</v>
      </c>
      <c r="Q2144" t="str">
        <f t="shared" si="201"/>
        <v>games</v>
      </c>
      <c r="R2144" t="str">
        <f t="shared" si="204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0.1125</v>
      </c>
      <c r="P2145">
        <f t="shared" si="200"/>
        <v>45</v>
      </c>
      <c r="Q2145" t="str">
        <f t="shared" si="201"/>
        <v>games</v>
      </c>
      <c r="R2145" t="str">
        <f t="shared" si="204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1.7098591549295775E-2</v>
      </c>
      <c r="P2146">
        <f t="shared" si="200"/>
        <v>25.291666666666668</v>
      </c>
      <c r="Q2146" t="str">
        <f t="shared" si="201"/>
        <v>games</v>
      </c>
      <c r="R2146" t="str">
        <f t="shared" si="204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0.30433333333333334</v>
      </c>
      <c r="P2147">
        <f t="shared" si="200"/>
        <v>51.292134831460672</v>
      </c>
      <c r="Q2147" t="str">
        <f t="shared" si="201"/>
        <v>games</v>
      </c>
      <c r="R2147" t="str">
        <f t="shared" si="204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2.0000000000000001E-4</v>
      </c>
      <c r="P2148">
        <f t="shared" si="200"/>
        <v>1</v>
      </c>
      <c r="Q2148" t="str">
        <f t="shared" si="201"/>
        <v>games</v>
      </c>
      <c r="R2148" t="str">
        <f t="shared" si="204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6.9641025641025639E-3</v>
      </c>
      <c r="P2149">
        <f t="shared" si="200"/>
        <v>49.381818181818183</v>
      </c>
      <c r="Q2149" t="str">
        <f t="shared" si="201"/>
        <v>games</v>
      </c>
      <c r="R2149" t="str">
        <f t="shared" si="204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0.02</v>
      </c>
      <c r="P2150">
        <f t="shared" si="200"/>
        <v>1</v>
      </c>
      <c r="Q2150" t="str">
        <f t="shared" si="201"/>
        <v>games</v>
      </c>
      <c r="R2150" t="str">
        <f t="shared" si="204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t="e">
        <f t="shared" si="200"/>
        <v>#DIV/0!</v>
      </c>
      <c r="Q2151" t="str">
        <f t="shared" si="201"/>
        <v>games</v>
      </c>
      <c r="R2151" t="str">
        <f t="shared" si="204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8.0999999999999996E-3</v>
      </c>
      <c r="P2152">
        <f t="shared" si="200"/>
        <v>101.25</v>
      </c>
      <c r="Q2152" t="str">
        <f t="shared" si="201"/>
        <v>games</v>
      </c>
      <c r="R2152" t="str">
        <f t="shared" si="204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2.6222222222222224E-3</v>
      </c>
      <c r="P2153">
        <f t="shared" si="200"/>
        <v>19.666666666666668</v>
      </c>
      <c r="Q2153" t="str">
        <f t="shared" si="201"/>
        <v>games</v>
      </c>
      <c r="R2153" t="str">
        <f t="shared" si="204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1.6666666666666668E-3</v>
      </c>
      <c r="P2154">
        <f t="shared" si="200"/>
        <v>12.5</v>
      </c>
      <c r="Q2154" t="str">
        <f t="shared" si="201"/>
        <v>games</v>
      </c>
      <c r="R2154" t="str">
        <f t="shared" si="204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9.1244548809124457E-5</v>
      </c>
      <c r="P2155">
        <f t="shared" si="200"/>
        <v>8.5</v>
      </c>
      <c r="Q2155" t="str">
        <f t="shared" si="201"/>
        <v>games</v>
      </c>
      <c r="R2155" t="str">
        <f t="shared" si="204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8.0000000000000002E-3</v>
      </c>
      <c r="P2156">
        <f t="shared" si="200"/>
        <v>1</v>
      </c>
      <c r="Q2156" t="str">
        <f t="shared" si="201"/>
        <v>games</v>
      </c>
      <c r="R2156" t="str">
        <f t="shared" si="204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2.3E-2</v>
      </c>
      <c r="P2157">
        <f t="shared" si="200"/>
        <v>23</v>
      </c>
      <c r="Q2157" t="str">
        <f t="shared" si="201"/>
        <v>games</v>
      </c>
      <c r="R2157" t="str">
        <f t="shared" si="204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2.6660714285714284E-2</v>
      </c>
      <c r="P2158">
        <f t="shared" si="200"/>
        <v>17.987951807228917</v>
      </c>
      <c r="Q2158" t="str">
        <f t="shared" si="201"/>
        <v>games</v>
      </c>
      <c r="R2158" t="str">
        <f t="shared" si="204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0.28192</v>
      </c>
      <c r="P2159">
        <f t="shared" si="200"/>
        <v>370.94736842105266</v>
      </c>
      <c r="Q2159" t="str">
        <f t="shared" si="201"/>
        <v>games</v>
      </c>
      <c r="R2159" t="str">
        <f t="shared" si="204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6.5900366666666668E-2</v>
      </c>
      <c r="P2160">
        <f t="shared" si="200"/>
        <v>63.569485530546629</v>
      </c>
      <c r="Q2160" t="str">
        <f t="shared" si="201"/>
        <v>games</v>
      </c>
      <c r="R2160" t="str">
        <f t="shared" si="204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7.2222222222222219E-3</v>
      </c>
      <c r="P2161">
        <f t="shared" si="200"/>
        <v>13</v>
      </c>
      <c r="Q2161" t="str">
        <f t="shared" si="201"/>
        <v>games</v>
      </c>
      <c r="R2161" t="str">
        <f t="shared" si="204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8.5000000000000006E-3</v>
      </c>
      <c r="P2162">
        <f t="shared" si="200"/>
        <v>5.3125</v>
      </c>
      <c r="Q2162" t="str">
        <f t="shared" si="201"/>
        <v>games</v>
      </c>
      <c r="R2162" t="str">
        <f t="shared" si="204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1.1575</v>
      </c>
      <c r="P2163">
        <f t="shared" si="200"/>
        <v>35.615384615384613</v>
      </c>
      <c r="Q2163" t="str">
        <f t="shared" si="201"/>
        <v>music</v>
      </c>
      <c r="R2163" t="str">
        <f t="shared" si="204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1.1226666666666667</v>
      </c>
      <c r="P2164">
        <f t="shared" si="200"/>
        <v>87.103448275862064</v>
      </c>
      <c r="Q2164" t="str">
        <f t="shared" si="201"/>
        <v>music</v>
      </c>
      <c r="R2164" t="str">
        <f t="shared" si="204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1.3220000000000001</v>
      </c>
      <c r="P2165">
        <f t="shared" si="200"/>
        <v>75.11363636363636</v>
      </c>
      <c r="Q2165" t="str">
        <f t="shared" si="201"/>
        <v>music</v>
      </c>
      <c r="R2165" t="str">
        <f t="shared" si="204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1.0263636363636364</v>
      </c>
      <c r="P2166">
        <f t="shared" si="200"/>
        <v>68.01204819277109</v>
      </c>
      <c r="Q2166" t="str">
        <f t="shared" si="201"/>
        <v>music</v>
      </c>
      <c r="R2166" t="str">
        <f t="shared" si="204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1.3864000000000001</v>
      </c>
      <c r="P2167">
        <f t="shared" si="200"/>
        <v>29.623931623931625</v>
      </c>
      <c r="Q2167" t="str">
        <f t="shared" si="201"/>
        <v>music</v>
      </c>
      <c r="R2167" t="str">
        <f t="shared" si="204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1.466</v>
      </c>
      <c r="P2168">
        <f t="shared" si="200"/>
        <v>91.625</v>
      </c>
      <c r="Q2168" t="str">
        <f t="shared" si="201"/>
        <v>music</v>
      </c>
      <c r="R2168" t="str">
        <f t="shared" si="204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1.2</v>
      </c>
      <c r="P2169">
        <f t="shared" si="200"/>
        <v>22.5</v>
      </c>
      <c r="Q2169" t="str">
        <f t="shared" si="201"/>
        <v>music</v>
      </c>
      <c r="R2169" t="str">
        <f t="shared" si="204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1.215816111111111</v>
      </c>
      <c r="P2170">
        <f t="shared" si="200"/>
        <v>64.366735294117646</v>
      </c>
      <c r="Q2170" t="str">
        <f t="shared" si="201"/>
        <v>music</v>
      </c>
      <c r="R2170" t="str">
        <f t="shared" si="204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</v>
      </c>
      <c r="P2171">
        <f t="shared" si="200"/>
        <v>21.857142857142858</v>
      </c>
      <c r="Q2171" t="str">
        <f t="shared" si="201"/>
        <v>music</v>
      </c>
      <c r="R2171" t="str">
        <f t="shared" si="204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1.8085714285714285</v>
      </c>
      <c r="P2172">
        <f t="shared" si="200"/>
        <v>33.315789473684212</v>
      </c>
      <c r="Q2172" t="str">
        <f t="shared" si="201"/>
        <v>music</v>
      </c>
      <c r="R2172" t="str">
        <f t="shared" si="204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1.0607500000000001</v>
      </c>
      <c r="P2173">
        <f t="shared" si="200"/>
        <v>90.276595744680847</v>
      </c>
      <c r="Q2173" t="str">
        <f t="shared" si="201"/>
        <v>music</v>
      </c>
      <c r="R2173" t="str">
        <f t="shared" si="204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</v>
      </c>
      <c r="P2174">
        <f t="shared" si="200"/>
        <v>76.92307692307692</v>
      </c>
      <c r="Q2174" t="str">
        <f t="shared" si="201"/>
        <v>music</v>
      </c>
      <c r="R2174" t="str">
        <f t="shared" si="204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1.2692857142857144</v>
      </c>
      <c r="P2175">
        <f t="shared" si="200"/>
        <v>59.233333333333334</v>
      </c>
      <c r="Q2175" t="str">
        <f t="shared" si="201"/>
        <v>music</v>
      </c>
      <c r="R2175" t="str">
        <f t="shared" si="204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1.0297499999999999</v>
      </c>
      <c r="P2176">
        <f t="shared" si="200"/>
        <v>65.38095238095238</v>
      </c>
      <c r="Q2176" t="str">
        <f t="shared" si="201"/>
        <v>music</v>
      </c>
      <c r="R2176" t="str">
        <f t="shared" si="204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2.5</v>
      </c>
      <c r="P2177">
        <f t="shared" si="200"/>
        <v>67.307692307692307</v>
      </c>
      <c r="Q2177" t="str">
        <f t="shared" si="201"/>
        <v>music</v>
      </c>
      <c r="R2177" t="str">
        <f t="shared" si="204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1.2602</v>
      </c>
      <c r="P2178">
        <f t="shared" si="200"/>
        <v>88.74647887323944</v>
      </c>
      <c r="Q2178" t="str">
        <f t="shared" si="201"/>
        <v>music</v>
      </c>
      <c r="R2178" t="str">
        <f t="shared" si="204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((E2179/D2179))</f>
        <v>1.0012000000000001</v>
      </c>
      <c r="P2179">
        <f t="shared" ref="P2179:P2242" si="206">(E2179/L2179)</f>
        <v>65.868421052631575</v>
      </c>
      <c r="Q2179" t="str">
        <f t="shared" ref="Q2179:Q2242" si="207">LEFT(N2179,FIND("/",N2179)-1)</f>
        <v>music</v>
      </c>
      <c r="R2179" t="str">
        <f t="shared" si="204"/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1.3864000000000001</v>
      </c>
      <c r="P2180">
        <f t="shared" si="206"/>
        <v>40.349243306169967</v>
      </c>
      <c r="Q2180" t="str">
        <f t="shared" si="207"/>
        <v>music</v>
      </c>
      <c r="R2180" t="str">
        <f t="shared" ref="R2180:R2243" si="210">RIGHT(N2180,LEN(N2180)-FIND("/",N2180))</f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1.6140000000000001</v>
      </c>
      <c r="P2181">
        <f t="shared" si="206"/>
        <v>76.857142857142861</v>
      </c>
      <c r="Q2181" t="str">
        <f t="shared" si="207"/>
        <v>music</v>
      </c>
      <c r="R2181" t="str">
        <f t="shared" si="210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1.071842</v>
      </c>
      <c r="P2182">
        <f t="shared" si="206"/>
        <v>68.707820512820518</v>
      </c>
      <c r="Q2182" t="str">
        <f t="shared" si="207"/>
        <v>music</v>
      </c>
      <c r="R2182" t="str">
        <f t="shared" si="210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1.5309999999999999</v>
      </c>
      <c r="P2183">
        <f t="shared" si="206"/>
        <v>57.773584905660378</v>
      </c>
      <c r="Q2183" t="str">
        <f t="shared" si="207"/>
        <v>games</v>
      </c>
      <c r="R2183" t="str">
        <f t="shared" si="210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5.2416666666666663</v>
      </c>
      <c r="P2184">
        <f t="shared" si="206"/>
        <v>44.171348314606739</v>
      </c>
      <c r="Q2184" t="str">
        <f t="shared" si="207"/>
        <v>games</v>
      </c>
      <c r="R2184" t="str">
        <f t="shared" si="210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4.8927777777777779</v>
      </c>
      <c r="P2185">
        <f t="shared" si="206"/>
        <v>31.566308243727597</v>
      </c>
      <c r="Q2185" t="str">
        <f t="shared" si="207"/>
        <v>games</v>
      </c>
      <c r="R2185" t="str">
        <f t="shared" si="210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2.8473999999999999</v>
      </c>
      <c r="P2186">
        <f t="shared" si="206"/>
        <v>107.04511278195488</v>
      </c>
      <c r="Q2186" t="str">
        <f t="shared" si="207"/>
        <v>games</v>
      </c>
      <c r="R2186" t="str">
        <f t="shared" si="210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18.569700000000001</v>
      </c>
      <c r="P2187">
        <f t="shared" si="206"/>
        <v>149.03451043338683</v>
      </c>
      <c r="Q2187" t="str">
        <f t="shared" si="207"/>
        <v>games</v>
      </c>
      <c r="R2187" t="str">
        <f t="shared" si="210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1.0967499999999999</v>
      </c>
      <c r="P2188">
        <f t="shared" si="206"/>
        <v>55.956632653061227</v>
      </c>
      <c r="Q2188" t="str">
        <f t="shared" si="207"/>
        <v>games</v>
      </c>
      <c r="R2188" t="str">
        <f t="shared" si="210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10.146425000000001</v>
      </c>
      <c r="P2189">
        <f t="shared" si="206"/>
        <v>56.970381807973048</v>
      </c>
      <c r="Q2189" t="str">
        <f t="shared" si="207"/>
        <v>games</v>
      </c>
      <c r="R2189" t="str">
        <f t="shared" si="210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4.1217692027666546</v>
      </c>
      <c r="P2190">
        <f t="shared" si="206"/>
        <v>44.056420233463037</v>
      </c>
      <c r="Q2190" t="str">
        <f t="shared" si="207"/>
        <v>games</v>
      </c>
      <c r="R2190" t="str">
        <f t="shared" si="210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5.0324999999999998</v>
      </c>
      <c r="P2191">
        <f t="shared" si="206"/>
        <v>68.625</v>
      </c>
      <c r="Q2191" t="str">
        <f t="shared" si="207"/>
        <v>games</v>
      </c>
      <c r="R2191" t="str">
        <f t="shared" si="210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1.8461052631578947</v>
      </c>
      <c r="P2192">
        <f t="shared" si="206"/>
        <v>65.318435754189949</v>
      </c>
      <c r="Q2192" t="str">
        <f t="shared" si="207"/>
        <v>games</v>
      </c>
      <c r="R2192" t="str">
        <f t="shared" si="210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1.1973333333333334</v>
      </c>
      <c r="P2193">
        <f t="shared" si="206"/>
        <v>35.92</v>
      </c>
      <c r="Q2193" t="str">
        <f t="shared" si="207"/>
        <v>games</v>
      </c>
      <c r="R2193" t="str">
        <f t="shared" si="210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10.812401666666668</v>
      </c>
      <c r="P2194">
        <f t="shared" si="206"/>
        <v>40.070667078443485</v>
      </c>
      <c r="Q2194" t="str">
        <f t="shared" si="207"/>
        <v>games</v>
      </c>
      <c r="R2194" t="str">
        <f t="shared" si="210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4.5237333333333334</v>
      </c>
      <c r="P2195">
        <f t="shared" si="206"/>
        <v>75.647714604236342</v>
      </c>
      <c r="Q2195" t="str">
        <f t="shared" si="207"/>
        <v>games</v>
      </c>
      <c r="R2195" t="str">
        <f t="shared" si="210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5.3737000000000004</v>
      </c>
      <c r="P2196">
        <f t="shared" si="206"/>
        <v>61.203872437357631</v>
      </c>
      <c r="Q2196" t="str">
        <f t="shared" si="207"/>
        <v>games</v>
      </c>
      <c r="R2196" t="str">
        <f t="shared" si="210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1.2032608695652174</v>
      </c>
      <c r="P2197">
        <f t="shared" si="206"/>
        <v>48.130434782608695</v>
      </c>
      <c r="Q2197" t="str">
        <f t="shared" si="207"/>
        <v>games</v>
      </c>
      <c r="R2197" t="str">
        <f t="shared" si="210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1.1383571428571428</v>
      </c>
      <c r="P2198">
        <f t="shared" si="206"/>
        <v>68.106837606837601</v>
      </c>
      <c r="Q2198" t="str">
        <f t="shared" si="207"/>
        <v>games</v>
      </c>
      <c r="R2198" t="str">
        <f t="shared" si="210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9.5103109999999997</v>
      </c>
      <c r="P2199">
        <f t="shared" si="206"/>
        <v>65.891300230946882</v>
      </c>
      <c r="Q2199" t="str">
        <f t="shared" si="207"/>
        <v>games</v>
      </c>
      <c r="R2199" t="str">
        <f t="shared" si="210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1.3289249999999999</v>
      </c>
      <c r="P2200">
        <f t="shared" si="206"/>
        <v>81.654377880184327</v>
      </c>
      <c r="Q2200" t="str">
        <f t="shared" si="207"/>
        <v>games</v>
      </c>
      <c r="R2200" t="str">
        <f t="shared" si="210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1.4697777777777778</v>
      </c>
      <c r="P2201">
        <f t="shared" si="206"/>
        <v>52.701195219123505</v>
      </c>
      <c r="Q2201" t="str">
        <f t="shared" si="207"/>
        <v>games</v>
      </c>
      <c r="R2201" t="str">
        <f t="shared" si="210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5.4215</v>
      </c>
      <c r="P2202">
        <f t="shared" si="206"/>
        <v>41.228136882129277</v>
      </c>
      <c r="Q2202" t="str">
        <f t="shared" si="207"/>
        <v>games</v>
      </c>
      <c r="R2202" t="str">
        <f t="shared" si="210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3.8271818181818182</v>
      </c>
      <c r="P2203">
        <f t="shared" si="206"/>
        <v>15.035357142857142</v>
      </c>
      <c r="Q2203" t="str">
        <f t="shared" si="207"/>
        <v>music</v>
      </c>
      <c r="R2203" t="str">
        <f t="shared" si="210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7.0418124999999998</v>
      </c>
      <c r="P2204">
        <f t="shared" si="206"/>
        <v>39.066920943134534</v>
      </c>
      <c r="Q2204" t="str">
        <f t="shared" si="207"/>
        <v>music</v>
      </c>
      <c r="R2204" t="str">
        <f t="shared" si="210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1.0954999999999999</v>
      </c>
      <c r="P2205">
        <f t="shared" si="206"/>
        <v>43.82</v>
      </c>
      <c r="Q2205" t="str">
        <f t="shared" si="207"/>
        <v>music</v>
      </c>
      <c r="R2205" t="str">
        <f t="shared" si="210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1.3286666666666667</v>
      </c>
      <c r="P2206">
        <f t="shared" si="206"/>
        <v>27.301369863013697</v>
      </c>
      <c r="Q2206" t="str">
        <f t="shared" si="207"/>
        <v>music</v>
      </c>
      <c r="R2206" t="str">
        <f t="shared" si="210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1.52</v>
      </c>
      <c r="P2207">
        <f t="shared" si="206"/>
        <v>42.222222222222221</v>
      </c>
      <c r="Q2207" t="str">
        <f t="shared" si="207"/>
        <v>music</v>
      </c>
      <c r="R2207" t="str">
        <f t="shared" si="210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1.0272727272727273</v>
      </c>
      <c r="P2208">
        <f t="shared" si="206"/>
        <v>33.235294117647058</v>
      </c>
      <c r="Q2208" t="str">
        <f t="shared" si="207"/>
        <v>music</v>
      </c>
      <c r="R2208" t="str">
        <f t="shared" si="210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</v>
      </c>
      <c r="P2209">
        <f t="shared" si="206"/>
        <v>285.71428571428572</v>
      </c>
      <c r="Q2209" t="str">
        <f t="shared" si="207"/>
        <v>music</v>
      </c>
      <c r="R2209" t="str">
        <f t="shared" si="210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1.016</v>
      </c>
      <c r="P2210">
        <f t="shared" si="206"/>
        <v>42.333333333333336</v>
      </c>
      <c r="Q2210" t="str">
        <f t="shared" si="207"/>
        <v>music</v>
      </c>
      <c r="R2210" t="str">
        <f t="shared" si="210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1.508</v>
      </c>
      <c r="P2211">
        <f t="shared" si="206"/>
        <v>50.266666666666666</v>
      </c>
      <c r="Q2211" t="str">
        <f t="shared" si="207"/>
        <v>music</v>
      </c>
      <c r="R2211" t="str">
        <f t="shared" si="210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1.11425</v>
      </c>
      <c r="P2212">
        <f t="shared" si="206"/>
        <v>61.902777777777779</v>
      </c>
      <c r="Q2212" t="str">
        <f t="shared" si="207"/>
        <v>music</v>
      </c>
      <c r="R2212" t="str">
        <f t="shared" si="210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1.956</v>
      </c>
      <c r="P2213">
        <f t="shared" si="206"/>
        <v>40.75</v>
      </c>
      <c r="Q2213" t="str">
        <f t="shared" si="207"/>
        <v>music</v>
      </c>
      <c r="R2213" t="str">
        <f t="shared" si="210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1.1438333333333333</v>
      </c>
      <c r="P2214">
        <f t="shared" si="206"/>
        <v>55.796747967479675</v>
      </c>
      <c r="Q2214" t="str">
        <f t="shared" si="207"/>
        <v>music</v>
      </c>
      <c r="R2214" t="str">
        <f t="shared" si="210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</v>
      </c>
      <c r="P2215">
        <f t="shared" si="206"/>
        <v>10</v>
      </c>
      <c r="Q2215" t="str">
        <f t="shared" si="207"/>
        <v>music</v>
      </c>
      <c r="R2215" t="str">
        <f t="shared" si="210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2.9250166666666666</v>
      </c>
      <c r="P2216">
        <f t="shared" si="206"/>
        <v>73.125416666666666</v>
      </c>
      <c r="Q2216" t="str">
        <f t="shared" si="207"/>
        <v>music</v>
      </c>
      <c r="R2216" t="str">
        <f t="shared" si="210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1.5636363636363637</v>
      </c>
      <c r="P2217">
        <f t="shared" si="206"/>
        <v>26.060606060606062</v>
      </c>
      <c r="Q2217" t="str">
        <f t="shared" si="207"/>
        <v>music</v>
      </c>
      <c r="R2217" t="str">
        <f t="shared" si="210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1.0566666666666666</v>
      </c>
      <c r="P2218">
        <f t="shared" si="206"/>
        <v>22.642857142857142</v>
      </c>
      <c r="Q2218" t="str">
        <f t="shared" si="207"/>
        <v>music</v>
      </c>
      <c r="R2218" t="str">
        <f t="shared" si="210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1.0119047619047619</v>
      </c>
      <c r="P2219">
        <f t="shared" si="206"/>
        <v>47.222222222222221</v>
      </c>
      <c r="Q2219" t="str">
        <f t="shared" si="207"/>
        <v>music</v>
      </c>
      <c r="R2219" t="str">
        <f t="shared" si="210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1.2283299999999999</v>
      </c>
      <c r="P2220">
        <f t="shared" si="206"/>
        <v>32.324473684210524</v>
      </c>
      <c r="Q2220" t="str">
        <f t="shared" si="207"/>
        <v>music</v>
      </c>
      <c r="R2220" t="str">
        <f t="shared" si="210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1.0149999999999999</v>
      </c>
      <c r="P2221">
        <f t="shared" si="206"/>
        <v>53.421052631578945</v>
      </c>
      <c r="Q2221" t="str">
        <f t="shared" si="207"/>
        <v>music</v>
      </c>
      <c r="R2221" t="str">
        <f t="shared" si="210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1.0114285714285713</v>
      </c>
      <c r="P2222">
        <f t="shared" si="206"/>
        <v>51.304347826086953</v>
      </c>
      <c r="Q2222" t="str">
        <f t="shared" si="207"/>
        <v>music</v>
      </c>
      <c r="R2222" t="str">
        <f t="shared" si="210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1.0811999999999999</v>
      </c>
      <c r="P2223">
        <f t="shared" si="206"/>
        <v>37.197247706422019</v>
      </c>
      <c r="Q2223" t="str">
        <f t="shared" si="207"/>
        <v>games</v>
      </c>
      <c r="R2223" t="str">
        <f t="shared" si="210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1.6259999999999999</v>
      </c>
      <c r="P2224">
        <f t="shared" si="206"/>
        <v>27.1</v>
      </c>
      <c r="Q2224" t="str">
        <f t="shared" si="207"/>
        <v>games</v>
      </c>
      <c r="R2224" t="str">
        <f t="shared" si="210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1.0580000000000001</v>
      </c>
      <c r="P2225">
        <f t="shared" si="206"/>
        <v>206.31</v>
      </c>
      <c r="Q2225" t="str">
        <f t="shared" si="207"/>
        <v>games</v>
      </c>
      <c r="R2225" t="str">
        <f t="shared" si="210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2.4315000000000002</v>
      </c>
      <c r="P2226">
        <f t="shared" si="206"/>
        <v>82.145270270270274</v>
      </c>
      <c r="Q2226" t="str">
        <f t="shared" si="207"/>
        <v>games</v>
      </c>
      <c r="R2226" t="str">
        <f t="shared" si="210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9.4483338095238096</v>
      </c>
      <c r="P2227">
        <f t="shared" si="206"/>
        <v>164.79651993355483</v>
      </c>
      <c r="Q2227" t="str">
        <f t="shared" si="207"/>
        <v>games</v>
      </c>
      <c r="R2227" t="str">
        <f t="shared" si="210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1.0846283333333333</v>
      </c>
      <c r="P2228">
        <f t="shared" si="206"/>
        <v>60.820280373831778</v>
      </c>
      <c r="Q2228" t="str">
        <f t="shared" si="207"/>
        <v>games</v>
      </c>
      <c r="R2228" t="str">
        <f t="shared" si="210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1.5737692307692308</v>
      </c>
      <c r="P2229">
        <f t="shared" si="206"/>
        <v>67.970099667774093</v>
      </c>
      <c r="Q2229" t="str">
        <f t="shared" si="207"/>
        <v>games</v>
      </c>
      <c r="R2229" t="str">
        <f t="shared" si="210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11.744899999999999</v>
      </c>
      <c r="P2230">
        <f t="shared" si="206"/>
        <v>81.561805555555551</v>
      </c>
      <c r="Q2230" t="str">
        <f t="shared" si="207"/>
        <v>games</v>
      </c>
      <c r="R2230" t="str">
        <f t="shared" si="210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1.7104755366949576</v>
      </c>
      <c r="P2231">
        <f t="shared" si="206"/>
        <v>25.42547309833024</v>
      </c>
      <c r="Q2231" t="str">
        <f t="shared" si="207"/>
        <v>games</v>
      </c>
      <c r="R2231" t="str">
        <f t="shared" si="210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1.2595294117647058</v>
      </c>
      <c r="P2232">
        <f t="shared" si="206"/>
        <v>21.497991967871485</v>
      </c>
      <c r="Q2232" t="str">
        <f t="shared" si="207"/>
        <v>games</v>
      </c>
      <c r="R2232" t="str">
        <f t="shared" si="210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12.121296000000001</v>
      </c>
      <c r="P2233">
        <f t="shared" si="206"/>
        <v>27.226630727762803</v>
      </c>
      <c r="Q2233" t="str">
        <f t="shared" si="207"/>
        <v>games</v>
      </c>
      <c r="R2233" t="str">
        <f t="shared" si="210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4.9580000000000002</v>
      </c>
      <c r="P2234">
        <f t="shared" si="206"/>
        <v>25.091093117408906</v>
      </c>
      <c r="Q2234" t="str">
        <f t="shared" si="207"/>
        <v>games</v>
      </c>
      <c r="R2234" t="str">
        <f t="shared" si="210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3.3203999999999998</v>
      </c>
      <c r="P2235">
        <f t="shared" si="206"/>
        <v>21.230179028132991</v>
      </c>
      <c r="Q2235" t="str">
        <f t="shared" si="207"/>
        <v>games</v>
      </c>
      <c r="R2235" t="str">
        <f t="shared" si="210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11.65</v>
      </c>
      <c r="P2236">
        <f t="shared" si="206"/>
        <v>41.607142857142854</v>
      </c>
      <c r="Q2236" t="str">
        <f t="shared" si="207"/>
        <v>games</v>
      </c>
      <c r="R2236" t="str">
        <f t="shared" si="210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1.5331538461538461</v>
      </c>
      <c r="P2237">
        <f t="shared" si="206"/>
        <v>135.58503401360545</v>
      </c>
      <c r="Q2237" t="str">
        <f t="shared" si="207"/>
        <v>games</v>
      </c>
      <c r="R2237" t="str">
        <f t="shared" si="210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5.3710714285714287</v>
      </c>
      <c r="P2238">
        <f t="shared" si="206"/>
        <v>22.116176470588236</v>
      </c>
      <c r="Q2238" t="str">
        <f t="shared" si="207"/>
        <v>games</v>
      </c>
      <c r="R2238" t="str">
        <f t="shared" si="210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3.5292777777777777</v>
      </c>
      <c r="P2239">
        <f t="shared" si="206"/>
        <v>64.625635808748726</v>
      </c>
      <c r="Q2239" t="str">
        <f t="shared" si="207"/>
        <v>games</v>
      </c>
      <c r="R2239" t="str">
        <f t="shared" si="210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1.3740000000000001</v>
      </c>
      <c r="P2240">
        <f t="shared" si="206"/>
        <v>69.569620253164558</v>
      </c>
      <c r="Q2240" t="str">
        <f t="shared" si="207"/>
        <v>games</v>
      </c>
      <c r="R2240" t="str">
        <f t="shared" si="210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1.2802667999999999</v>
      </c>
      <c r="P2241">
        <f t="shared" si="206"/>
        <v>75.133028169014082</v>
      </c>
      <c r="Q2241" t="str">
        <f t="shared" si="207"/>
        <v>games</v>
      </c>
      <c r="R2241" t="str">
        <f t="shared" si="210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2.7067999999999999</v>
      </c>
      <c r="P2242">
        <f t="shared" si="206"/>
        <v>140.97916666666666</v>
      </c>
      <c r="Q2242" t="str">
        <f t="shared" si="207"/>
        <v>games</v>
      </c>
      <c r="R2242" t="str">
        <f t="shared" si="210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((E2243/D2243))</f>
        <v>8.0640000000000001</v>
      </c>
      <c r="P2243">
        <f t="shared" ref="P2243:P2306" si="212">(E2243/L2243)</f>
        <v>49.472392638036808</v>
      </c>
      <c r="Q2243" t="str">
        <f t="shared" ref="Q2243:Q2306" si="213">LEFT(N2243,FIND("/",N2243)-1)</f>
        <v>games</v>
      </c>
      <c r="R2243" t="str">
        <f t="shared" si="210"/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13.600976000000001</v>
      </c>
      <c r="P2244">
        <f t="shared" si="212"/>
        <v>53.865251485148519</v>
      </c>
      <c r="Q2244" t="str">
        <f t="shared" si="213"/>
        <v>games</v>
      </c>
      <c r="R2244" t="str">
        <f t="shared" ref="R2244:R2307" si="216">RIGHT(N2244,LEN(N2244)-FIND("/",N2244))</f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9302.5</v>
      </c>
      <c r="P2245">
        <f t="shared" si="212"/>
        <v>4.5712530712530715</v>
      </c>
      <c r="Q2245" t="str">
        <f t="shared" si="213"/>
        <v>games</v>
      </c>
      <c r="R2245" t="str">
        <f t="shared" si="216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3.7702</v>
      </c>
      <c r="P2246">
        <f t="shared" si="212"/>
        <v>65.00344827586207</v>
      </c>
      <c r="Q2246" t="str">
        <f t="shared" si="213"/>
        <v>games</v>
      </c>
      <c r="R2246" t="str">
        <f t="shared" si="216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26.47025</v>
      </c>
      <c r="P2247">
        <f t="shared" si="212"/>
        <v>53.475252525252522</v>
      </c>
      <c r="Q2247" t="str">
        <f t="shared" si="213"/>
        <v>games</v>
      </c>
      <c r="R2247" t="str">
        <f t="shared" si="216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1.0012000000000001</v>
      </c>
      <c r="P2248">
        <f t="shared" si="212"/>
        <v>43.912280701754383</v>
      </c>
      <c r="Q2248" t="str">
        <f t="shared" si="213"/>
        <v>games</v>
      </c>
      <c r="R2248" t="str">
        <f t="shared" si="216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1.0445405405405406</v>
      </c>
      <c r="P2249">
        <f t="shared" si="212"/>
        <v>50.852631578947367</v>
      </c>
      <c r="Q2249" t="str">
        <f t="shared" si="213"/>
        <v>games</v>
      </c>
      <c r="R2249" t="str">
        <f t="shared" si="216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1.0721428571428571</v>
      </c>
      <c r="P2250">
        <f t="shared" si="212"/>
        <v>58.6328125</v>
      </c>
      <c r="Q2250" t="str">
        <f t="shared" si="213"/>
        <v>games</v>
      </c>
      <c r="R2250" t="str">
        <f t="shared" si="216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1.6877142857142857</v>
      </c>
      <c r="P2251">
        <f t="shared" si="212"/>
        <v>32.81666666666667</v>
      </c>
      <c r="Q2251" t="str">
        <f t="shared" si="213"/>
        <v>games</v>
      </c>
      <c r="R2251" t="str">
        <f t="shared" si="216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9.7511200000000002</v>
      </c>
      <c r="P2252">
        <f t="shared" si="212"/>
        <v>426.93169877408059</v>
      </c>
      <c r="Q2252" t="str">
        <f t="shared" si="213"/>
        <v>games</v>
      </c>
      <c r="R2252" t="str">
        <f t="shared" si="216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1.3444929411764706</v>
      </c>
      <c r="P2253">
        <f t="shared" si="212"/>
        <v>23.808729166666669</v>
      </c>
      <c r="Q2253" t="str">
        <f t="shared" si="213"/>
        <v>games</v>
      </c>
      <c r="R2253" t="str">
        <f t="shared" si="216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2.722777777777778</v>
      </c>
      <c r="P2254">
        <f t="shared" si="212"/>
        <v>98.413654618473899</v>
      </c>
      <c r="Q2254" t="str">
        <f t="shared" si="213"/>
        <v>games</v>
      </c>
      <c r="R2254" t="str">
        <f t="shared" si="216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1.1268750000000001</v>
      </c>
      <c r="P2255">
        <f t="shared" si="212"/>
        <v>107.32142857142857</v>
      </c>
      <c r="Q2255" t="str">
        <f t="shared" si="213"/>
        <v>games</v>
      </c>
      <c r="R2255" t="str">
        <f t="shared" si="216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4.5979999999999999</v>
      </c>
      <c r="P2256">
        <f t="shared" si="212"/>
        <v>11.67005076142132</v>
      </c>
      <c r="Q2256" t="str">
        <f t="shared" si="213"/>
        <v>games</v>
      </c>
      <c r="R2256" t="str">
        <f t="shared" si="216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2.8665822784810127</v>
      </c>
      <c r="P2257">
        <f t="shared" si="212"/>
        <v>41.782287822878232</v>
      </c>
      <c r="Q2257" t="str">
        <f t="shared" si="213"/>
        <v>games</v>
      </c>
      <c r="R2257" t="str">
        <f t="shared" si="216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2.2270833333333333</v>
      </c>
      <c r="P2258">
        <f t="shared" si="212"/>
        <v>21.38</v>
      </c>
      <c r="Q2258" t="str">
        <f t="shared" si="213"/>
        <v>games</v>
      </c>
      <c r="R2258" t="str">
        <f t="shared" si="216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6.3613999999999997</v>
      </c>
      <c r="P2259">
        <f t="shared" si="212"/>
        <v>94.103550295857985</v>
      </c>
      <c r="Q2259" t="str">
        <f t="shared" si="213"/>
        <v>games</v>
      </c>
      <c r="R2259" t="str">
        <f t="shared" si="216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1.4650000000000001</v>
      </c>
      <c r="P2260">
        <f t="shared" si="212"/>
        <v>15.721951219512196</v>
      </c>
      <c r="Q2260" t="str">
        <f t="shared" si="213"/>
        <v>games</v>
      </c>
      <c r="R2260" t="str">
        <f t="shared" si="216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18.670999999999999</v>
      </c>
      <c r="P2261">
        <f t="shared" si="212"/>
        <v>90.635922330097088</v>
      </c>
      <c r="Q2261" t="str">
        <f t="shared" si="213"/>
        <v>games</v>
      </c>
      <c r="R2261" t="str">
        <f t="shared" si="216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3.2692000000000001</v>
      </c>
      <c r="P2262">
        <f t="shared" si="212"/>
        <v>97.297619047619051</v>
      </c>
      <c r="Q2262" t="str">
        <f t="shared" si="213"/>
        <v>games</v>
      </c>
      <c r="R2262" t="str">
        <f t="shared" si="216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7.7949999999999999</v>
      </c>
      <c r="P2263">
        <f t="shared" si="212"/>
        <v>37.11904761904762</v>
      </c>
      <c r="Q2263" t="str">
        <f t="shared" si="213"/>
        <v>games</v>
      </c>
      <c r="R2263" t="str">
        <f t="shared" si="216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1.5415151515151515</v>
      </c>
      <c r="P2264">
        <f t="shared" si="212"/>
        <v>28.104972375690608</v>
      </c>
      <c r="Q2264" t="str">
        <f t="shared" si="213"/>
        <v>games</v>
      </c>
      <c r="R2264" t="str">
        <f t="shared" si="216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1.1554666666666666</v>
      </c>
      <c r="P2265">
        <f t="shared" si="212"/>
        <v>144.43333333333334</v>
      </c>
      <c r="Q2265" t="str">
        <f t="shared" si="213"/>
        <v>games</v>
      </c>
      <c r="R2265" t="str">
        <f t="shared" si="216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1.8003333333333333</v>
      </c>
      <c r="P2266">
        <f t="shared" si="212"/>
        <v>24.274157303370785</v>
      </c>
      <c r="Q2266" t="str">
        <f t="shared" si="213"/>
        <v>games</v>
      </c>
      <c r="R2266" t="str">
        <f t="shared" si="216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2.9849999999999999</v>
      </c>
      <c r="P2267">
        <f t="shared" si="212"/>
        <v>35.117647058823529</v>
      </c>
      <c r="Q2267" t="str">
        <f t="shared" si="213"/>
        <v>games</v>
      </c>
      <c r="R2267" t="str">
        <f t="shared" si="216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3.2026666666666666</v>
      </c>
      <c r="P2268">
        <f t="shared" si="212"/>
        <v>24.762886597938145</v>
      </c>
      <c r="Q2268" t="str">
        <f t="shared" si="213"/>
        <v>games</v>
      </c>
      <c r="R2268" t="str">
        <f t="shared" si="216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3.80525</v>
      </c>
      <c r="P2269">
        <f t="shared" si="212"/>
        <v>188.37871287128712</v>
      </c>
      <c r="Q2269" t="str">
        <f t="shared" si="213"/>
        <v>games</v>
      </c>
      <c r="R2269" t="str">
        <f t="shared" si="216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1.026</v>
      </c>
      <c r="P2270">
        <f t="shared" si="212"/>
        <v>148.08247422680412</v>
      </c>
      <c r="Q2270" t="str">
        <f t="shared" si="213"/>
        <v>games</v>
      </c>
      <c r="R2270" t="str">
        <f t="shared" si="216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18.016400000000001</v>
      </c>
      <c r="P2271">
        <f t="shared" si="212"/>
        <v>49.934589800443462</v>
      </c>
      <c r="Q2271" t="str">
        <f t="shared" si="213"/>
        <v>games</v>
      </c>
      <c r="R2271" t="str">
        <f t="shared" si="216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7.2024800000000004</v>
      </c>
      <c r="P2272">
        <f t="shared" si="212"/>
        <v>107.82155688622754</v>
      </c>
      <c r="Q2272" t="str">
        <f t="shared" si="213"/>
        <v>games</v>
      </c>
      <c r="R2272" t="str">
        <f t="shared" si="216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2.8309000000000002</v>
      </c>
      <c r="P2273">
        <f t="shared" si="212"/>
        <v>42.63403614457831</v>
      </c>
      <c r="Q2273" t="str">
        <f t="shared" si="213"/>
        <v>games</v>
      </c>
      <c r="R2273" t="str">
        <f t="shared" si="216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13.566000000000001</v>
      </c>
      <c r="P2274">
        <f t="shared" si="212"/>
        <v>14.370762711864407</v>
      </c>
      <c r="Q2274" t="str">
        <f t="shared" si="213"/>
        <v>games</v>
      </c>
      <c r="R2274" t="str">
        <f t="shared" si="216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2.2035999999999998</v>
      </c>
      <c r="P2275">
        <f t="shared" si="212"/>
        <v>37.476190476190474</v>
      </c>
      <c r="Q2275" t="str">
        <f t="shared" si="213"/>
        <v>games</v>
      </c>
      <c r="R2275" t="str">
        <f t="shared" si="216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1.196</v>
      </c>
      <c r="P2276">
        <f t="shared" si="212"/>
        <v>30.202020202020201</v>
      </c>
      <c r="Q2276" t="str">
        <f t="shared" si="213"/>
        <v>games</v>
      </c>
      <c r="R2276" t="str">
        <f t="shared" si="216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4.0776923076923079</v>
      </c>
      <c r="P2277">
        <f t="shared" si="212"/>
        <v>33.550632911392405</v>
      </c>
      <c r="Q2277" t="str">
        <f t="shared" si="213"/>
        <v>games</v>
      </c>
      <c r="R2277" t="str">
        <f t="shared" si="216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1.0581826105905425</v>
      </c>
      <c r="P2278">
        <f t="shared" si="212"/>
        <v>64.74666666666667</v>
      </c>
      <c r="Q2278" t="str">
        <f t="shared" si="213"/>
        <v>games</v>
      </c>
      <c r="R2278" t="str">
        <f t="shared" si="216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1.4108235294117648</v>
      </c>
      <c r="P2279">
        <f t="shared" si="212"/>
        <v>57.932367149758456</v>
      </c>
      <c r="Q2279" t="str">
        <f t="shared" si="213"/>
        <v>games</v>
      </c>
      <c r="R2279" t="str">
        <f t="shared" si="216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2.7069999999999999</v>
      </c>
      <c r="P2280">
        <f t="shared" si="212"/>
        <v>53.078431372549019</v>
      </c>
      <c r="Q2280" t="str">
        <f t="shared" si="213"/>
        <v>games</v>
      </c>
      <c r="R2280" t="str">
        <f t="shared" si="216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1.538</v>
      </c>
      <c r="P2281">
        <f t="shared" si="212"/>
        <v>48.0625</v>
      </c>
      <c r="Q2281" t="str">
        <f t="shared" si="213"/>
        <v>games</v>
      </c>
      <c r="R2281" t="str">
        <f t="shared" si="216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4.0357653061224488</v>
      </c>
      <c r="P2282">
        <f t="shared" si="212"/>
        <v>82.396874999999994</v>
      </c>
      <c r="Q2282" t="str">
        <f t="shared" si="213"/>
        <v>games</v>
      </c>
      <c r="R2282" t="str">
        <f t="shared" si="216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1.85</v>
      </c>
      <c r="P2283">
        <f t="shared" si="212"/>
        <v>50.454545454545453</v>
      </c>
      <c r="Q2283" t="str">
        <f t="shared" si="213"/>
        <v>music</v>
      </c>
      <c r="R2283" t="str">
        <f t="shared" si="216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1.8533333333333333</v>
      </c>
      <c r="P2284">
        <f t="shared" si="212"/>
        <v>115.83333333333333</v>
      </c>
      <c r="Q2284" t="str">
        <f t="shared" si="213"/>
        <v>music</v>
      </c>
      <c r="R2284" t="str">
        <f t="shared" si="216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1.0085533333333332</v>
      </c>
      <c r="P2285">
        <f t="shared" si="212"/>
        <v>63.03458333333333</v>
      </c>
      <c r="Q2285" t="str">
        <f t="shared" si="213"/>
        <v>music</v>
      </c>
      <c r="R2285" t="str">
        <f t="shared" si="216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1.0622116666666668</v>
      </c>
      <c r="P2286">
        <f t="shared" si="212"/>
        <v>108.02152542372882</v>
      </c>
      <c r="Q2286" t="str">
        <f t="shared" si="213"/>
        <v>music</v>
      </c>
      <c r="R2286" t="str">
        <f t="shared" si="216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1.2136666666666667</v>
      </c>
      <c r="P2287">
        <f t="shared" si="212"/>
        <v>46.088607594936711</v>
      </c>
      <c r="Q2287" t="str">
        <f t="shared" si="213"/>
        <v>music</v>
      </c>
      <c r="R2287" t="str">
        <f t="shared" si="216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1.0006666666666666</v>
      </c>
      <c r="P2288">
        <f t="shared" si="212"/>
        <v>107.21428571428571</v>
      </c>
      <c r="Q2288" t="str">
        <f t="shared" si="213"/>
        <v>music</v>
      </c>
      <c r="R2288" t="str">
        <f t="shared" si="216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1.1997755555555556</v>
      </c>
      <c r="P2289">
        <f t="shared" si="212"/>
        <v>50.9338679245283</v>
      </c>
      <c r="Q2289" t="str">
        <f t="shared" si="213"/>
        <v>music</v>
      </c>
      <c r="R2289" t="str">
        <f t="shared" si="216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1.0009999999999999</v>
      </c>
      <c r="P2290">
        <f t="shared" si="212"/>
        <v>40.04</v>
      </c>
      <c r="Q2290" t="str">
        <f t="shared" si="213"/>
        <v>music</v>
      </c>
      <c r="R2290" t="str">
        <f t="shared" si="216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1.0740000000000001</v>
      </c>
      <c r="P2291">
        <f t="shared" si="212"/>
        <v>64.44</v>
      </c>
      <c r="Q2291" t="str">
        <f t="shared" si="213"/>
        <v>music</v>
      </c>
      <c r="R2291" t="str">
        <f t="shared" si="216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1.0406666666666666</v>
      </c>
      <c r="P2292">
        <f t="shared" si="212"/>
        <v>53.827586206896555</v>
      </c>
      <c r="Q2292" t="str">
        <f t="shared" si="213"/>
        <v>music</v>
      </c>
      <c r="R2292" t="str">
        <f t="shared" si="216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1.728</v>
      </c>
      <c r="P2293">
        <f t="shared" si="212"/>
        <v>100.46511627906976</v>
      </c>
      <c r="Q2293" t="str">
        <f t="shared" si="213"/>
        <v>music</v>
      </c>
      <c r="R2293" t="str">
        <f t="shared" si="216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1.072505</v>
      </c>
      <c r="P2294">
        <f t="shared" si="212"/>
        <v>46.630652173913049</v>
      </c>
      <c r="Q2294" t="str">
        <f t="shared" si="213"/>
        <v>music</v>
      </c>
      <c r="R2294" t="str">
        <f t="shared" si="216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1.0823529411764705</v>
      </c>
      <c r="P2295">
        <f t="shared" si="212"/>
        <v>34.074074074074076</v>
      </c>
      <c r="Q2295" t="str">
        <f t="shared" si="213"/>
        <v>music</v>
      </c>
      <c r="R2295" t="str">
        <f t="shared" si="216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1.4608079999999999</v>
      </c>
      <c r="P2296">
        <f t="shared" si="212"/>
        <v>65.214642857142863</v>
      </c>
      <c r="Q2296" t="str">
        <f t="shared" si="213"/>
        <v>music</v>
      </c>
      <c r="R2296" t="str">
        <f t="shared" si="216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1.2524999999999999</v>
      </c>
      <c r="P2297">
        <f t="shared" si="212"/>
        <v>44.205882352941174</v>
      </c>
      <c r="Q2297" t="str">
        <f t="shared" si="213"/>
        <v>music</v>
      </c>
      <c r="R2297" t="str">
        <f t="shared" si="216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1.4907142857142857</v>
      </c>
      <c r="P2298">
        <f t="shared" si="212"/>
        <v>71.965517241379317</v>
      </c>
      <c r="Q2298" t="str">
        <f t="shared" si="213"/>
        <v>music</v>
      </c>
      <c r="R2298" t="str">
        <f t="shared" si="216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1.006</v>
      </c>
      <c r="P2299">
        <f t="shared" si="212"/>
        <v>52.94736842105263</v>
      </c>
      <c r="Q2299" t="str">
        <f t="shared" si="213"/>
        <v>music</v>
      </c>
      <c r="R2299" t="str">
        <f t="shared" si="216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1.0507333333333333</v>
      </c>
      <c r="P2300">
        <f t="shared" si="212"/>
        <v>109.45138888888889</v>
      </c>
      <c r="Q2300" t="str">
        <f t="shared" si="213"/>
        <v>music</v>
      </c>
      <c r="R2300" t="str">
        <f t="shared" si="216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3.5016666666666665</v>
      </c>
      <c r="P2301">
        <f t="shared" si="212"/>
        <v>75.035714285714292</v>
      </c>
      <c r="Q2301" t="str">
        <f t="shared" si="213"/>
        <v>music</v>
      </c>
      <c r="R2301" t="str">
        <f t="shared" si="216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1.0125</v>
      </c>
      <c r="P2302">
        <f t="shared" si="212"/>
        <v>115.71428571428571</v>
      </c>
      <c r="Q2302" t="str">
        <f t="shared" si="213"/>
        <v>music</v>
      </c>
      <c r="R2302" t="str">
        <f t="shared" si="216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1.336044</v>
      </c>
      <c r="P2303">
        <f t="shared" si="212"/>
        <v>31.659810426540286</v>
      </c>
      <c r="Q2303" t="str">
        <f t="shared" si="213"/>
        <v>music</v>
      </c>
      <c r="R2303" t="str">
        <f t="shared" si="216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1.7065217391304348</v>
      </c>
      <c r="P2304">
        <f t="shared" si="212"/>
        <v>46.176470588235297</v>
      </c>
      <c r="Q2304" t="str">
        <f t="shared" si="213"/>
        <v>music</v>
      </c>
      <c r="R2304" t="str">
        <f t="shared" si="216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1.0935829457364341</v>
      </c>
      <c r="P2305">
        <f t="shared" si="212"/>
        <v>68.481650485436887</v>
      </c>
      <c r="Q2305" t="str">
        <f t="shared" si="213"/>
        <v>music</v>
      </c>
      <c r="R2305" t="str">
        <f t="shared" si="216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1.0070033333333335</v>
      </c>
      <c r="P2306">
        <f t="shared" si="212"/>
        <v>53.469203539823013</v>
      </c>
      <c r="Q2306" t="str">
        <f t="shared" si="213"/>
        <v>music</v>
      </c>
      <c r="R2306" t="str">
        <f t="shared" si="216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((E2307/D2307))</f>
        <v>1.0122777777777778</v>
      </c>
      <c r="P2307">
        <f t="shared" ref="P2307:P2370" si="218">(E2307/L2307)</f>
        <v>109.10778443113773</v>
      </c>
      <c r="Q2307" t="str">
        <f t="shared" ref="Q2307:Q2370" si="219">LEFT(N2307,FIND("/",N2307)-1)</f>
        <v>music</v>
      </c>
      <c r="R2307" t="str">
        <f t="shared" si="216"/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1.0675857142857144</v>
      </c>
      <c r="P2308">
        <f t="shared" si="218"/>
        <v>51.185616438356163</v>
      </c>
      <c r="Q2308" t="str">
        <f t="shared" si="219"/>
        <v>music</v>
      </c>
      <c r="R2308" t="str">
        <f t="shared" ref="R2308:R2371" si="222">RIGHT(N2308,LEN(N2308)-FIND("/",N2308))</f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1.0665777537961894</v>
      </c>
      <c r="P2309">
        <f t="shared" si="218"/>
        <v>27.936800000000002</v>
      </c>
      <c r="Q2309" t="str">
        <f t="shared" si="219"/>
        <v>music</v>
      </c>
      <c r="R2309" t="str">
        <f t="shared" si="222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1.0130622</v>
      </c>
      <c r="P2310">
        <f t="shared" si="218"/>
        <v>82.496921824104234</v>
      </c>
      <c r="Q2310" t="str">
        <f t="shared" si="219"/>
        <v>music</v>
      </c>
      <c r="R2310" t="str">
        <f t="shared" si="222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1.0667450000000001</v>
      </c>
      <c r="P2311">
        <f t="shared" si="218"/>
        <v>59.817476635514019</v>
      </c>
      <c r="Q2311" t="str">
        <f t="shared" si="219"/>
        <v>music</v>
      </c>
      <c r="R2311" t="str">
        <f t="shared" si="222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4.288397837837838</v>
      </c>
      <c r="P2312">
        <f t="shared" si="218"/>
        <v>64.816470588235291</v>
      </c>
      <c r="Q2312" t="str">
        <f t="shared" si="219"/>
        <v>music</v>
      </c>
      <c r="R2312" t="str">
        <f t="shared" si="222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1.0411111111111111</v>
      </c>
      <c r="P2313">
        <f t="shared" si="218"/>
        <v>90.09615384615384</v>
      </c>
      <c r="Q2313" t="str">
        <f t="shared" si="219"/>
        <v>music</v>
      </c>
      <c r="R2313" t="str">
        <f t="shared" si="222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1.0786666666666667</v>
      </c>
      <c r="P2314">
        <f t="shared" si="218"/>
        <v>40.962025316455694</v>
      </c>
      <c r="Q2314" t="str">
        <f t="shared" si="219"/>
        <v>music</v>
      </c>
      <c r="R2314" t="str">
        <f t="shared" si="222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1.7584040000000001</v>
      </c>
      <c r="P2315">
        <f t="shared" si="218"/>
        <v>56.000127388535034</v>
      </c>
      <c r="Q2315" t="str">
        <f t="shared" si="219"/>
        <v>music</v>
      </c>
      <c r="R2315" t="str">
        <f t="shared" si="222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1.5697000000000001</v>
      </c>
      <c r="P2316">
        <f t="shared" si="218"/>
        <v>37.672800000000002</v>
      </c>
      <c r="Q2316" t="str">
        <f t="shared" si="219"/>
        <v>music</v>
      </c>
      <c r="R2316" t="str">
        <f t="shared" si="222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1.026</v>
      </c>
      <c r="P2317">
        <f t="shared" si="218"/>
        <v>40.078125</v>
      </c>
      <c r="Q2317" t="str">
        <f t="shared" si="219"/>
        <v>music</v>
      </c>
      <c r="R2317" t="str">
        <f t="shared" si="222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1.0404266666666666</v>
      </c>
      <c r="P2318">
        <f t="shared" si="218"/>
        <v>78.031999999999996</v>
      </c>
      <c r="Q2318" t="str">
        <f t="shared" si="219"/>
        <v>music</v>
      </c>
      <c r="R2318" t="str">
        <f t="shared" si="222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1.04</v>
      </c>
      <c r="P2319">
        <f t="shared" si="218"/>
        <v>18.90909090909091</v>
      </c>
      <c r="Q2319" t="str">
        <f t="shared" si="219"/>
        <v>music</v>
      </c>
      <c r="R2319" t="str">
        <f t="shared" si="222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1.2105999999999999</v>
      </c>
      <c r="P2320">
        <f t="shared" si="218"/>
        <v>37.134969325153371</v>
      </c>
      <c r="Q2320" t="str">
        <f t="shared" si="219"/>
        <v>music</v>
      </c>
      <c r="R2320" t="str">
        <f t="shared" si="222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1.077</v>
      </c>
      <c r="P2321">
        <f t="shared" si="218"/>
        <v>41.961038961038959</v>
      </c>
      <c r="Q2321" t="str">
        <f t="shared" si="219"/>
        <v>music</v>
      </c>
      <c r="R2321" t="str">
        <f t="shared" si="222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1.0866</v>
      </c>
      <c r="P2322">
        <f t="shared" si="218"/>
        <v>61.044943820224717</v>
      </c>
      <c r="Q2322" t="str">
        <f t="shared" si="219"/>
        <v>music</v>
      </c>
      <c r="R2322" t="str">
        <f t="shared" si="222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0.39120962394619685</v>
      </c>
      <c r="P2323">
        <f t="shared" si="218"/>
        <v>64.53125</v>
      </c>
      <c r="Q2323" t="str">
        <f t="shared" si="219"/>
        <v>food</v>
      </c>
      <c r="R2323" t="str">
        <f t="shared" si="222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3.1481481481481478E-2</v>
      </c>
      <c r="P2324">
        <f t="shared" si="218"/>
        <v>21.25</v>
      </c>
      <c r="Q2324" t="str">
        <f t="shared" si="219"/>
        <v>food</v>
      </c>
      <c r="R2324" t="str">
        <f t="shared" si="222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0.48</v>
      </c>
      <c r="P2325">
        <f t="shared" si="218"/>
        <v>30</v>
      </c>
      <c r="Q2325" t="str">
        <f t="shared" si="219"/>
        <v>food</v>
      </c>
      <c r="R2325" t="str">
        <f t="shared" si="222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0.20733333333333334</v>
      </c>
      <c r="P2326">
        <f t="shared" si="218"/>
        <v>25.491803278688526</v>
      </c>
      <c r="Q2326" t="str">
        <f t="shared" si="219"/>
        <v>food</v>
      </c>
      <c r="R2326" t="str">
        <f t="shared" si="222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0.08</v>
      </c>
      <c r="P2327">
        <f t="shared" si="218"/>
        <v>11.428571428571429</v>
      </c>
      <c r="Q2327" t="str">
        <f t="shared" si="219"/>
        <v>food</v>
      </c>
      <c r="R2327" t="str">
        <f t="shared" si="222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7.1999999999999998E-3</v>
      </c>
      <c r="P2328">
        <f t="shared" si="218"/>
        <v>108</v>
      </c>
      <c r="Q2328" t="str">
        <f t="shared" si="219"/>
        <v>food</v>
      </c>
      <c r="R2328" t="str">
        <f t="shared" si="222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5.2609431428571432</v>
      </c>
      <c r="P2329">
        <f t="shared" si="218"/>
        <v>54.883162444113267</v>
      </c>
      <c r="Q2329" t="str">
        <f t="shared" si="219"/>
        <v>food</v>
      </c>
      <c r="R2329" t="str">
        <f t="shared" si="222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2.5445000000000002</v>
      </c>
      <c r="P2330">
        <f t="shared" si="218"/>
        <v>47.383612662942269</v>
      </c>
      <c r="Q2330" t="str">
        <f t="shared" si="219"/>
        <v>food</v>
      </c>
      <c r="R2330" t="str">
        <f t="shared" si="222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1.0591999999999999</v>
      </c>
      <c r="P2331">
        <f t="shared" si="218"/>
        <v>211.84</v>
      </c>
      <c r="Q2331" t="str">
        <f t="shared" si="219"/>
        <v>food</v>
      </c>
      <c r="R2331" t="str">
        <f t="shared" si="222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1.0242285714285715</v>
      </c>
      <c r="P2332">
        <f t="shared" si="218"/>
        <v>219.92638036809817</v>
      </c>
      <c r="Q2332" t="str">
        <f t="shared" si="219"/>
        <v>food</v>
      </c>
      <c r="R2332" t="str">
        <f t="shared" si="222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1.4431375</v>
      </c>
      <c r="P2333">
        <f t="shared" si="218"/>
        <v>40.795406360424032</v>
      </c>
      <c r="Q2333" t="str">
        <f t="shared" si="219"/>
        <v>food</v>
      </c>
      <c r="R2333" t="str">
        <f t="shared" si="222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1.06308</v>
      </c>
      <c r="P2334">
        <f t="shared" si="218"/>
        <v>75.502840909090907</v>
      </c>
      <c r="Q2334" t="str">
        <f t="shared" si="219"/>
        <v>food</v>
      </c>
      <c r="R2334" t="str">
        <f t="shared" si="222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2.1216666666666666</v>
      </c>
      <c r="P2335">
        <f t="shared" si="218"/>
        <v>13.542553191489361</v>
      </c>
      <c r="Q2335" t="str">
        <f t="shared" si="219"/>
        <v>food</v>
      </c>
      <c r="R2335" t="str">
        <f t="shared" si="222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1.0195000000000001</v>
      </c>
      <c r="P2336">
        <f t="shared" si="218"/>
        <v>60.865671641791046</v>
      </c>
      <c r="Q2336" t="str">
        <f t="shared" si="219"/>
        <v>food</v>
      </c>
      <c r="R2336" t="str">
        <f t="shared" si="222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1.0227200000000001</v>
      </c>
      <c r="P2337">
        <f t="shared" si="218"/>
        <v>115.69230769230769</v>
      </c>
      <c r="Q2337" t="str">
        <f t="shared" si="219"/>
        <v>food</v>
      </c>
      <c r="R2337" t="str">
        <f t="shared" si="222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5.2073254999999996</v>
      </c>
      <c r="P2338">
        <f t="shared" si="218"/>
        <v>48.104623556581984</v>
      </c>
      <c r="Q2338" t="str">
        <f t="shared" si="219"/>
        <v>food</v>
      </c>
      <c r="R2338" t="str">
        <f t="shared" si="222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1.1065833333333333</v>
      </c>
      <c r="P2339">
        <f t="shared" si="218"/>
        <v>74.184357541899445</v>
      </c>
      <c r="Q2339" t="str">
        <f t="shared" si="219"/>
        <v>food</v>
      </c>
      <c r="R2339" t="str">
        <f t="shared" si="222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1.0114333333333334</v>
      </c>
      <c r="P2340">
        <f t="shared" si="218"/>
        <v>123.34552845528455</v>
      </c>
      <c r="Q2340" t="str">
        <f t="shared" si="219"/>
        <v>food</v>
      </c>
      <c r="R2340" t="str">
        <f t="shared" si="222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2.9420799999999998</v>
      </c>
      <c r="P2341">
        <f t="shared" si="218"/>
        <v>66.623188405797094</v>
      </c>
      <c r="Q2341" t="str">
        <f t="shared" si="219"/>
        <v>food</v>
      </c>
      <c r="R2341" t="str">
        <f t="shared" si="222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1.0577749999999999</v>
      </c>
      <c r="P2342">
        <f t="shared" si="218"/>
        <v>104.99007444168734</v>
      </c>
      <c r="Q2342" t="str">
        <f t="shared" si="219"/>
        <v>food</v>
      </c>
      <c r="R2342" t="str">
        <f t="shared" si="222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t="e">
        <f t="shared" si="218"/>
        <v>#DIV/0!</v>
      </c>
      <c r="Q2343" t="str">
        <f t="shared" si="219"/>
        <v>technology</v>
      </c>
      <c r="R2343" t="str">
        <f t="shared" si="222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t="e">
        <f t="shared" si="218"/>
        <v>#DIV/0!</v>
      </c>
      <c r="Q2344" t="str">
        <f t="shared" si="219"/>
        <v>technology</v>
      </c>
      <c r="R2344" t="str">
        <f t="shared" si="222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0.03</v>
      </c>
      <c r="P2345">
        <f t="shared" si="218"/>
        <v>300</v>
      </c>
      <c r="Q2345" t="str">
        <f t="shared" si="219"/>
        <v>technology</v>
      </c>
      <c r="R2345" t="str">
        <f t="shared" si="222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1E-3</v>
      </c>
      <c r="P2346">
        <f t="shared" si="218"/>
        <v>1</v>
      </c>
      <c r="Q2346" t="str">
        <f t="shared" si="219"/>
        <v>technology</v>
      </c>
      <c r="R2346" t="str">
        <f t="shared" si="222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t="e">
        <f t="shared" si="218"/>
        <v>#DIV/0!</v>
      </c>
      <c r="Q2347" t="str">
        <f t="shared" si="219"/>
        <v>technology</v>
      </c>
      <c r="R2347" t="str">
        <f t="shared" si="222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6.4999999999999997E-4</v>
      </c>
      <c r="P2348">
        <f t="shared" si="218"/>
        <v>13</v>
      </c>
      <c r="Q2348" t="str">
        <f t="shared" si="219"/>
        <v>technology</v>
      </c>
      <c r="R2348" t="str">
        <f t="shared" si="222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1.4999999999999999E-2</v>
      </c>
      <c r="P2349">
        <f t="shared" si="218"/>
        <v>15</v>
      </c>
      <c r="Q2349" t="str">
        <f t="shared" si="219"/>
        <v>technology</v>
      </c>
      <c r="R2349" t="str">
        <f t="shared" si="222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3.8571428571428572E-3</v>
      </c>
      <c r="P2350">
        <f t="shared" si="218"/>
        <v>54</v>
      </c>
      <c r="Q2350" t="str">
        <f t="shared" si="219"/>
        <v>technology</v>
      </c>
      <c r="R2350" t="str">
        <f t="shared" si="222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t="e">
        <f t="shared" si="218"/>
        <v>#DIV/0!</v>
      </c>
      <c r="Q2351" t="str">
        <f t="shared" si="219"/>
        <v>technology</v>
      </c>
      <c r="R2351" t="str">
        <f t="shared" si="222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t="e">
        <f t="shared" si="218"/>
        <v>#DIV/0!</v>
      </c>
      <c r="Q2352" t="str">
        <f t="shared" si="219"/>
        <v>technology</v>
      </c>
      <c r="R2352" t="str">
        <f t="shared" si="222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5.7142857142857143E-3</v>
      </c>
      <c r="P2353">
        <f t="shared" si="218"/>
        <v>15.428571428571429</v>
      </c>
      <c r="Q2353" t="str">
        <f t="shared" si="219"/>
        <v>technology</v>
      </c>
      <c r="R2353" t="str">
        <f t="shared" si="222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t="e">
        <f t="shared" si="218"/>
        <v>#DIV/0!</v>
      </c>
      <c r="Q2354" t="str">
        <f t="shared" si="219"/>
        <v>technology</v>
      </c>
      <c r="R2354" t="str">
        <f t="shared" si="222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t="e">
        <f t="shared" si="218"/>
        <v>#DIV/0!</v>
      </c>
      <c r="Q2355" t="str">
        <f t="shared" si="219"/>
        <v>technology</v>
      </c>
      <c r="R2355" t="str">
        <f t="shared" si="222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7.1428571428571429E-4</v>
      </c>
      <c r="P2356">
        <f t="shared" si="218"/>
        <v>25</v>
      </c>
      <c r="Q2356" t="str">
        <f t="shared" si="219"/>
        <v>technology</v>
      </c>
      <c r="R2356" t="str">
        <f t="shared" si="222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6.875E-3</v>
      </c>
      <c r="P2357">
        <f t="shared" si="218"/>
        <v>27.5</v>
      </c>
      <c r="Q2357" t="str">
        <f t="shared" si="219"/>
        <v>technology</v>
      </c>
      <c r="R2357" t="str">
        <f t="shared" si="222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t="e">
        <f t="shared" si="218"/>
        <v>#DIV/0!</v>
      </c>
      <c r="Q2358" t="str">
        <f t="shared" si="219"/>
        <v>technology</v>
      </c>
      <c r="R2358" t="str">
        <f t="shared" si="222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t="e">
        <f t="shared" si="218"/>
        <v>#DIV/0!</v>
      </c>
      <c r="Q2359" t="str">
        <f t="shared" si="219"/>
        <v>technology</v>
      </c>
      <c r="R2359" t="str">
        <f t="shared" si="222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t="e">
        <f t="shared" si="218"/>
        <v>#DIV/0!</v>
      </c>
      <c r="Q2360" t="str">
        <f t="shared" si="219"/>
        <v>technology</v>
      </c>
      <c r="R2360" t="str">
        <f t="shared" si="222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0.14680000000000001</v>
      </c>
      <c r="P2361">
        <f t="shared" si="218"/>
        <v>367</v>
      </c>
      <c r="Q2361" t="str">
        <f t="shared" si="219"/>
        <v>technology</v>
      </c>
      <c r="R2361" t="str">
        <f t="shared" si="222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4.0000000000000002E-4</v>
      </c>
      <c r="P2362">
        <f t="shared" si="218"/>
        <v>2</v>
      </c>
      <c r="Q2362" t="str">
        <f t="shared" si="219"/>
        <v>technology</v>
      </c>
      <c r="R2362" t="str">
        <f t="shared" si="222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t="e">
        <f t="shared" si="218"/>
        <v>#DIV/0!</v>
      </c>
      <c r="Q2363" t="str">
        <f t="shared" si="219"/>
        <v>technology</v>
      </c>
      <c r="R2363" t="str">
        <f t="shared" si="222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0.2857142857142857</v>
      </c>
      <c r="P2364">
        <f t="shared" si="218"/>
        <v>60</v>
      </c>
      <c r="Q2364" t="str">
        <f t="shared" si="219"/>
        <v>technology</v>
      </c>
      <c r="R2364" t="str">
        <f t="shared" si="222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t="e">
        <f t="shared" si="218"/>
        <v>#DIV/0!</v>
      </c>
      <c r="Q2365" t="str">
        <f t="shared" si="219"/>
        <v>technology</v>
      </c>
      <c r="R2365" t="str">
        <f t="shared" si="222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t="e">
        <f t="shared" si="218"/>
        <v>#DIV/0!</v>
      </c>
      <c r="Q2366" t="str">
        <f t="shared" si="219"/>
        <v>technology</v>
      </c>
      <c r="R2366" t="str">
        <f t="shared" si="222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t="e">
        <f t="shared" si="218"/>
        <v>#DIV/0!</v>
      </c>
      <c r="Q2367" t="str">
        <f t="shared" si="219"/>
        <v>technology</v>
      </c>
      <c r="R2367" t="str">
        <f t="shared" si="222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0.1052</v>
      </c>
      <c r="P2368">
        <f t="shared" si="218"/>
        <v>97.407407407407405</v>
      </c>
      <c r="Q2368" t="str">
        <f t="shared" si="219"/>
        <v>technology</v>
      </c>
      <c r="R2368" t="str">
        <f t="shared" si="222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1.34E-2</v>
      </c>
      <c r="P2369">
        <f t="shared" si="218"/>
        <v>47.857142857142854</v>
      </c>
      <c r="Q2369" t="str">
        <f t="shared" si="219"/>
        <v>technology</v>
      </c>
      <c r="R2369" t="str">
        <f t="shared" si="222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2.5000000000000001E-3</v>
      </c>
      <c r="P2370">
        <f t="shared" si="218"/>
        <v>50</v>
      </c>
      <c r="Q2370" t="str">
        <f t="shared" si="219"/>
        <v>technology</v>
      </c>
      <c r="R2370" t="str">
        <f t="shared" si="222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((E2371/D2371))</f>
        <v>0</v>
      </c>
      <c r="P2371" t="e">
        <f t="shared" ref="P2371:P2434" si="224">(E2371/L2371)</f>
        <v>#DIV/0!</v>
      </c>
      <c r="Q2371" t="str">
        <f t="shared" ref="Q2371:Q2434" si="225">LEFT(N2371,FIND("/",N2371)-1)</f>
        <v>technology</v>
      </c>
      <c r="R2371" t="str">
        <f t="shared" si="222"/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3.2799999999999999E-3</v>
      </c>
      <c r="P2372">
        <f t="shared" si="224"/>
        <v>20.5</v>
      </c>
      <c r="Q2372" t="str">
        <f t="shared" si="225"/>
        <v>technology</v>
      </c>
      <c r="R2372" t="str">
        <f t="shared" ref="R2372:R2435" si="228">RIGHT(N2372,LEN(N2372)-FIND("/",N2372))</f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t="e">
        <f t="shared" si="224"/>
        <v>#DIV/0!</v>
      </c>
      <c r="Q2373" t="str">
        <f t="shared" si="225"/>
        <v>technology</v>
      </c>
      <c r="R2373" t="str">
        <f t="shared" si="228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3.272727272727273E-2</v>
      </c>
      <c r="P2374">
        <f t="shared" si="224"/>
        <v>30</v>
      </c>
      <c r="Q2374" t="str">
        <f t="shared" si="225"/>
        <v>technology</v>
      </c>
      <c r="R2374" t="str">
        <f t="shared" si="228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5.8823529411764708E-5</v>
      </c>
      <c r="P2375">
        <f t="shared" si="224"/>
        <v>50</v>
      </c>
      <c r="Q2375" t="str">
        <f t="shared" si="225"/>
        <v>technology</v>
      </c>
      <c r="R2375" t="str">
        <f t="shared" si="228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4.5454545454545455E-4</v>
      </c>
      <c r="P2376">
        <f t="shared" si="224"/>
        <v>10</v>
      </c>
      <c r="Q2376" t="str">
        <f t="shared" si="225"/>
        <v>technology</v>
      </c>
      <c r="R2376" t="str">
        <f t="shared" si="228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t="e">
        <f t="shared" si="224"/>
        <v>#DIV/0!</v>
      </c>
      <c r="Q2377" t="str">
        <f t="shared" si="225"/>
        <v>technology</v>
      </c>
      <c r="R2377" t="str">
        <f t="shared" si="228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0.10877666666666666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8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t="e">
        <f t="shared" si="224"/>
        <v>#DIV/0!</v>
      </c>
      <c r="Q2379" t="str">
        <f t="shared" si="225"/>
        <v>technology</v>
      </c>
      <c r="R2379" t="str">
        <f t="shared" si="228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t="e">
        <f t="shared" si="224"/>
        <v>#DIV/0!</v>
      </c>
      <c r="Q2380" t="str">
        <f t="shared" si="225"/>
        <v>technology</v>
      </c>
      <c r="R2380" t="str">
        <f t="shared" si="228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t="e">
        <f t="shared" si="224"/>
        <v>#DIV/0!</v>
      </c>
      <c r="Q2381" t="str">
        <f t="shared" si="225"/>
        <v>technology</v>
      </c>
      <c r="R2381" t="str">
        <f t="shared" si="228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3.6666666666666666E-3</v>
      </c>
      <c r="P2382">
        <f t="shared" si="224"/>
        <v>18.333333333333332</v>
      </c>
      <c r="Q2382" t="str">
        <f t="shared" si="225"/>
        <v>technology</v>
      </c>
      <c r="R2382" t="str">
        <f t="shared" si="228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1.8193398957730169E-2</v>
      </c>
      <c r="P2383">
        <f t="shared" si="224"/>
        <v>224.42857142857142</v>
      </c>
      <c r="Q2383" t="str">
        <f t="shared" si="225"/>
        <v>technology</v>
      </c>
      <c r="R2383" t="str">
        <f t="shared" si="228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2.5000000000000001E-2</v>
      </c>
      <c r="P2384">
        <f t="shared" si="224"/>
        <v>37.5</v>
      </c>
      <c r="Q2384" t="str">
        <f t="shared" si="225"/>
        <v>technology</v>
      </c>
      <c r="R2384" t="str">
        <f t="shared" si="228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4.3499999999999997E-2</v>
      </c>
      <c r="P2385">
        <f t="shared" si="224"/>
        <v>145</v>
      </c>
      <c r="Q2385" t="str">
        <f t="shared" si="225"/>
        <v>technology</v>
      </c>
      <c r="R2385" t="str">
        <f t="shared" si="228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8.0000000000000002E-3</v>
      </c>
      <c r="P2386">
        <f t="shared" si="224"/>
        <v>1</v>
      </c>
      <c r="Q2386" t="str">
        <f t="shared" si="225"/>
        <v>technology</v>
      </c>
      <c r="R2386" t="str">
        <f t="shared" si="228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1.2123076923076924E-2</v>
      </c>
      <c r="P2387">
        <f t="shared" si="224"/>
        <v>112.57142857142857</v>
      </c>
      <c r="Q2387" t="str">
        <f t="shared" si="225"/>
        <v>technology</v>
      </c>
      <c r="R2387" t="str">
        <f t="shared" si="228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t="e">
        <f t="shared" si="224"/>
        <v>#DIV/0!</v>
      </c>
      <c r="Q2388" t="str">
        <f t="shared" si="225"/>
        <v>technology</v>
      </c>
      <c r="R2388" t="str">
        <f t="shared" si="228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6.8399999999999997E-3</v>
      </c>
      <c r="P2389">
        <f t="shared" si="224"/>
        <v>342</v>
      </c>
      <c r="Q2389" t="str">
        <f t="shared" si="225"/>
        <v>technology</v>
      </c>
      <c r="R2389" t="str">
        <f t="shared" si="228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1.2513513513513513E-2</v>
      </c>
      <c r="P2390">
        <f t="shared" si="224"/>
        <v>57.875</v>
      </c>
      <c r="Q2390" t="str">
        <f t="shared" si="225"/>
        <v>technology</v>
      </c>
      <c r="R2390" t="str">
        <f t="shared" si="228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1.8749999999999999E-3</v>
      </c>
      <c r="P2391">
        <f t="shared" si="224"/>
        <v>30</v>
      </c>
      <c r="Q2391" t="str">
        <f t="shared" si="225"/>
        <v>technology</v>
      </c>
      <c r="R2391" t="str">
        <f t="shared" si="228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t="e">
        <f t="shared" si="224"/>
        <v>#DIV/0!</v>
      </c>
      <c r="Q2392" t="str">
        <f t="shared" si="225"/>
        <v>technology</v>
      </c>
      <c r="R2392" t="str">
        <f t="shared" si="228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1.25E-3</v>
      </c>
      <c r="P2393">
        <f t="shared" si="224"/>
        <v>25</v>
      </c>
      <c r="Q2393" t="str">
        <f t="shared" si="225"/>
        <v>technology</v>
      </c>
      <c r="R2393" t="str">
        <f t="shared" si="228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t="e">
        <f t="shared" si="224"/>
        <v>#DIV/0!</v>
      </c>
      <c r="Q2394" t="str">
        <f t="shared" si="225"/>
        <v>technology</v>
      </c>
      <c r="R2394" t="str">
        <f t="shared" si="228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5.0000000000000001E-4</v>
      </c>
      <c r="P2395">
        <f t="shared" si="224"/>
        <v>50</v>
      </c>
      <c r="Q2395" t="str">
        <f t="shared" si="225"/>
        <v>technology</v>
      </c>
      <c r="R2395" t="str">
        <f t="shared" si="228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5.9999999999999995E-4</v>
      </c>
      <c r="P2396">
        <f t="shared" si="224"/>
        <v>1.5</v>
      </c>
      <c r="Q2396" t="str">
        <f t="shared" si="225"/>
        <v>technology</v>
      </c>
      <c r="R2396" t="str">
        <f t="shared" si="228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t="e">
        <f t="shared" si="224"/>
        <v>#DIV/0!</v>
      </c>
      <c r="Q2397" t="str">
        <f t="shared" si="225"/>
        <v>technology</v>
      </c>
      <c r="R2397" t="str">
        <f t="shared" si="228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2E-3</v>
      </c>
      <c r="P2398">
        <f t="shared" si="224"/>
        <v>10</v>
      </c>
      <c r="Q2398" t="str">
        <f t="shared" si="225"/>
        <v>technology</v>
      </c>
      <c r="R2398" t="str">
        <f t="shared" si="228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t="e">
        <f t="shared" si="224"/>
        <v>#DIV/0!</v>
      </c>
      <c r="Q2399" t="str">
        <f t="shared" si="225"/>
        <v>technology</v>
      </c>
      <c r="R2399" t="str">
        <f t="shared" si="228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t="e">
        <f t="shared" si="224"/>
        <v>#DIV/0!</v>
      </c>
      <c r="Q2400" t="str">
        <f t="shared" si="225"/>
        <v>technology</v>
      </c>
      <c r="R2400" t="str">
        <f t="shared" si="228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t="e">
        <f t="shared" si="224"/>
        <v>#DIV/0!</v>
      </c>
      <c r="Q2401" t="str">
        <f t="shared" si="225"/>
        <v>technology</v>
      </c>
      <c r="R2401" t="str">
        <f t="shared" si="228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t="e">
        <f t="shared" si="224"/>
        <v>#DIV/0!</v>
      </c>
      <c r="Q2402" t="str">
        <f t="shared" si="225"/>
        <v>technology</v>
      </c>
      <c r="R2402" t="str">
        <f t="shared" si="228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7.1785714285714283E-3</v>
      </c>
      <c r="P2403">
        <f t="shared" si="224"/>
        <v>22.333333333333332</v>
      </c>
      <c r="Q2403" t="str">
        <f t="shared" si="225"/>
        <v>food</v>
      </c>
      <c r="R2403" t="str">
        <f t="shared" si="228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4.3333333333333331E-3</v>
      </c>
      <c r="P2404">
        <f t="shared" si="224"/>
        <v>52</v>
      </c>
      <c r="Q2404" t="str">
        <f t="shared" si="225"/>
        <v>food</v>
      </c>
      <c r="R2404" t="str">
        <f t="shared" si="228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0.16833333333333333</v>
      </c>
      <c r="P2405">
        <f t="shared" si="224"/>
        <v>16.833333333333332</v>
      </c>
      <c r="Q2405" t="str">
        <f t="shared" si="225"/>
        <v>food</v>
      </c>
      <c r="R2405" t="str">
        <f t="shared" si="228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t="e">
        <f t="shared" si="224"/>
        <v>#DIV/0!</v>
      </c>
      <c r="Q2406" t="str">
        <f t="shared" si="225"/>
        <v>food</v>
      </c>
      <c r="R2406" t="str">
        <f t="shared" si="228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0.22520000000000001</v>
      </c>
      <c r="P2407">
        <f t="shared" si="224"/>
        <v>56.3</v>
      </c>
      <c r="Q2407" t="str">
        <f t="shared" si="225"/>
        <v>food</v>
      </c>
      <c r="R2407" t="str">
        <f t="shared" si="228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0.41384615384615386</v>
      </c>
      <c r="P2408">
        <f t="shared" si="224"/>
        <v>84.0625</v>
      </c>
      <c r="Q2408" t="str">
        <f t="shared" si="225"/>
        <v>food</v>
      </c>
      <c r="R2408" t="str">
        <f t="shared" si="228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0.25259090909090909</v>
      </c>
      <c r="P2409">
        <f t="shared" si="224"/>
        <v>168.39393939393941</v>
      </c>
      <c r="Q2409" t="str">
        <f t="shared" si="225"/>
        <v>food</v>
      </c>
      <c r="R2409" t="str">
        <f t="shared" si="228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2E-3</v>
      </c>
      <c r="P2410">
        <f t="shared" si="224"/>
        <v>15</v>
      </c>
      <c r="Q2410" t="str">
        <f t="shared" si="225"/>
        <v>food</v>
      </c>
      <c r="R2410" t="str">
        <f t="shared" si="228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1.84E-2</v>
      </c>
      <c r="P2411">
        <f t="shared" si="224"/>
        <v>76.666666666666671</v>
      </c>
      <c r="Q2411" t="str">
        <f t="shared" si="225"/>
        <v>food</v>
      </c>
      <c r="R2411" t="str">
        <f t="shared" si="228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t="e">
        <f t="shared" si="224"/>
        <v>#DIV/0!</v>
      </c>
      <c r="Q2412" t="str">
        <f t="shared" si="225"/>
        <v>food</v>
      </c>
      <c r="R2412" t="str">
        <f t="shared" si="228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6.0400000000000002E-3</v>
      </c>
      <c r="P2413">
        <f t="shared" si="224"/>
        <v>50.333333333333336</v>
      </c>
      <c r="Q2413" t="str">
        <f t="shared" si="225"/>
        <v>food</v>
      </c>
      <c r="R2413" t="str">
        <f t="shared" si="228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t="e">
        <f t="shared" si="224"/>
        <v>#DIV/0!</v>
      </c>
      <c r="Q2414" t="str">
        <f t="shared" si="225"/>
        <v>food</v>
      </c>
      <c r="R2414" t="str">
        <f t="shared" si="228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8.3333333333333332E-3</v>
      </c>
      <c r="P2415">
        <f t="shared" si="224"/>
        <v>8.3333333333333339</v>
      </c>
      <c r="Q2415" t="str">
        <f t="shared" si="225"/>
        <v>food</v>
      </c>
      <c r="R2415" t="str">
        <f t="shared" si="228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3.0666666666666665E-2</v>
      </c>
      <c r="P2416">
        <f t="shared" si="224"/>
        <v>35.384615384615387</v>
      </c>
      <c r="Q2416" t="str">
        <f t="shared" si="225"/>
        <v>food</v>
      </c>
      <c r="R2416" t="str">
        <f t="shared" si="228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5.5833333333333334E-3</v>
      </c>
      <c r="P2417">
        <f t="shared" si="224"/>
        <v>55.833333333333336</v>
      </c>
      <c r="Q2417" t="str">
        <f t="shared" si="225"/>
        <v>food</v>
      </c>
      <c r="R2417" t="str">
        <f t="shared" si="228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2.5000000000000001E-4</v>
      </c>
      <c r="P2418">
        <f t="shared" si="224"/>
        <v>5</v>
      </c>
      <c r="Q2418" t="str">
        <f t="shared" si="225"/>
        <v>food</v>
      </c>
      <c r="R2418" t="str">
        <f t="shared" si="228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t="e">
        <f t="shared" si="224"/>
        <v>#DIV/0!</v>
      </c>
      <c r="Q2419" t="str">
        <f t="shared" si="225"/>
        <v>food</v>
      </c>
      <c r="R2419" t="str">
        <f t="shared" si="228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2.0000000000000001E-4</v>
      </c>
      <c r="P2420">
        <f t="shared" si="224"/>
        <v>1</v>
      </c>
      <c r="Q2420" t="str">
        <f t="shared" si="225"/>
        <v>food</v>
      </c>
      <c r="R2420" t="str">
        <f t="shared" si="228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t="e">
        <f t="shared" si="224"/>
        <v>#DIV/0!</v>
      </c>
      <c r="Q2421" t="str">
        <f t="shared" si="225"/>
        <v>food</v>
      </c>
      <c r="R2421" t="str">
        <f t="shared" si="228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0.14825133372851215</v>
      </c>
      <c r="P2422">
        <f t="shared" si="224"/>
        <v>69.472222222222229</v>
      </c>
      <c r="Q2422" t="str">
        <f t="shared" si="225"/>
        <v>food</v>
      </c>
      <c r="R2422" t="str">
        <f t="shared" si="228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1.6666666666666666E-4</v>
      </c>
      <c r="P2423">
        <f t="shared" si="224"/>
        <v>1</v>
      </c>
      <c r="Q2423" t="str">
        <f t="shared" si="225"/>
        <v>food</v>
      </c>
      <c r="R2423" t="str">
        <f t="shared" si="228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2E-3</v>
      </c>
      <c r="P2424">
        <f t="shared" si="224"/>
        <v>1</v>
      </c>
      <c r="Q2424" t="str">
        <f t="shared" si="225"/>
        <v>food</v>
      </c>
      <c r="R2424" t="str">
        <f t="shared" si="228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1.3333333333333334E-4</v>
      </c>
      <c r="P2425">
        <f t="shared" si="224"/>
        <v>8</v>
      </c>
      <c r="Q2425" t="str">
        <f t="shared" si="225"/>
        <v>food</v>
      </c>
      <c r="R2425" t="str">
        <f t="shared" si="228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1.24E-2</v>
      </c>
      <c r="P2426">
        <f t="shared" si="224"/>
        <v>34.444444444444443</v>
      </c>
      <c r="Q2426" t="str">
        <f t="shared" si="225"/>
        <v>food</v>
      </c>
      <c r="R2426" t="str">
        <f t="shared" si="228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2.8571428571428574E-4</v>
      </c>
      <c r="P2427">
        <f t="shared" si="224"/>
        <v>1</v>
      </c>
      <c r="Q2427" t="str">
        <f t="shared" si="225"/>
        <v>food</v>
      </c>
      <c r="R2427" t="str">
        <f t="shared" si="228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t="e">
        <f t="shared" si="224"/>
        <v>#DIV/0!</v>
      </c>
      <c r="Q2428" t="str">
        <f t="shared" si="225"/>
        <v>food</v>
      </c>
      <c r="R2428" t="str">
        <f t="shared" si="228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2.0000000000000002E-5</v>
      </c>
      <c r="P2429">
        <f t="shared" si="224"/>
        <v>1</v>
      </c>
      <c r="Q2429" t="str">
        <f t="shared" si="225"/>
        <v>food</v>
      </c>
      <c r="R2429" t="str">
        <f t="shared" si="228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2.8571428571428571E-5</v>
      </c>
      <c r="P2430">
        <f t="shared" si="224"/>
        <v>1</v>
      </c>
      <c r="Q2430" t="str">
        <f t="shared" si="225"/>
        <v>food</v>
      </c>
      <c r="R2430" t="str">
        <f t="shared" si="228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1.4321428571428572E-2</v>
      </c>
      <c r="P2431">
        <f t="shared" si="224"/>
        <v>501.25</v>
      </c>
      <c r="Q2431" t="str">
        <f t="shared" si="225"/>
        <v>food</v>
      </c>
      <c r="R2431" t="str">
        <f t="shared" si="228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7.0000000000000001E-3</v>
      </c>
      <c r="P2432">
        <f t="shared" si="224"/>
        <v>10.5</v>
      </c>
      <c r="Q2432" t="str">
        <f t="shared" si="225"/>
        <v>food</v>
      </c>
      <c r="R2432" t="str">
        <f t="shared" si="228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2.0000000000000002E-5</v>
      </c>
      <c r="P2433">
        <f t="shared" si="224"/>
        <v>1</v>
      </c>
      <c r="Q2433" t="str">
        <f t="shared" si="225"/>
        <v>food</v>
      </c>
      <c r="R2433" t="str">
        <f t="shared" si="228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1.4285714285714287E-4</v>
      </c>
      <c r="P2434">
        <f t="shared" si="224"/>
        <v>1</v>
      </c>
      <c r="Q2434" t="str">
        <f t="shared" si="225"/>
        <v>food</v>
      </c>
      <c r="R2434" t="str">
        <f t="shared" si="228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((E2435/D2435))</f>
        <v>0</v>
      </c>
      <c r="P2435" t="e">
        <f t="shared" ref="P2435:P2498" si="230">(E2435/L2435)</f>
        <v>#DIV/0!</v>
      </c>
      <c r="Q2435" t="str">
        <f t="shared" ref="Q2435:Q2498" si="231">LEFT(N2435,FIND("/",N2435)-1)</f>
        <v>food</v>
      </c>
      <c r="R2435" t="str">
        <f t="shared" si="228"/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1.2999999999999999E-3</v>
      </c>
      <c r="P2436">
        <f t="shared" si="230"/>
        <v>13</v>
      </c>
      <c r="Q2436" t="str">
        <f t="shared" si="231"/>
        <v>food</v>
      </c>
      <c r="R2436" t="str">
        <f t="shared" ref="R2436:R2499" si="234">RIGHT(N2436,LEN(N2436)-FIND("/",N2436))</f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4.8960000000000002E-3</v>
      </c>
      <c r="P2437">
        <f t="shared" si="230"/>
        <v>306</v>
      </c>
      <c r="Q2437" t="str">
        <f t="shared" si="231"/>
        <v>food</v>
      </c>
      <c r="R2437" t="str">
        <f t="shared" si="234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3.8461538461538462E-4</v>
      </c>
      <c r="P2438">
        <f t="shared" si="230"/>
        <v>22.5</v>
      </c>
      <c r="Q2438" t="str">
        <f t="shared" si="231"/>
        <v>food</v>
      </c>
      <c r="R2438" t="str">
        <f t="shared" si="234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t="e">
        <f t="shared" si="230"/>
        <v>#DIV/0!</v>
      </c>
      <c r="Q2439" t="str">
        <f t="shared" si="231"/>
        <v>food</v>
      </c>
      <c r="R2439" t="str">
        <f t="shared" si="234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3.3333333333333335E-3</v>
      </c>
      <c r="P2440">
        <f t="shared" si="230"/>
        <v>50</v>
      </c>
      <c r="Q2440" t="str">
        <f t="shared" si="231"/>
        <v>food</v>
      </c>
      <c r="R2440" t="str">
        <f t="shared" si="234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t="e">
        <f t="shared" si="230"/>
        <v>#DIV/0!</v>
      </c>
      <c r="Q2441" t="str">
        <f t="shared" si="231"/>
        <v>food</v>
      </c>
      <c r="R2441" t="str">
        <f t="shared" si="234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2E-3</v>
      </c>
      <c r="P2442">
        <f t="shared" si="230"/>
        <v>5</v>
      </c>
      <c r="Q2442" t="str">
        <f t="shared" si="231"/>
        <v>food</v>
      </c>
      <c r="R2442" t="str">
        <f t="shared" si="234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1.0788</v>
      </c>
      <c r="P2443">
        <f t="shared" si="230"/>
        <v>74.22935779816514</v>
      </c>
      <c r="Q2443" t="str">
        <f t="shared" si="231"/>
        <v>food</v>
      </c>
      <c r="R2443" t="str">
        <f t="shared" si="234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1.2594166666666666</v>
      </c>
      <c r="P2444">
        <f t="shared" si="230"/>
        <v>81.252688172043008</v>
      </c>
      <c r="Q2444" t="str">
        <f t="shared" si="231"/>
        <v>food</v>
      </c>
      <c r="R2444" t="str">
        <f t="shared" si="234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2.0251494999999999</v>
      </c>
      <c r="P2445">
        <f t="shared" si="230"/>
        <v>130.23469453376205</v>
      </c>
      <c r="Q2445" t="str">
        <f t="shared" si="231"/>
        <v>food</v>
      </c>
      <c r="R2445" t="str">
        <f t="shared" si="234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1.0860000000000001</v>
      </c>
      <c r="P2446">
        <f t="shared" si="230"/>
        <v>53.409836065573771</v>
      </c>
      <c r="Q2446" t="str">
        <f t="shared" si="231"/>
        <v>food</v>
      </c>
      <c r="R2446" t="str">
        <f t="shared" si="234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1.728</v>
      </c>
      <c r="P2447">
        <f t="shared" si="230"/>
        <v>75.130434782608702</v>
      </c>
      <c r="Q2447" t="str">
        <f t="shared" si="231"/>
        <v>food</v>
      </c>
      <c r="R2447" t="str">
        <f t="shared" si="234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1.6798</v>
      </c>
      <c r="P2448">
        <f t="shared" si="230"/>
        <v>75.666666666666671</v>
      </c>
      <c r="Q2448" t="str">
        <f t="shared" si="231"/>
        <v>food</v>
      </c>
      <c r="R2448" t="str">
        <f t="shared" si="234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4.2720000000000002</v>
      </c>
      <c r="P2449">
        <f t="shared" si="230"/>
        <v>31.691394658753708</v>
      </c>
      <c r="Q2449" t="str">
        <f t="shared" si="231"/>
        <v>food</v>
      </c>
      <c r="R2449" t="str">
        <f t="shared" si="234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1.075</v>
      </c>
      <c r="P2450">
        <f t="shared" si="230"/>
        <v>47.777777777777779</v>
      </c>
      <c r="Q2450" t="str">
        <f t="shared" si="231"/>
        <v>food</v>
      </c>
      <c r="R2450" t="str">
        <f t="shared" si="234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1.08</v>
      </c>
      <c r="P2451">
        <f t="shared" si="230"/>
        <v>90</v>
      </c>
      <c r="Q2451" t="str">
        <f t="shared" si="231"/>
        <v>food</v>
      </c>
      <c r="R2451" t="str">
        <f t="shared" si="234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1.0153353333333335</v>
      </c>
      <c r="P2452">
        <f t="shared" si="230"/>
        <v>149.31401960784314</v>
      </c>
      <c r="Q2452" t="str">
        <f t="shared" si="231"/>
        <v>food</v>
      </c>
      <c r="R2452" t="str">
        <f t="shared" si="234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1.1545000000000001</v>
      </c>
      <c r="P2453">
        <f t="shared" si="230"/>
        <v>62.06989247311828</v>
      </c>
      <c r="Q2453" t="str">
        <f t="shared" si="231"/>
        <v>food</v>
      </c>
      <c r="R2453" t="str">
        <f t="shared" si="234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1.335</v>
      </c>
      <c r="P2454">
        <f t="shared" si="230"/>
        <v>53.4</v>
      </c>
      <c r="Q2454" t="str">
        <f t="shared" si="231"/>
        <v>food</v>
      </c>
      <c r="R2454" t="str">
        <f t="shared" si="234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1.5469999999999999</v>
      </c>
      <c r="P2455">
        <f t="shared" si="230"/>
        <v>69.268656716417908</v>
      </c>
      <c r="Q2455" t="str">
        <f t="shared" si="231"/>
        <v>food</v>
      </c>
      <c r="R2455" t="str">
        <f t="shared" si="234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1.0084571428571429</v>
      </c>
      <c r="P2456">
        <f t="shared" si="230"/>
        <v>271.50769230769231</v>
      </c>
      <c r="Q2456" t="str">
        <f t="shared" si="231"/>
        <v>food</v>
      </c>
      <c r="R2456" t="str">
        <f t="shared" si="234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1.82</v>
      </c>
      <c r="P2457">
        <f t="shared" si="230"/>
        <v>34.125</v>
      </c>
      <c r="Q2457" t="str">
        <f t="shared" si="231"/>
        <v>food</v>
      </c>
      <c r="R2457" t="str">
        <f t="shared" si="234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1.8086666666666666</v>
      </c>
      <c r="P2458">
        <f t="shared" si="230"/>
        <v>40.492537313432834</v>
      </c>
      <c r="Q2458" t="str">
        <f t="shared" si="231"/>
        <v>food</v>
      </c>
      <c r="R2458" t="str">
        <f t="shared" si="234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1.0230434782608695</v>
      </c>
      <c r="P2459">
        <f t="shared" si="230"/>
        <v>189.75806451612902</v>
      </c>
      <c r="Q2459" t="str">
        <f t="shared" si="231"/>
        <v>food</v>
      </c>
      <c r="R2459" t="str">
        <f t="shared" si="234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1.1017999999999999</v>
      </c>
      <c r="P2460">
        <f t="shared" si="230"/>
        <v>68.862499999999997</v>
      </c>
      <c r="Q2460" t="str">
        <f t="shared" si="231"/>
        <v>food</v>
      </c>
      <c r="R2460" t="str">
        <f t="shared" si="234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1.0225</v>
      </c>
      <c r="P2461">
        <f t="shared" si="230"/>
        <v>108.77659574468085</v>
      </c>
      <c r="Q2461" t="str">
        <f t="shared" si="231"/>
        <v>food</v>
      </c>
      <c r="R2461" t="str">
        <f t="shared" si="234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1.0078823529411765</v>
      </c>
      <c r="P2462">
        <f t="shared" si="230"/>
        <v>125.98529411764706</v>
      </c>
      <c r="Q2462" t="str">
        <f t="shared" si="231"/>
        <v>food</v>
      </c>
      <c r="R2462" t="str">
        <f t="shared" si="234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1.038</v>
      </c>
      <c r="P2463">
        <f t="shared" si="230"/>
        <v>90.523255813953483</v>
      </c>
      <c r="Q2463" t="str">
        <f t="shared" si="231"/>
        <v>music</v>
      </c>
      <c r="R2463" t="str">
        <f t="shared" si="234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1.1070833333333334</v>
      </c>
      <c r="P2464">
        <f t="shared" si="230"/>
        <v>28.880434782608695</v>
      </c>
      <c r="Q2464" t="str">
        <f t="shared" si="231"/>
        <v>music</v>
      </c>
      <c r="R2464" t="str">
        <f t="shared" si="234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1.1625000000000001</v>
      </c>
      <c r="P2465">
        <f t="shared" si="230"/>
        <v>31</v>
      </c>
      <c r="Q2465" t="str">
        <f t="shared" si="231"/>
        <v>music</v>
      </c>
      <c r="R2465" t="str">
        <f t="shared" si="234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1.111</v>
      </c>
      <c r="P2466">
        <f t="shared" si="230"/>
        <v>51.674418604651166</v>
      </c>
      <c r="Q2466" t="str">
        <f t="shared" si="231"/>
        <v>music</v>
      </c>
      <c r="R2466" t="str">
        <f t="shared" si="234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1.8014285714285714</v>
      </c>
      <c r="P2467">
        <f t="shared" si="230"/>
        <v>26.270833333333332</v>
      </c>
      <c r="Q2467" t="str">
        <f t="shared" si="231"/>
        <v>music</v>
      </c>
      <c r="R2467" t="str">
        <f t="shared" si="234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</v>
      </c>
      <c r="P2468">
        <f t="shared" si="230"/>
        <v>48.07692307692308</v>
      </c>
      <c r="Q2468" t="str">
        <f t="shared" si="231"/>
        <v>music</v>
      </c>
      <c r="R2468" t="str">
        <f t="shared" si="234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1.1850000000000001</v>
      </c>
      <c r="P2469">
        <f t="shared" si="230"/>
        <v>27.558139534883722</v>
      </c>
      <c r="Q2469" t="str">
        <f t="shared" si="231"/>
        <v>music</v>
      </c>
      <c r="R2469" t="str">
        <f t="shared" si="234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1.0721700000000001</v>
      </c>
      <c r="P2470">
        <f t="shared" si="230"/>
        <v>36.97137931034483</v>
      </c>
      <c r="Q2470" t="str">
        <f t="shared" si="231"/>
        <v>music</v>
      </c>
      <c r="R2470" t="str">
        <f t="shared" si="234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1.1366666666666667</v>
      </c>
      <c r="P2471">
        <f t="shared" si="230"/>
        <v>29.021276595744681</v>
      </c>
      <c r="Q2471" t="str">
        <f t="shared" si="231"/>
        <v>music</v>
      </c>
      <c r="R2471" t="str">
        <f t="shared" si="234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1.0316400000000001</v>
      </c>
      <c r="P2472">
        <f t="shared" si="230"/>
        <v>28.65666666666667</v>
      </c>
      <c r="Q2472" t="str">
        <f t="shared" si="231"/>
        <v>music</v>
      </c>
      <c r="R2472" t="str">
        <f t="shared" si="234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1.28</v>
      </c>
      <c r="P2473">
        <f t="shared" si="230"/>
        <v>37.647058823529413</v>
      </c>
      <c r="Q2473" t="str">
        <f t="shared" si="231"/>
        <v>music</v>
      </c>
      <c r="R2473" t="str">
        <f t="shared" si="234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1.3576026666666667</v>
      </c>
      <c r="P2474">
        <f t="shared" si="230"/>
        <v>97.904038461538462</v>
      </c>
      <c r="Q2474" t="str">
        <f t="shared" si="231"/>
        <v>music</v>
      </c>
      <c r="R2474" t="str">
        <f t="shared" si="234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</v>
      </c>
      <c r="P2475">
        <f t="shared" si="230"/>
        <v>42.553191489361701</v>
      </c>
      <c r="Q2475" t="str">
        <f t="shared" si="231"/>
        <v>music</v>
      </c>
      <c r="R2475" t="str">
        <f t="shared" si="234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1.0000360000000001</v>
      </c>
      <c r="P2476">
        <f t="shared" si="230"/>
        <v>131.58368421052631</v>
      </c>
      <c r="Q2476" t="str">
        <f t="shared" si="231"/>
        <v>music</v>
      </c>
      <c r="R2476" t="str">
        <f t="shared" si="234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1.0471999999999999</v>
      </c>
      <c r="P2477">
        <f t="shared" si="230"/>
        <v>32.320987654320987</v>
      </c>
      <c r="Q2477" t="str">
        <f t="shared" si="231"/>
        <v>music</v>
      </c>
      <c r="R2477" t="str">
        <f t="shared" si="234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1.050225</v>
      </c>
      <c r="P2478">
        <f t="shared" si="230"/>
        <v>61.103999999999999</v>
      </c>
      <c r="Q2478" t="str">
        <f t="shared" si="231"/>
        <v>music</v>
      </c>
      <c r="R2478" t="str">
        <f t="shared" si="234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1.7133333333333334</v>
      </c>
      <c r="P2479">
        <f t="shared" si="230"/>
        <v>31.341463414634145</v>
      </c>
      <c r="Q2479" t="str">
        <f t="shared" si="231"/>
        <v>music</v>
      </c>
      <c r="R2479" t="str">
        <f t="shared" si="234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1.2749999999999999</v>
      </c>
      <c r="P2480">
        <f t="shared" si="230"/>
        <v>129.1139240506329</v>
      </c>
      <c r="Q2480" t="str">
        <f t="shared" si="231"/>
        <v>music</v>
      </c>
      <c r="R2480" t="str">
        <f t="shared" si="234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1.3344333333333334</v>
      </c>
      <c r="P2481">
        <f t="shared" si="230"/>
        <v>25.020624999999999</v>
      </c>
      <c r="Q2481" t="str">
        <f t="shared" si="231"/>
        <v>music</v>
      </c>
      <c r="R2481" t="str">
        <f t="shared" si="234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</v>
      </c>
      <c r="P2482">
        <f t="shared" si="230"/>
        <v>250</v>
      </c>
      <c r="Q2482" t="str">
        <f t="shared" si="231"/>
        <v>music</v>
      </c>
      <c r="R2482" t="str">
        <f t="shared" si="234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1.1291099999999998</v>
      </c>
      <c r="P2483">
        <f t="shared" si="230"/>
        <v>47.541473684210523</v>
      </c>
      <c r="Q2483" t="str">
        <f t="shared" si="231"/>
        <v>music</v>
      </c>
      <c r="R2483" t="str">
        <f t="shared" si="234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1.0009999999999999</v>
      </c>
      <c r="P2484">
        <f t="shared" si="230"/>
        <v>40.04</v>
      </c>
      <c r="Q2484" t="str">
        <f t="shared" si="231"/>
        <v>music</v>
      </c>
      <c r="R2484" t="str">
        <f t="shared" si="234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1.1372727272727272</v>
      </c>
      <c r="P2485">
        <f t="shared" si="230"/>
        <v>65.84210526315789</v>
      </c>
      <c r="Q2485" t="str">
        <f t="shared" si="231"/>
        <v>music</v>
      </c>
      <c r="R2485" t="str">
        <f t="shared" si="234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1.1931742857142855</v>
      </c>
      <c r="P2486">
        <f t="shared" si="230"/>
        <v>46.401222222222216</v>
      </c>
      <c r="Q2486" t="str">
        <f t="shared" si="231"/>
        <v>music</v>
      </c>
      <c r="R2486" t="str">
        <f t="shared" si="234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1.0325</v>
      </c>
      <c r="P2487">
        <f t="shared" si="230"/>
        <v>50.365853658536587</v>
      </c>
      <c r="Q2487" t="str">
        <f t="shared" si="231"/>
        <v>music</v>
      </c>
      <c r="R2487" t="str">
        <f t="shared" si="234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2.6566666666666667</v>
      </c>
      <c r="P2488">
        <f t="shared" si="230"/>
        <v>26.566666666666666</v>
      </c>
      <c r="Q2488" t="str">
        <f t="shared" si="231"/>
        <v>music</v>
      </c>
      <c r="R2488" t="str">
        <f t="shared" si="234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1.0005066666666667</v>
      </c>
      <c r="P2489">
        <f t="shared" si="230"/>
        <v>39.493684210526318</v>
      </c>
      <c r="Q2489" t="str">
        <f t="shared" si="231"/>
        <v>music</v>
      </c>
      <c r="R2489" t="str">
        <f t="shared" si="234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1.0669999999999999</v>
      </c>
      <c r="P2490">
        <f t="shared" si="230"/>
        <v>49.246153846153845</v>
      </c>
      <c r="Q2490" t="str">
        <f t="shared" si="231"/>
        <v>music</v>
      </c>
      <c r="R2490" t="str">
        <f t="shared" si="234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1.3367142857142857</v>
      </c>
      <c r="P2491">
        <f t="shared" si="230"/>
        <v>62.38</v>
      </c>
      <c r="Q2491" t="str">
        <f t="shared" si="231"/>
        <v>music</v>
      </c>
      <c r="R2491" t="str">
        <f t="shared" si="234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1.214</v>
      </c>
      <c r="P2492">
        <f t="shared" si="230"/>
        <v>37.9375</v>
      </c>
      <c r="Q2492" t="str">
        <f t="shared" si="231"/>
        <v>music</v>
      </c>
      <c r="R2492" t="str">
        <f t="shared" si="234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1.032</v>
      </c>
      <c r="P2493">
        <f t="shared" si="230"/>
        <v>51.6</v>
      </c>
      <c r="Q2493" t="str">
        <f t="shared" si="231"/>
        <v>music</v>
      </c>
      <c r="R2493" t="str">
        <f t="shared" si="234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1.25</v>
      </c>
      <c r="P2494">
        <f t="shared" si="230"/>
        <v>27.777777777777779</v>
      </c>
      <c r="Q2494" t="str">
        <f t="shared" si="231"/>
        <v>music</v>
      </c>
      <c r="R2494" t="str">
        <f t="shared" si="234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1.2869999999999999</v>
      </c>
      <c r="P2495">
        <f t="shared" si="230"/>
        <v>99.382239382239376</v>
      </c>
      <c r="Q2495" t="str">
        <f t="shared" si="231"/>
        <v>music</v>
      </c>
      <c r="R2495" t="str">
        <f t="shared" si="234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1.0100533333333332</v>
      </c>
      <c r="P2496">
        <f t="shared" si="230"/>
        <v>38.848205128205123</v>
      </c>
      <c r="Q2496" t="str">
        <f t="shared" si="231"/>
        <v>music</v>
      </c>
      <c r="R2496" t="str">
        <f t="shared" si="234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1.2753666666666665</v>
      </c>
      <c r="P2497">
        <f t="shared" si="230"/>
        <v>45.548809523809524</v>
      </c>
      <c r="Q2497" t="str">
        <f t="shared" si="231"/>
        <v>music</v>
      </c>
      <c r="R2497" t="str">
        <f t="shared" si="234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</v>
      </c>
      <c r="P2498">
        <f t="shared" si="230"/>
        <v>600</v>
      </c>
      <c r="Q2498" t="str">
        <f t="shared" si="231"/>
        <v>music</v>
      </c>
      <c r="R2498" t="str">
        <f t="shared" si="234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((E2499/D2499))</f>
        <v>1.127715</v>
      </c>
      <c r="P2499">
        <f t="shared" ref="P2499:P2562" si="236">(E2499/L2499)</f>
        <v>80.551071428571419</v>
      </c>
      <c r="Q2499" t="str">
        <f t="shared" ref="Q2499:Q2562" si="237">LEFT(N2499,FIND("/",N2499)-1)</f>
        <v>music</v>
      </c>
      <c r="R2499" t="str">
        <f t="shared" si="234"/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1.056</v>
      </c>
      <c r="P2500">
        <f t="shared" si="236"/>
        <v>52.8</v>
      </c>
      <c r="Q2500" t="str">
        <f t="shared" si="237"/>
        <v>music</v>
      </c>
      <c r="R2500" t="str">
        <f t="shared" ref="R2500:R2563" si="240">RIGHT(N2500,LEN(N2500)-FIND("/",N2500))</f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2.0262500000000001</v>
      </c>
      <c r="P2501">
        <f t="shared" si="236"/>
        <v>47.676470588235297</v>
      </c>
      <c r="Q2501" t="str">
        <f t="shared" si="237"/>
        <v>music</v>
      </c>
      <c r="R2501" t="str">
        <f t="shared" si="240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1.1333333333333333</v>
      </c>
      <c r="P2502">
        <f t="shared" si="236"/>
        <v>23.448275862068964</v>
      </c>
      <c r="Q2502" t="str">
        <f t="shared" si="237"/>
        <v>music</v>
      </c>
      <c r="R2502" t="str">
        <f t="shared" si="240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2.5545454545454545E-2</v>
      </c>
      <c r="P2503">
        <f t="shared" si="236"/>
        <v>40.142857142857146</v>
      </c>
      <c r="Q2503" t="str">
        <f t="shared" si="237"/>
        <v>food</v>
      </c>
      <c r="R2503" t="str">
        <f t="shared" si="240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7.8181818181818181E-4</v>
      </c>
      <c r="P2504">
        <f t="shared" si="236"/>
        <v>17.2</v>
      </c>
      <c r="Q2504" t="str">
        <f t="shared" si="237"/>
        <v>food</v>
      </c>
      <c r="R2504" t="str">
        <f t="shared" si="240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t="e">
        <f t="shared" si="236"/>
        <v>#DIV/0!</v>
      </c>
      <c r="Q2505" t="str">
        <f t="shared" si="237"/>
        <v>food</v>
      </c>
      <c r="R2505" t="str">
        <f t="shared" si="240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40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t="e">
        <f t="shared" si="236"/>
        <v>#DIV/0!</v>
      </c>
      <c r="Q2507" t="str">
        <f t="shared" si="237"/>
        <v>food</v>
      </c>
      <c r="R2507" t="str">
        <f t="shared" si="240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6.0000000000000001E-3</v>
      </c>
      <c r="P2508">
        <f t="shared" si="236"/>
        <v>15</v>
      </c>
      <c r="Q2508" t="str">
        <f t="shared" si="237"/>
        <v>food</v>
      </c>
      <c r="R2508" t="str">
        <f t="shared" si="240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t="e">
        <f t="shared" si="236"/>
        <v>#DIV/0!</v>
      </c>
      <c r="Q2509" t="str">
        <f t="shared" si="237"/>
        <v>food</v>
      </c>
      <c r="R2509" t="str">
        <f t="shared" si="240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t="e">
        <f t="shared" si="236"/>
        <v>#DIV/0!</v>
      </c>
      <c r="Q2510" t="str">
        <f t="shared" si="237"/>
        <v>food</v>
      </c>
      <c r="R2510" t="str">
        <f t="shared" si="240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1.0526315789473684E-2</v>
      </c>
      <c r="P2511">
        <f t="shared" si="236"/>
        <v>35.714285714285715</v>
      </c>
      <c r="Q2511" t="str">
        <f t="shared" si="237"/>
        <v>food</v>
      </c>
      <c r="R2511" t="str">
        <f t="shared" si="240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1.5E-3</v>
      </c>
      <c r="P2512">
        <f t="shared" si="236"/>
        <v>37.5</v>
      </c>
      <c r="Q2512" t="str">
        <f t="shared" si="237"/>
        <v>food</v>
      </c>
      <c r="R2512" t="str">
        <f t="shared" si="240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t="e">
        <f t="shared" si="236"/>
        <v>#DIV/0!</v>
      </c>
      <c r="Q2513" t="str">
        <f t="shared" si="237"/>
        <v>food</v>
      </c>
      <c r="R2513" t="str">
        <f t="shared" si="240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t="e">
        <f t="shared" si="236"/>
        <v>#DIV/0!</v>
      </c>
      <c r="Q2514" t="str">
        <f t="shared" si="237"/>
        <v>food</v>
      </c>
      <c r="R2514" t="str">
        <f t="shared" si="240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t="e">
        <f t="shared" si="236"/>
        <v>#DIV/0!</v>
      </c>
      <c r="Q2515" t="str">
        <f t="shared" si="237"/>
        <v>food</v>
      </c>
      <c r="R2515" t="str">
        <f t="shared" si="240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1.7500000000000002E-2</v>
      </c>
      <c r="P2516">
        <f t="shared" si="236"/>
        <v>52.5</v>
      </c>
      <c r="Q2516" t="str">
        <f t="shared" si="237"/>
        <v>food</v>
      </c>
      <c r="R2516" t="str">
        <f t="shared" si="240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0.186</v>
      </c>
      <c r="P2517">
        <f t="shared" si="236"/>
        <v>77.5</v>
      </c>
      <c r="Q2517" t="str">
        <f t="shared" si="237"/>
        <v>food</v>
      </c>
      <c r="R2517" t="str">
        <f t="shared" si="240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t="e">
        <f t="shared" si="236"/>
        <v>#DIV/0!</v>
      </c>
      <c r="Q2518" t="str">
        <f t="shared" si="237"/>
        <v>food</v>
      </c>
      <c r="R2518" t="str">
        <f t="shared" si="240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9.8166666666666666E-2</v>
      </c>
      <c r="P2519">
        <f t="shared" si="236"/>
        <v>53.545454545454547</v>
      </c>
      <c r="Q2519" t="str">
        <f t="shared" si="237"/>
        <v>food</v>
      </c>
      <c r="R2519" t="str">
        <f t="shared" si="240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t="e">
        <f t="shared" si="236"/>
        <v>#DIV/0!</v>
      </c>
      <c r="Q2520" t="str">
        <f t="shared" si="237"/>
        <v>food</v>
      </c>
      <c r="R2520" t="str">
        <f t="shared" si="240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4.3333333333333331E-4</v>
      </c>
      <c r="P2521">
        <f t="shared" si="236"/>
        <v>16.25</v>
      </c>
      <c r="Q2521" t="str">
        <f t="shared" si="237"/>
        <v>food</v>
      </c>
      <c r="R2521" t="str">
        <f t="shared" si="240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t="e">
        <f t="shared" si="236"/>
        <v>#DIV/0!</v>
      </c>
      <c r="Q2522" t="str">
        <f t="shared" si="237"/>
        <v>food</v>
      </c>
      <c r="R2522" t="str">
        <f t="shared" si="240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1.0948792000000001</v>
      </c>
      <c r="P2523">
        <f t="shared" si="236"/>
        <v>103.68174242424243</v>
      </c>
      <c r="Q2523" t="str">
        <f t="shared" si="237"/>
        <v>music</v>
      </c>
      <c r="R2523" t="str">
        <f t="shared" si="240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</v>
      </c>
      <c r="P2524">
        <f t="shared" si="236"/>
        <v>185.18518518518519</v>
      </c>
      <c r="Q2524" t="str">
        <f t="shared" si="237"/>
        <v>music</v>
      </c>
      <c r="R2524" t="str">
        <f t="shared" si="240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1.5644444444444445</v>
      </c>
      <c r="P2525">
        <f t="shared" si="236"/>
        <v>54.153846153846153</v>
      </c>
      <c r="Q2525" t="str">
        <f t="shared" si="237"/>
        <v>music</v>
      </c>
      <c r="R2525" t="str">
        <f t="shared" si="240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1.016</v>
      </c>
      <c r="P2526">
        <f t="shared" si="236"/>
        <v>177.2093023255814</v>
      </c>
      <c r="Q2526" t="str">
        <f t="shared" si="237"/>
        <v>music</v>
      </c>
      <c r="R2526" t="str">
        <f t="shared" si="240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1.00325</v>
      </c>
      <c r="P2527">
        <f t="shared" si="236"/>
        <v>100.325</v>
      </c>
      <c r="Q2527" t="str">
        <f t="shared" si="237"/>
        <v>music</v>
      </c>
      <c r="R2527" t="str">
        <f t="shared" si="240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1.1294999999999999</v>
      </c>
      <c r="P2528">
        <f t="shared" si="236"/>
        <v>136.90909090909091</v>
      </c>
      <c r="Q2528" t="str">
        <f t="shared" si="237"/>
        <v>music</v>
      </c>
      <c r="R2528" t="str">
        <f t="shared" si="240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1.02125</v>
      </c>
      <c r="P2529">
        <f t="shared" si="236"/>
        <v>57.535211267605632</v>
      </c>
      <c r="Q2529" t="str">
        <f t="shared" si="237"/>
        <v>music</v>
      </c>
      <c r="R2529" t="str">
        <f t="shared" si="240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1.0724974999999999</v>
      </c>
      <c r="P2530">
        <f t="shared" si="236"/>
        <v>52.962839506172834</v>
      </c>
      <c r="Q2530" t="str">
        <f t="shared" si="237"/>
        <v>music</v>
      </c>
      <c r="R2530" t="str">
        <f t="shared" si="240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1.0428333333333333</v>
      </c>
      <c r="P2531">
        <f t="shared" si="236"/>
        <v>82.328947368421055</v>
      </c>
      <c r="Q2531" t="str">
        <f t="shared" si="237"/>
        <v>music</v>
      </c>
      <c r="R2531" t="str">
        <f t="shared" si="240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</v>
      </c>
      <c r="P2532">
        <f t="shared" si="236"/>
        <v>135.41666666666666</v>
      </c>
      <c r="Q2532" t="str">
        <f t="shared" si="237"/>
        <v>music</v>
      </c>
      <c r="R2532" t="str">
        <f t="shared" si="240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1.004</v>
      </c>
      <c r="P2533">
        <f t="shared" si="236"/>
        <v>74.06557377049181</v>
      </c>
      <c r="Q2533" t="str">
        <f t="shared" si="237"/>
        <v>music</v>
      </c>
      <c r="R2533" t="str">
        <f t="shared" si="240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1.26125</v>
      </c>
      <c r="P2534">
        <f t="shared" si="236"/>
        <v>84.083333333333329</v>
      </c>
      <c r="Q2534" t="str">
        <f t="shared" si="237"/>
        <v>music</v>
      </c>
      <c r="R2534" t="str">
        <f t="shared" si="240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1.1066666666666667</v>
      </c>
      <c r="P2535">
        <f t="shared" si="236"/>
        <v>61.029411764705884</v>
      </c>
      <c r="Q2535" t="str">
        <f t="shared" si="237"/>
        <v>music</v>
      </c>
      <c r="R2535" t="str">
        <f t="shared" si="240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1.05</v>
      </c>
      <c r="P2536">
        <f t="shared" si="236"/>
        <v>150</v>
      </c>
      <c r="Q2536" t="str">
        <f t="shared" si="237"/>
        <v>music</v>
      </c>
      <c r="R2536" t="str">
        <f t="shared" si="240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1.03775</v>
      </c>
      <c r="P2537">
        <f t="shared" si="236"/>
        <v>266.08974358974359</v>
      </c>
      <c r="Q2537" t="str">
        <f t="shared" si="237"/>
        <v>music</v>
      </c>
      <c r="R2537" t="str">
        <f t="shared" si="240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1.1599999999999999</v>
      </c>
      <c r="P2538">
        <f t="shared" si="236"/>
        <v>7.25</v>
      </c>
      <c r="Q2538" t="str">
        <f t="shared" si="237"/>
        <v>music</v>
      </c>
      <c r="R2538" t="str">
        <f t="shared" si="240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1.1000000000000001</v>
      </c>
      <c r="P2539">
        <f t="shared" si="236"/>
        <v>100</v>
      </c>
      <c r="Q2539" t="str">
        <f t="shared" si="237"/>
        <v>music</v>
      </c>
      <c r="R2539" t="str">
        <f t="shared" si="240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1.130176111111111</v>
      </c>
      <c r="P2540">
        <f t="shared" si="236"/>
        <v>109.96308108108107</v>
      </c>
      <c r="Q2540" t="str">
        <f t="shared" si="237"/>
        <v>music</v>
      </c>
      <c r="R2540" t="str">
        <f t="shared" si="240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1.0024999999999999</v>
      </c>
      <c r="P2541">
        <f t="shared" si="236"/>
        <v>169.91525423728814</v>
      </c>
      <c r="Q2541" t="str">
        <f t="shared" si="237"/>
        <v>music</v>
      </c>
      <c r="R2541" t="str">
        <f t="shared" si="240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1.034</v>
      </c>
      <c r="P2542">
        <f t="shared" si="236"/>
        <v>95.740740740740748</v>
      </c>
      <c r="Q2542" t="str">
        <f t="shared" si="237"/>
        <v>music</v>
      </c>
      <c r="R2542" t="str">
        <f t="shared" si="240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1.0702857142857143</v>
      </c>
      <c r="P2543">
        <f t="shared" si="236"/>
        <v>59.460317460317462</v>
      </c>
      <c r="Q2543" t="str">
        <f t="shared" si="237"/>
        <v>music</v>
      </c>
      <c r="R2543" t="str">
        <f t="shared" si="240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1.0357142857142858</v>
      </c>
      <c r="P2544">
        <f t="shared" si="236"/>
        <v>55.769230769230766</v>
      </c>
      <c r="Q2544" t="str">
        <f t="shared" si="237"/>
        <v>music</v>
      </c>
      <c r="R2544" t="str">
        <f t="shared" si="240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1.5640000000000001</v>
      </c>
      <c r="P2545">
        <f t="shared" si="236"/>
        <v>30.076923076923077</v>
      </c>
      <c r="Q2545" t="str">
        <f t="shared" si="237"/>
        <v>music</v>
      </c>
      <c r="R2545" t="str">
        <f t="shared" si="240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1.0082</v>
      </c>
      <c r="P2546">
        <f t="shared" si="236"/>
        <v>88.438596491228068</v>
      </c>
      <c r="Q2546" t="str">
        <f t="shared" si="237"/>
        <v>music</v>
      </c>
      <c r="R2546" t="str">
        <f t="shared" si="240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1.9530000000000001</v>
      </c>
      <c r="P2547">
        <f t="shared" si="236"/>
        <v>64.032786885245898</v>
      </c>
      <c r="Q2547" t="str">
        <f t="shared" si="237"/>
        <v>music</v>
      </c>
      <c r="R2547" t="str">
        <f t="shared" si="240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1.1171428571428572</v>
      </c>
      <c r="P2548">
        <f t="shared" si="236"/>
        <v>60.153846153846153</v>
      </c>
      <c r="Q2548" t="str">
        <f t="shared" si="237"/>
        <v>music</v>
      </c>
      <c r="R2548" t="str">
        <f t="shared" si="240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1.1985454545454546</v>
      </c>
      <c r="P2549">
        <f t="shared" si="236"/>
        <v>49.194029850746269</v>
      </c>
      <c r="Q2549" t="str">
        <f t="shared" si="237"/>
        <v>music</v>
      </c>
      <c r="R2549" t="str">
        <f t="shared" si="240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1.0185</v>
      </c>
      <c r="P2550">
        <f t="shared" si="236"/>
        <v>165.16216216216216</v>
      </c>
      <c r="Q2550" t="str">
        <f t="shared" si="237"/>
        <v>music</v>
      </c>
      <c r="R2550" t="str">
        <f t="shared" si="240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1.0280254777070064</v>
      </c>
      <c r="P2551">
        <f t="shared" si="236"/>
        <v>43.621621621621621</v>
      </c>
      <c r="Q2551" t="str">
        <f t="shared" si="237"/>
        <v>music</v>
      </c>
      <c r="R2551" t="str">
        <f t="shared" si="240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1.0084615384615385</v>
      </c>
      <c r="P2552">
        <f t="shared" si="236"/>
        <v>43.7</v>
      </c>
      <c r="Q2552" t="str">
        <f t="shared" si="237"/>
        <v>music</v>
      </c>
      <c r="R2552" t="str">
        <f t="shared" si="240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1.0273469387755103</v>
      </c>
      <c r="P2553">
        <f t="shared" si="236"/>
        <v>67.419642857142861</v>
      </c>
      <c r="Q2553" t="str">
        <f t="shared" si="237"/>
        <v>music</v>
      </c>
      <c r="R2553" t="str">
        <f t="shared" si="240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1.0649999999999999</v>
      </c>
      <c r="P2554">
        <f t="shared" si="236"/>
        <v>177.5</v>
      </c>
      <c r="Q2554" t="str">
        <f t="shared" si="237"/>
        <v>music</v>
      </c>
      <c r="R2554" t="str">
        <f t="shared" si="240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1.5553333333333332</v>
      </c>
      <c r="P2555">
        <f t="shared" si="236"/>
        <v>38.883333333333333</v>
      </c>
      <c r="Q2555" t="str">
        <f t="shared" si="237"/>
        <v>music</v>
      </c>
      <c r="R2555" t="str">
        <f t="shared" si="240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1.228</v>
      </c>
      <c r="P2556">
        <f t="shared" si="236"/>
        <v>54.985074626865675</v>
      </c>
      <c r="Q2556" t="str">
        <f t="shared" si="237"/>
        <v>music</v>
      </c>
      <c r="R2556" t="str">
        <f t="shared" si="240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1.0734999999999999</v>
      </c>
      <c r="P2557">
        <f t="shared" si="236"/>
        <v>61.342857142857142</v>
      </c>
      <c r="Q2557" t="str">
        <f t="shared" si="237"/>
        <v>music</v>
      </c>
      <c r="R2557" t="str">
        <f t="shared" si="240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1.0550335570469798</v>
      </c>
      <c r="P2558">
        <f t="shared" si="236"/>
        <v>23.117647058823529</v>
      </c>
      <c r="Q2558" t="str">
        <f t="shared" si="237"/>
        <v>music</v>
      </c>
      <c r="R2558" t="str">
        <f t="shared" si="240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1.1844444444444444</v>
      </c>
      <c r="P2559">
        <f t="shared" si="236"/>
        <v>29.611111111111111</v>
      </c>
      <c r="Q2559" t="str">
        <f t="shared" si="237"/>
        <v>music</v>
      </c>
      <c r="R2559" t="str">
        <f t="shared" si="240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1.0888</v>
      </c>
      <c r="P2560">
        <f t="shared" si="236"/>
        <v>75.611111111111114</v>
      </c>
      <c r="Q2560" t="str">
        <f t="shared" si="237"/>
        <v>music</v>
      </c>
      <c r="R2560" t="str">
        <f t="shared" si="240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1.1125</v>
      </c>
      <c r="P2561">
        <f t="shared" si="236"/>
        <v>35.6</v>
      </c>
      <c r="Q2561" t="str">
        <f t="shared" si="237"/>
        <v>music</v>
      </c>
      <c r="R2561" t="str">
        <f t="shared" si="240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1.0009999999999999</v>
      </c>
      <c r="P2562">
        <f t="shared" si="236"/>
        <v>143</v>
      </c>
      <c r="Q2562" t="str">
        <f t="shared" si="237"/>
        <v>music</v>
      </c>
      <c r="R2562" t="str">
        <f t="shared" si="240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((E2563/D2563))</f>
        <v>0</v>
      </c>
      <c r="P2563" t="e">
        <f t="shared" ref="P2563:P2626" si="242">(E2563/L2563)</f>
        <v>#DIV/0!</v>
      </c>
      <c r="Q2563" t="str">
        <f t="shared" ref="Q2563:Q2626" si="243">LEFT(N2563,FIND("/",N2563)-1)</f>
        <v>food</v>
      </c>
      <c r="R2563" t="str">
        <f t="shared" si="240"/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7.4999999999999997E-3</v>
      </c>
      <c r="P2564">
        <f t="shared" si="242"/>
        <v>25</v>
      </c>
      <c r="Q2564" t="str">
        <f t="shared" si="243"/>
        <v>food</v>
      </c>
      <c r="R2564" t="str">
        <f t="shared" ref="R2564:R2627" si="246">RIGHT(N2564,LEN(N2564)-FIND("/",N2564))</f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t="e">
        <f t="shared" si="242"/>
        <v>#DIV/0!</v>
      </c>
      <c r="Q2565" t="str">
        <f t="shared" si="243"/>
        <v>food</v>
      </c>
      <c r="R2565" t="str">
        <f t="shared" si="246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t="e">
        <f t="shared" si="242"/>
        <v>#DIV/0!</v>
      </c>
      <c r="Q2566" t="str">
        <f t="shared" si="243"/>
        <v>food</v>
      </c>
      <c r="R2566" t="str">
        <f t="shared" si="246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0.01</v>
      </c>
      <c r="P2567">
        <f t="shared" si="242"/>
        <v>100</v>
      </c>
      <c r="Q2567" t="str">
        <f t="shared" si="243"/>
        <v>food</v>
      </c>
      <c r="R2567" t="str">
        <f t="shared" si="246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t="e">
        <f t="shared" si="242"/>
        <v>#DIV/0!</v>
      </c>
      <c r="Q2568" t="str">
        <f t="shared" si="243"/>
        <v>food</v>
      </c>
      <c r="R2568" t="str">
        <f t="shared" si="246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2.6666666666666666E-3</v>
      </c>
      <c r="P2569">
        <f t="shared" si="242"/>
        <v>60</v>
      </c>
      <c r="Q2569" t="str">
        <f t="shared" si="243"/>
        <v>food</v>
      </c>
      <c r="R2569" t="str">
        <f t="shared" si="246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5.0000000000000001E-3</v>
      </c>
      <c r="P2570">
        <f t="shared" si="242"/>
        <v>50</v>
      </c>
      <c r="Q2570" t="str">
        <f t="shared" si="243"/>
        <v>food</v>
      </c>
      <c r="R2570" t="str">
        <f t="shared" si="246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2.2307692307692306E-2</v>
      </c>
      <c r="P2571">
        <f t="shared" si="242"/>
        <v>72.5</v>
      </c>
      <c r="Q2571" t="str">
        <f t="shared" si="243"/>
        <v>food</v>
      </c>
      <c r="R2571" t="str">
        <f t="shared" si="246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8.4285714285714294E-3</v>
      </c>
      <c r="P2572">
        <f t="shared" si="242"/>
        <v>29.5</v>
      </c>
      <c r="Q2572" t="str">
        <f t="shared" si="243"/>
        <v>food</v>
      </c>
      <c r="R2572" t="str">
        <f t="shared" si="246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2.5000000000000001E-3</v>
      </c>
      <c r="P2573">
        <f t="shared" si="242"/>
        <v>62.5</v>
      </c>
      <c r="Q2573" t="str">
        <f t="shared" si="243"/>
        <v>food</v>
      </c>
      <c r="R2573" t="str">
        <f t="shared" si="246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t="e">
        <f t="shared" si="242"/>
        <v>#DIV/0!</v>
      </c>
      <c r="Q2574" t="str">
        <f t="shared" si="243"/>
        <v>food</v>
      </c>
      <c r="R2574" t="str">
        <f t="shared" si="246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t="e">
        <f t="shared" si="242"/>
        <v>#DIV/0!</v>
      </c>
      <c r="Q2575" t="str">
        <f t="shared" si="243"/>
        <v>food</v>
      </c>
      <c r="R2575" t="str">
        <f t="shared" si="246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t="e">
        <f t="shared" si="242"/>
        <v>#DIV/0!</v>
      </c>
      <c r="Q2576" t="str">
        <f t="shared" si="243"/>
        <v>food</v>
      </c>
      <c r="R2576" t="str">
        <f t="shared" si="246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t="e">
        <f t="shared" si="242"/>
        <v>#DIV/0!</v>
      </c>
      <c r="Q2577" t="str">
        <f t="shared" si="243"/>
        <v>food</v>
      </c>
      <c r="R2577" t="str">
        <f t="shared" si="246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t="e">
        <f t="shared" si="242"/>
        <v>#DIV/0!</v>
      </c>
      <c r="Q2578" t="str">
        <f t="shared" si="243"/>
        <v>food</v>
      </c>
      <c r="R2578" t="str">
        <f t="shared" si="246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t="e">
        <f t="shared" si="242"/>
        <v>#DIV/0!</v>
      </c>
      <c r="Q2579" t="str">
        <f t="shared" si="243"/>
        <v>food</v>
      </c>
      <c r="R2579" t="str">
        <f t="shared" si="246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t="e">
        <f t="shared" si="242"/>
        <v>#DIV/0!</v>
      </c>
      <c r="Q2580" t="str">
        <f t="shared" si="243"/>
        <v>food</v>
      </c>
      <c r="R2580" t="str">
        <f t="shared" si="246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1.3849999999999999E-3</v>
      </c>
      <c r="P2581">
        <f t="shared" si="242"/>
        <v>23.083333333333332</v>
      </c>
      <c r="Q2581" t="str">
        <f t="shared" si="243"/>
        <v>food</v>
      </c>
      <c r="R2581" t="str">
        <f t="shared" si="246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6.0000000000000001E-3</v>
      </c>
      <c r="P2582">
        <f t="shared" si="242"/>
        <v>25.5</v>
      </c>
      <c r="Q2582" t="str">
        <f t="shared" si="243"/>
        <v>food</v>
      </c>
      <c r="R2582" t="str">
        <f t="shared" si="246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0.106</v>
      </c>
      <c r="P2583">
        <f t="shared" si="242"/>
        <v>48.18181818181818</v>
      </c>
      <c r="Q2583" t="str">
        <f t="shared" si="243"/>
        <v>food</v>
      </c>
      <c r="R2583" t="str">
        <f t="shared" si="246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1.1111111111111112E-5</v>
      </c>
      <c r="P2584">
        <f t="shared" si="242"/>
        <v>1</v>
      </c>
      <c r="Q2584" t="str">
        <f t="shared" si="243"/>
        <v>food</v>
      </c>
      <c r="R2584" t="str">
        <f t="shared" si="246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5.0000000000000001E-3</v>
      </c>
      <c r="P2585">
        <f t="shared" si="242"/>
        <v>1</v>
      </c>
      <c r="Q2585" t="str">
        <f t="shared" si="243"/>
        <v>food</v>
      </c>
      <c r="R2585" t="str">
        <f t="shared" si="246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t="e">
        <f t="shared" si="242"/>
        <v>#DIV/0!</v>
      </c>
      <c r="Q2586" t="str">
        <f t="shared" si="243"/>
        <v>food</v>
      </c>
      <c r="R2586" t="str">
        <f t="shared" si="246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1.6666666666666668E-3</v>
      </c>
      <c r="P2587">
        <f t="shared" si="242"/>
        <v>50</v>
      </c>
      <c r="Q2587" t="str">
        <f t="shared" si="243"/>
        <v>food</v>
      </c>
      <c r="R2587" t="str">
        <f t="shared" si="246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1.6666666666666668E-3</v>
      </c>
      <c r="P2588">
        <f t="shared" si="242"/>
        <v>5</v>
      </c>
      <c r="Q2588" t="str">
        <f t="shared" si="243"/>
        <v>food</v>
      </c>
      <c r="R2588" t="str">
        <f t="shared" si="246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2.4340000000000001E-2</v>
      </c>
      <c r="P2589">
        <f t="shared" si="242"/>
        <v>202.83333333333334</v>
      </c>
      <c r="Q2589" t="str">
        <f t="shared" si="243"/>
        <v>food</v>
      </c>
      <c r="R2589" t="str">
        <f t="shared" si="246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3.8833333333333331E-2</v>
      </c>
      <c r="P2590">
        <f t="shared" si="242"/>
        <v>29.125</v>
      </c>
      <c r="Q2590" t="str">
        <f t="shared" si="243"/>
        <v>food</v>
      </c>
      <c r="R2590" t="str">
        <f t="shared" si="246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1E-4</v>
      </c>
      <c r="P2591">
        <f t="shared" si="242"/>
        <v>5</v>
      </c>
      <c r="Q2591" t="str">
        <f t="shared" si="243"/>
        <v>food</v>
      </c>
      <c r="R2591" t="str">
        <f t="shared" si="246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t="e">
        <f t="shared" si="242"/>
        <v>#DIV/0!</v>
      </c>
      <c r="Q2592" t="str">
        <f t="shared" si="243"/>
        <v>food</v>
      </c>
      <c r="R2592" t="str">
        <f t="shared" si="246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1.7333333333333333E-2</v>
      </c>
      <c r="P2593">
        <f t="shared" si="242"/>
        <v>13</v>
      </c>
      <c r="Q2593" t="str">
        <f t="shared" si="243"/>
        <v>food</v>
      </c>
      <c r="R2593" t="str">
        <f t="shared" si="246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1.6666666666666668E-3</v>
      </c>
      <c r="P2594">
        <f t="shared" si="242"/>
        <v>50</v>
      </c>
      <c r="Q2594" t="str">
        <f t="shared" si="243"/>
        <v>food</v>
      </c>
      <c r="R2594" t="str">
        <f t="shared" si="246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t="e">
        <f t="shared" si="242"/>
        <v>#DIV/0!</v>
      </c>
      <c r="Q2595" t="str">
        <f t="shared" si="243"/>
        <v>food</v>
      </c>
      <c r="R2595" t="str">
        <f t="shared" si="246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1.2500000000000001E-5</v>
      </c>
      <c r="P2596">
        <f t="shared" si="242"/>
        <v>1</v>
      </c>
      <c r="Q2596" t="str">
        <f t="shared" si="243"/>
        <v>food</v>
      </c>
      <c r="R2596" t="str">
        <f t="shared" si="246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0.12166666666666667</v>
      </c>
      <c r="P2597">
        <f t="shared" si="242"/>
        <v>96.05263157894737</v>
      </c>
      <c r="Q2597" t="str">
        <f t="shared" si="243"/>
        <v>food</v>
      </c>
      <c r="R2597" t="str">
        <f t="shared" si="246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0.23588571428571428</v>
      </c>
      <c r="P2598">
        <f t="shared" si="242"/>
        <v>305.77777777777777</v>
      </c>
      <c r="Q2598" t="str">
        <f t="shared" si="243"/>
        <v>food</v>
      </c>
      <c r="R2598" t="str">
        <f t="shared" si="246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5.6666666666666664E-2</v>
      </c>
      <c r="P2599">
        <f t="shared" si="242"/>
        <v>12.142857142857142</v>
      </c>
      <c r="Q2599" t="str">
        <f t="shared" si="243"/>
        <v>food</v>
      </c>
      <c r="R2599" t="str">
        <f t="shared" si="246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0.39</v>
      </c>
      <c r="P2600">
        <f t="shared" si="242"/>
        <v>83.571428571428569</v>
      </c>
      <c r="Q2600" t="str">
        <f t="shared" si="243"/>
        <v>food</v>
      </c>
      <c r="R2600" t="str">
        <f t="shared" si="246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9.9546510341776348E-3</v>
      </c>
      <c r="P2601">
        <f t="shared" si="242"/>
        <v>18</v>
      </c>
      <c r="Q2601" t="str">
        <f t="shared" si="243"/>
        <v>food</v>
      </c>
      <c r="R2601" t="str">
        <f t="shared" si="246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6.9320000000000007E-2</v>
      </c>
      <c r="P2602">
        <f t="shared" si="242"/>
        <v>115.53333333333333</v>
      </c>
      <c r="Q2602" t="str">
        <f t="shared" si="243"/>
        <v>food</v>
      </c>
      <c r="R2602" t="str">
        <f t="shared" si="246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6.6139999999999999</v>
      </c>
      <c r="P2603">
        <f t="shared" si="242"/>
        <v>21.900662251655628</v>
      </c>
      <c r="Q2603" t="str">
        <f t="shared" si="243"/>
        <v>technology</v>
      </c>
      <c r="R2603" t="str">
        <f t="shared" si="246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3.2609166666666667</v>
      </c>
      <c r="P2604">
        <f t="shared" si="242"/>
        <v>80.022494887525568</v>
      </c>
      <c r="Q2604" t="str">
        <f t="shared" si="243"/>
        <v>technology</v>
      </c>
      <c r="R2604" t="str">
        <f t="shared" si="246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1.0148571428571429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6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1.0421799999999999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6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1.0742157000000001</v>
      </c>
      <c r="P2607">
        <f t="shared" si="242"/>
        <v>60.965703745743475</v>
      </c>
      <c r="Q2607" t="str">
        <f t="shared" si="243"/>
        <v>technology</v>
      </c>
      <c r="R2607" t="str">
        <f t="shared" si="246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1.1005454545454545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6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4.077</v>
      </c>
      <c r="P2609">
        <f t="shared" si="242"/>
        <v>81.949748743718587</v>
      </c>
      <c r="Q2609" t="str">
        <f t="shared" si="243"/>
        <v>technology</v>
      </c>
      <c r="R2609" t="str">
        <f t="shared" si="246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2.2392500000000002</v>
      </c>
      <c r="P2610">
        <f t="shared" si="242"/>
        <v>58.92763157894737</v>
      </c>
      <c r="Q2610" t="str">
        <f t="shared" si="243"/>
        <v>technology</v>
      </c>
      <c r="R2610" t="str">
        <f t="shared" si="246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3.038011142857143</v>
      </c>
      <c r="P2611">
        <f t="shared" si="242"/>
        <v>157.29347633136095</v>
      </c>
      <c r="Q2611" t="str">
        <f t="shared" si="243"/>
        <v>technology</v>
      </c>
      <c r="R2611" t="str">
        <f t="shared" si="246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1.4132510432681749</v>
      </c>
      <c r="P2612">
        <f t="shared" si="242"/>
        <v>55.758509532062391</v>
      </c>
      <c r="Q2612" t="str">
        <f t="shared" si="243"/>
        <v>technology</v>
      </c>
      <c r="R2612" t="str">
        <f t="shared" si="246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27.906363636363636</v>
      </c>
      <c r="P2613">
        <f t="shared" si="242"/>
        <v>83.802893802893806</v>
      </c>
      <c r="Q2613" t="str">
        <f t="shared" si="243"/>
        <v>technology</v>
      </c>
      <c r="R2613" t="str">
        <f t="shared" si="246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1.7176130000000001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6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1.0101333333333333</v>
      </c>
      <c r="P2615">
        <f t="shared" si="242"/>
        <v>270.57142857142856</v>
      </c>
      <c r="Q2615" t="str">
        <f t="shared" si="243"/>
        <v>technology</v>
      </c>
      <c r="R2615" t="str">
        <f t="shared" si="246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1.02</v>
      </c>
      <c r="P2616">
        <f t="shared" si="242"/>
        <v>107.1</v>
      </c>
      <c r="Q2616" t="str">
        <f t="shared" si="243"/>
        <v>technology</v>
      </c>
      <c r="R2616" t="str">
        <f t="shared" si="246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1.6976511744127936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6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1.14534</v>
      </c>
      <c r="P2618">
        <f t="shared" si="242"/>
        <v>120.30882352941177</v>
      </c>
      <c r="Q2618" t="str">
        <f t="shared" si="243"/>
        <v>technology</v>
      </c>
      <c r="R2618" t="str">
        <f t="shared" si="246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8.7759999999999998</v>
      </c>
      <c r="P2619">
        <f t="shared" si="242"/>
        <v>27.59748427672956</v>
      </c>
      <c r="Q2619" t="str">
        <f t="shared" si="243"/>
        <v>technology</v>
      </c>
      <c r="R2619" t="str">
        <f t="shared" si="246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1.0538666666666667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6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1.8839999999999999</v>
      </c>
      <c r="P2621">
        <f t="shared" si="242"/>
        <v>35.547169811320757</v>
      </c>
      <c r="Q2621" t="str">
        <f t="shared" si="243"/>
        <v>technology</v>
      </c>
      <c r="R2621" t="str">
        <f t="shared" si="246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1.436523076923077</v>
      </c>
      <c r="P2622">
        <f t="shared" si="242"/>
        <v>74.639488409272587</v>
      </c>
      <c r="Q2622" t="str">
        <f t="shared" si="243"/>
        <v>technology</v>
      </c>
      <c r="R2622" t="str">
        <f t="shared" si="246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1.4588000000000001</v>
      </c>
      <c r="P2623">
        <f t="shared" si="242"/>
        <v>47.058064516129029</v>
      </c>
      <c r="Q2623" t="str">
        <f t="shared" si="243"/>
        <v>technology</v>
      </c>
      <c r="R2623" t="str">
        <f t="shared" si="246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1.3118399999999999</v>
      </c>
      <c r="P2624">
        <f t="shared" si="242"/>
        <v>26.591351351351353</v>
      </c>
      <c r="Q2624" t="str">
        <f t="shared" si="243"/>
        <v>technology</v>
      </c>
      <c r="R2624" t="str">
        <f t="shared" si="246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1.1399999999999999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6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13.794206249999998</v>
      </c>
      <c r="P2626">
        <f t="shared" si="242"/>
        <v>31.820544982698959</v>
      </c>
      <c r="Q2626" t="str">
        <f t="shared" si="243"/>
        <v>technology</v>
      </c>
      <c r="R2626" t="str">
        <f t="shared" si="246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((E2627/D2627))</f>
        <v>9.56</v>
      </c>
      <c r="P2627">
        <f t="shared" ref="P2627:P2690" si="248">(E2627/L2627)</f>
        <v>27.576923076923077</v>
      </c>
      <c r="Q2627" t="str">
        <f t="shared" ref="Q2627:Q2690" si="249">LEFT(N2627,FIND("/",N2627)-1)</f>
        <v>technology</v>
      </c>
      <c r="R2627" t="str">
        <f t="shared" si="246"/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ref="R2628:R2691" si="252">RIGHT(N2628,LEN(N2628)-FIND("/",N2628))</f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52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52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52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52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52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52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52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52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52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52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52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52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52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52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52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52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52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52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52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52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52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52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52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52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si="252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52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52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52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52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52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52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52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52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52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52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52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52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52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52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52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52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52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52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52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52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52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52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52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52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52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52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52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52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52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52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52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52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52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52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((E2691/D2691))</f>
        <v>2.8571428571428571E-5</v>
      </c>
      <c r="P2691">
        <f t="shared" ref="P2691:P2754" si="254">(E2691/L2691)</f>
        <v>1</v>
      </c>
      <c r="Q2691" t="str">
        <f t="shared" ref="Q2691:Q2754" si="255">LEFT(N2691,FIND("/",N2691)-1)</f>
        <v>food</v>
      </c>
      <c r="R2691" t="str">
        <f t="shared" si="252"/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ref="R2692:R2755" si="258">RIGHT(N2692,LEN(N2692)-FIND("/",N2692))</f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8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8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8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8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8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8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8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8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8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8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8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8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8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8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8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8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8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8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8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8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8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8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8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8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si="258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8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8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8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8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8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8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8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8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8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8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8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8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8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8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8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8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8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8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8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8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8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8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8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8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8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8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8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8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8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8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8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((E2755/D2755))</f>
        <v>0.19</v>
      </c>
      <c r="P2755">
        <f t="shared" ref="P2755:P2818" si="260">(E2755/L2755)</f>
        <v>47.5</v>
      </c>
      <c r="Q2755" t="str">
        <f t="shared" ref="Q2755:Q2818" si="261">LEFT(N2755,FIND("/",N2755)-1)</f>
        <v>publishing</v>
      </c>
      <c r="R2755" t="str">
        <f t="shared" si="258"/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ref="R2756:R2819" si="264">RIGHT(N2756,LEN(N2756)-FIND("/",N2756))</f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64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64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64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64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64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64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64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64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64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64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64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64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64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64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64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64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64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64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64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64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64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64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64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64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si="264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64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64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64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64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64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64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64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64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64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64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64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64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64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64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64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64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64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64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64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64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64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64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64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64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64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64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64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64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64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64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((E2819/D2819))</f>
        <v>1.3</v>
      </c>
      <c r="P2819">
        <f t="shared" ref="P2819:P2882" si="266">(E2819/L2819)</f>
        <v>23.636363636363637</v>
      </c>
      <c r="Q2819" t="str">
        <f t="shared" ref="Q2819:Q2882" si="267">LEFT(N2819,FIND("/",N2819)-1)</f>
        <v>theater</v>
      </c>
      <c r="R2819" t="str">
        <f t="shared" si="264"/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ref="R2820:R2883" si="270">RIGHT(N2820,LEN(N2820)-FIND("/",N2820))</f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70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70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70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70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70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70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70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70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70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70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70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70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70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70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70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70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70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70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70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70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70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70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70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70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si="270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70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70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70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70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70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70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70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70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70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70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70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70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70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70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70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70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70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70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70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70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70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70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70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70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70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70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70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70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70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70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70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70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((E2883/D2883))</f>
        <v>0</v>
      </c>
      <c r="P2883" t="e">
        <f t="shared" ref="P2883:P2946" si="272">(E2883/L2883)</f>
        <v>#DIV/0!</v>
      </c>
      <c r="Q2883" t="str">
        <f t="shared" ref="Q2883:Q2946" si="273">LEFT(N2883,FIND("/",N2883)-1)</f>
        <v>theater</v>
      </c>
      <c r="R2883" t="str">
        <f t="shared" si="270"/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ref="R2884:R2947" si="276">RIGHT(N2884,LEN(N2884)-FIND("/",N2884))</f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6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6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6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6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6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6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6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6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6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6"/>
        <v>plays</v>
      </c>
      <c r="S2894" s="12">
        <f t="shared" si="274"/>
        <v>41869.714166666665</v>
      </c>
      <c r="T2894" s="12">
        <f t="shared" si="275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6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6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6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6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6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6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6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6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6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6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6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6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6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6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si="276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6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6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6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6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6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6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6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6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6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6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6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6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6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6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6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6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6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6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6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6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6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6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6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6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6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6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6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6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6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6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6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si="276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((E2947/D2947))</f>
        <v>0</v>
      </c>
      <c r="P2947" t="e">
        <f t="shared" ref="P2947:P3010" si="278">(E2947/L2947)</f>
        <v>#DIV/0!</v>
      </c>
      <c r="Q2947" t="str">
        <f t="shared" ref="Q2947:Q3010" si="279">LEFT(N2947,FIND("/",N2947)-1)</f>
        <v>theater</v>
      </c>
      <c r="R2947" t="str">
        <f t="shared" si="276"/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ref="R2948:R3011" si="282">RIGHT(N2948,LEN(N2948)-FIND("/",N2948))</f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82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82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82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82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82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82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82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82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82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82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82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82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82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82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82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82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82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82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82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82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82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82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82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82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si="282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82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82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82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82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82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82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82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82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82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82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82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82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82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82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82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82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82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82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82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82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82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82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82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82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82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82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82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82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82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82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((E3011/D3011))</f>
        <v>1.19756</v>
      </c>
      <c r="P3011">
        <f t="shared" ref="P3011:P3074" si="284">(E3011/L3011)</f>
        <v>233.8984375</v>
      </c>
      <c r="Q3011" t="str">
        <f t="shared" ref="Q3011:Q3074" si="285">LEFT(N3011,FIND("/",N3011)-1)</f>
        <v>theater</v>
      </c>
      <c r="R3011" t="str">
        <f t="shared" si="282"/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ref="R3012:R3075" si="288">RIGHT(N3012,LEN(N3012)-FIND("/",N3012))</f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8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8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8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8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8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8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8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8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8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8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8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8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8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8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8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8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8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8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8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8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8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8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8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8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si="288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8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8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8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8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8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8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8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8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8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8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8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8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8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8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8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8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8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8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8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8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8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8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8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8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8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8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8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8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8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8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8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8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si="288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((E3075/D3075))</f>
        <v>2.3035714285714285E-4</v>
      </c>
      <c r="P3075">
        <f t="shared" ref="P3075:P3138" si="290">(E3075/L3075)</f>
        <v>92.142857142857139</v>
      </c>
      <c r="Q3075" t="str">
        <f t="shared" ref="Q3075:Q3138" si="291">LEFT(N3075,FIND("/",N3075)-1)</f>
        <v>theater</v>
      </c>
      <c r="R3075" t="str">
        <f t="shared" si="288"/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ref="R3076:R3139" si="294">RIGHT(N3076,LEN(N3076)-FIND("/",N3076))</f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94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94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94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94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94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94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94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94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94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94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94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94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94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94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94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94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94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94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94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94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94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94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94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94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si="294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94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94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94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94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94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94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94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94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94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94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94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94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94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94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94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94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94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94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94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94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94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94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94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94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94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94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94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94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94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94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94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94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94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94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94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((E3139/D3139))</f>
        <v>3.3333333333333333E-2</v>
      </c>
      <c r="P3139">
        <f t="shared" ref="P3139:P3202" si="296">(E3139/L3139)</f>
        <v>50</v>
      </c>
      <c r="Q3139" t="str">
        <f t="shared" ref="Q3139:Q3202" si="297">LEFT(N3139,FIND("/",N3139)-1)</f>
        <v>theater</v>
      </c>
      <c r="R3139" t="str">
        <f t="shared" si="294"/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ref="R3140:R3203" si="300">RIGHT(N3140,LEN(N3140)-FIND("/",N3140))</f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300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300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300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300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300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300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300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300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300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300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300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300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300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300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300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300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300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300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300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300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300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300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300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300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si="300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300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300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300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300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300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300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300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300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300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300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300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300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300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300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300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300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300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300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300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300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300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300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300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300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300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300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300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300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300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300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300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si="300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((E3203/D3203))</f>
        <v>1.2500000000000001E-2</v>
      </c>
      <c r="P3203">
        <f t="shared" ref="P3203:P3266" si="302">(E3203/L3203)</f>
        <v>12.5</v>
      </c>
      <c r="Q3203" t="str">
        <f t="shared" ref="Q3203:Q3266" si="303">LEFT(N3203,FIND("/",N3203)-1)</f>
        <v>theater</v>
      </c>
      <c r="R3203" t="str">
        <f t="shared" si="300"/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ref="R3204:R3267" si="306">RIGHT(N3204,LEN(N3204)-FIND("/",N3204))</f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6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6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6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6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6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6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6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6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6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6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6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6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6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6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6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6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6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6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6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6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6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6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6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6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si="306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6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6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6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6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6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6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6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6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6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6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6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6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6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6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6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6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6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6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6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6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6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6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6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6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6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6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6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6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6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6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((E3267/D3267))</f>
        <v>1.64</v>
      </c>
      <c r="P3267">
        <f t="shared" ref="P3267:P3330" si="308">(E3267/L3267)</f>
        <v>70.285714285714292</v>
      </c>
      <c r="Q3267" t="str">
        <f t="shared" ref="Q3267:Q3330" si="309">LEFT(N3267,FIND("/",N3267)-1)</f>
        <v>theater</v>
      </c>
      <c r="R3267" t="str">
        <f t="shared" si="306"/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ref="R3268:R3331" si="312">RIGHT(N3268,LEN(N3268)-FIND("/",N3268))</f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12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12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12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12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12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12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12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12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12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12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12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12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12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12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12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12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12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12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12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12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12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12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12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12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si="312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12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12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12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12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12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12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12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12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12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12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12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12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12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12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12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12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12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12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12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12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12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12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12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12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12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12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12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12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12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12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12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((E3331/D3331))</f>
        <v>1.1679999999999999</v>
      </c>
      <c r="P3331">
        <f t="shared" ref="P3331:P3394" si="314">(E3331/L3331)</f>
        <v>44.92307692307692</v>
      </c>
      <c r="Q3331" t="str">
        <f t="shared" ref="Q3331:Q3394" si="315">LEFT(N3331,FIND("/",N3331)-1)</f>
        <v>theater</v>
      </c>
      <c r="R3331" t="str">
        <f t="shared" si="312"/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ref="R3332:R3395" si="318">RIGHT(N3332,LEN(N3332)-FIND("/",N3332))</f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8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8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8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8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8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8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8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8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8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8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8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8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8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8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8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8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8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8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8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8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8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8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8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8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si="318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8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8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8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8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8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8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8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8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8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8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8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8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8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8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8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8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8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8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8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8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8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8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8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8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8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8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8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8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8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8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((E3395/D3395))</f>
        <v>1.0580000000000001</v>
      </c>
      <c r="P3395">
        <f t="shared" ref="P3395:P3458" si="320">(E3395/L3395)</f>
        <v>36.06818181818182</v>
      </c>
      <c r="Q3395" t="str">
        <f t="shared" ref="Q3395:Q3458" si="321">LEFT(N3395,FIND("/",N3395)-1)</f>
        <v>theater</v>
      </c>
      <c r="R3395" t="str">
        <f t="shared" si="318"/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ref="R3396:R3459" si="324">RIGHT(N3396,LEN(N3396)-FIND("/",N3396))</f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24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24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24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24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24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24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24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24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24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24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24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24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24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24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24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24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24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24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24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24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24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24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24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24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si="324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24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24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24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24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24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24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24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24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24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24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24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24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24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24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24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24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24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24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24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24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24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24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24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24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24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24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24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24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24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24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24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24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((E3459/D3459))</f>
        <v>1.4019999999999999</v>
      </c>
      <c r="P3459">
        <f t="shared" ref="P3459:P3522" si="326">(E3459/L3459)</f>
        <v>50.981818181818184</v>
      </c>
      <c r="Q3459" t="str">
        <f t="shared" ref="Q3459:Q3522" si="327">LEFT(N3459,FIND("/",N3459)-1)</f>
        <v>theater</v>
      </c>
      <c r="R3459" t="str">
        <f t="shared" si="324"/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ref="R3460:R3523" si="330">RIGHT(N3460,LEN(N3460)-FIND("/",N3460))</f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30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30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30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30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30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30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30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30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30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30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30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30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30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30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30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30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30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30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30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30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30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30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30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30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si="330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30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30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30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30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30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30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30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30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30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30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30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30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30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30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30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30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30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30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30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30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30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30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30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30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30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30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30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30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30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30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((E3523/D3523))</f>
        <v>1.6942857142857144</v>
      </c>
      <c r="P3523">
        <f t="shared" ref="P3523:P3586" si="332">(E3523/L3523)</f>
        <v>45.615384615384613</v>
      </c>
      <c r="Q3523" t="str">
        <f t="shared" ref="Q3523:Q3586" si="333">LEFT(N3523,FIND("/",N3523)-1)</f>
        <v>theater</v>
      </c>
      <c r="R3523" t="str">
        <f t="shared" si="330"/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ref="R3524:R3587" si="336">RIGHT(N3524,LEN(N3524)-FIND("/",N3524))</f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6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6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6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6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6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6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6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6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6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6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6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6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6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6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6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6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6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6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6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6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6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6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6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6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si="336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6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6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6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6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6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6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6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6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6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6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6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6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6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6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6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6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6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6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6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6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6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6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6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6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6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6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6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6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6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((E3587/D3587))</f>
        <v>1.1911764705882353</v>
      </c>
      <c r="P3587">
        <f t="shared" ref="P3587:P3650" si="338">(E3587/L3587)</f>
        <v>176.08695652173913</v>
      </c>
      <c r="Q3587" t="str">
        <f t="shared" ref="Q3587:Q3650" si="339">LEFT(N3587,FIND("/",N3587)-1)</f>
        <v>theater</v>
      </c>
      <c r="R3587" t="str">
        <f t="shared" si="336"/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ref="R3588:R3651" si="342">RIGHT(N3588,LEN(N3588)-FIND("/",N3588))</f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42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42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42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42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42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42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42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42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42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42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42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42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42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42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42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42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42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42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42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42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42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42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42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42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si="342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42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42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42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42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42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42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42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42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42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42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42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42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42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42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42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42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42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42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42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42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42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42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42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42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42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42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42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42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42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42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42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42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42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42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((E3651/D3651))</f>
        <v>1.04</v>
      </c>
      <c r="P3651">
        <f t="shared" ref="P3651:P3714" si="344">(E3651/L3651)</f>
        <v>97.5</v>
      </c>
      <c r="Q3651" t="str">
        <f t="shared" ref="Q3651:Q3714" si="345">LEFT(N3651,FIND("/",N3651)-1)</f>
        <v>theater</v>
      </c>
      <c r="R3651" t="str">
        <f t="shared" si="342"/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ref="R3652:R3715" si="348">RIGHT(N3652,LEN(N3652)-FIND("/",N3652))</f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8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8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8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8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8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8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8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8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8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8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8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8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8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8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8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8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8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8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8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8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8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8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8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8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8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8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8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8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8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8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8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8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8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8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8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8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8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8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8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8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8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8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8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8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8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8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8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8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8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8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8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8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8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((E3715/D3715))</f>
        <v>1.0149999999999999</v>
      </c>
      <c r="P3715">
        <f t="shared" ref="P3715:P3778" si="350">(E3715/L3715)</f>
        <v>106.84210526315789</v>
      </c>
      <c r="Q3715" t="str">
        <f t="shared" ref="Q3715:Q3778" si="351">LEFT(N3715,FIND("/",N3715)-1)</f>
        <v>theater</v>
      </c>
      <c r="R3715" t="str">
        <f t="shared" si="348"/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ref="R3716:R3779" si="354">RIGHT(N3716,LEN(N3716)-FIND("/",N3716))</f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54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54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54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54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54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54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54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54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54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54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54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54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54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54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54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54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54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54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54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54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54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54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54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54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54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54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54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54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54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54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54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54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54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54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54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54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54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54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54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54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54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54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54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54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54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54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54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54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54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54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54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54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54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54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((E3779/D3779))</f>
        <v>1.4319999999999999</v>
      </c>
      <c r="P3779">
        <f t="shared" ref="P3779:P3842" si="356">(E3779/L3779)</f>
        <v>48.542372881355931</v>
      </c>
      <c r="Q3779" t="str">
        <f t="shared" ref="Q3779:Q3842" si="357">LEFT(N3779,FIND("/",N3779)-1)</f>
        <v>theater</v>
      </c>
      <c r="R3779" t="str">
        <f t="shared" si="354"/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ref="R3780:R3843" si="360">RIGHT(N3780,LEN(N3780)-FIND("/",N3780))</f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60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60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60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60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60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60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60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60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60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60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60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60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60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60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60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60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60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60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60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60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60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60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60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60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60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60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60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60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60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60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60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60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60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60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60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60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60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60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60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60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60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60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60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60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60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60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60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60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60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60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60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60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60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((E3843/D3843))</f>
        <v>8.72E-2</v>
      </c>
      <c r="P3843">
        <f t="shared" ref="P3843:P3906" si="362">(E3843/L3843)</f>
        <v>25.647058823529413</v>
      </c>
      <c r="Q3843" t="str">
        <f t="shared" ref="Q3843:Q3906" si="363">LEFT(N3843,FIND("/",N3843)-1)</f>
        <v>theater</v>
      </c>
      <c r="R3843" t="str">
        <f t="shared" si="360"/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ref="R3844:R3907" si="366">RIGHT(N3844,LEN(N3844)-FIND("/",N3844))</f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6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6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6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6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6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6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6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6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6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6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6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6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6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6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6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6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6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6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6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6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6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6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6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6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si="366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6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6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6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6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6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6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6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6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6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6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6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6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6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6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6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6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6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6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6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6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6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6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6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6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6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6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6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6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6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6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6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6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6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6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si="366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((E3907/D3907))</f>
        <v>0.11533333333333333</v>
      </c>
      <c r="P3907">
        <f t="shared" ref="P3907:P3970" si="368">(E3907/L3907)</f>
        <v>24.714285714285715</v>
      </c>
      <c r="Q3907" t="str">
        <f t="shared" ref="Q3907:Q3970" si="369">LEFT(N3907,FIND("/",N3907)-1)</f>
        <v>theater</v>
      </c>
      <c r="R3907" t="str">
        <f t="shared" si="366"/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ref="R3908:R3971" si="372">RIGHT(N3908,LEN(N3908)-FIND("/",N3908))</f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72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72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72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72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72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72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72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72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72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72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72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72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72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72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72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72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72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72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72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72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72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72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72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72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si="372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72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72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72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72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72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72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72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72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72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72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72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72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72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72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72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72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72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72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72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72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72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72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72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72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72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72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72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72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72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72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72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72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72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72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72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((E3971/D3971))</f>
        <v>7.4690265486725665E-2</v>
      </c>
      <c r="P3971">
        <f t="shared" ref="P3971:P4034" si="374">(E3971/L3971)</f>
        <v>35.166666666666664</v>
      </c>
      <c r="Q3971" t="str">
        <f t="shared" ref="Q3971:Q4034" si="375">LEFT(N3971,FIND("/",N3971)-1)</f>
        <v>theater</v>
      </c>
      <c r="R3971" t="str">
        <f t="shared" si="372"/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ref="R3972:R4035" si="378">RIGHT(N3972,LEN(N3972)-FIND("/",N3972))</f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8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8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8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8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8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8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8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8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8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8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8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8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8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8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8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8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8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8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8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8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8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8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8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8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si="378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8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8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8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8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8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8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8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8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8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8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8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8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8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8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8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8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8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8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8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8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8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8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8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8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8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8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8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8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8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8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8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8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8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8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si="378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((E4035/D4035))</f>
        <v>0.25698702928870293</v>
      </c>
      <c r="P4035">
        <f t="shared" ref="P4035:P4098" si="380">(E4035/L4035)</f>
        <v>65.340319148936175</v>
      </c>
      <c r="Q4035" t="str">
        <f t="shared" ref="Q4035:Q4098" si="381">LEFT(N4035,FIND("/",N4035)-1)</f>
        <v>theater</v>
      </c>
      <c r="R4035" t="str">
        <f t="shared" si="378"/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ref="R4036:R4099" si="384">RIGHT(N4036,LEN(N4036)-FIND("/",N4036))</f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84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84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84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84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84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84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84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84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84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84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84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84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84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84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84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84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84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84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84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84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84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84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84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84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84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84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84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84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84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84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84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84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84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84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84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84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84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84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84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84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84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84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84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84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84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84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84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84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84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84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84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84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84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84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84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84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84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84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84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si="384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((E4099/D4099))</f>
        <v>0</v>
      </c>
      <c r="P4099" t="e">
        <f t="shared" ref="P4099:P4115" si="386">(E4099/L4099)</f>
        <v>#DIV/0!</v>
      </c>
      <c r="Q4099" t="str">
        <f t="shared" ref="Q4099:Q4115" si="387">LEFT(N4099,FIND("/",N4099)-1)</f>
        <v>theater</v>
      </c>
      <c r="R4099" t="str">
        <f t="shared" si="384"/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ref="R4100:R4115" si="390">RIGHT(N4100,LEN(N4100)-FIND("/",N4100))</f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90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90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90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90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90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90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90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90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90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90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90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90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90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90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90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G1:G4115" xr:uid="{31693746-5A63-490F-B3DA-F5352A278A31}">
    <filterColumn colId="0">
      <filters>
        <filter val="U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FE83-30E3-4D93-AF3B-F87F25A8A87B}">
  <dimension ref="A1:H13"/>
  <sheetViews>
    <sheetView tabSelected="1" workbookViewId="0">
      <selection activeCell="B21" sqref="B21"/>
    </sheetView>
  </sheetViews>
  <sheetFormatPr defaultRowHeight="14.4"/>
  <cols>
    <col min="1" max="1" width="31.5546875" customWidth="1"/>
    <col min="2" max="2" width="34.33203125" customWidth="1"/>
    <col min="3" max="3" width="27.88671875" customWidth="1"/>
    <col min="4" max="4" width="33.88671875" customWidth="1"/>
    <col min="5" max="5" width="24.5546875" customWidth="1"/>
    <col min="6" max="6" width="22.44140625" style="6" customWidth="1"/>
    <col min="7" max="7" width="20.77734375" style="6" customWidth="1"/>
    <col min="8" max="8" width="19.88671875" style="6" customWidth="1"/>
  </cols>
  <sheetData>
    <row r="1" spans="1:8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6" t="s">
        <v>8387</v>
      </c>
      <c r="G1" s="6" t="s">
        <v>8388</v>
      </c>
      <c r="H1" s="6" t="s">
        <v>8389</v>
      </c>
    </row>
    <row r="2" spans="1:8">
      <c r="A2" t="s">
        <v>8390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B2+C2+D2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t="s">
        <v>8391</v>
      </c>
      <c r="B3">
        <f>COUNTIFS(Sheet1!D:D,"&gt;=1000", Sheet1!D:D,"&lt;=4999", Sheet1!F:F,"successful")</f>
        <v>932</v>
      </c>
      <c r="C3">
        <f>COUNTIFS(Sheet1!D:D,"&gt;=1000", Sheet1!D:D,"&lt;=4999", Sheet1!F:F,"failed")</f>
        <v>420</v>
      </c>
      <c r="D3">
        <f>COUNTIFS(Sheet1!D:D,"&gt;=1000", Sheet1!D:D,"&lt;=4999", Sheet1!F:F,"canceled")</f>
        <v>60</v>
      </c>
      <c r="E3">
        <f t="shared" ref="E3:E13" si="0">B3+C3+D3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t="s">
        <v>8392</v>
      </c>
      <c r="B4">
        <f>COUNTIFS(Sheet1!D:D,"&gt;=5000", Sheet1!D:D,"&lt;=9999", Sheet1!F:F,"successful")</f>
        <v>381</v>
      </c>
      <c r="C4">
        <f>COUNTIFS(Sheet1!D:D,"&gt;=5000", Sheet1!D:D,"&lt;=9999", Sheet1!F:F,"failed")</f>
        <v>283</v>
      </c>
      <c r="D4">
        <f>COUNTIFS(Sheet1!D:D,"&gt;=5000", Sheet1!D:D,"&lt;=9999", Sheet1!F:F,"canceled")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t="s">
        <v>8393</v>
      </c>
      <c r="B5">
        <f>COUNTIFS(Sheet1!D:D,"&gt;=10000", Sheet1!D:D,"&lt;=14999", Sheet1!F:F,"successful")</f>
        <v>168</v>
      </c>
      <c r="C5">
        <f>COUNTIFS(Sheet1!D:D,"&gt;=10000", Sheet1!D:D,"&lt;=14999", Sheet1!F:F,"failed")</f>
        <v>144</v>
      </c>
      <c r="D5">
        <f>COUNTIFS(Sheet1!D:D,"&gt;=10000", Sheet1!D:D,"&lt;=14999", Sheet1!F:F,"canceled")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t="s">
        <v>8394</v>
      </c>
      <c r="B6">
        <f>COUNTIFS(Sheet1!D:D,"&gt;=15000", Sheet1!D:D,"&lt;=19999", Sheet1!F:F,"successful")</f>
        <v>94</v>
      </c>
      <c r="C6">
        <f>COUNTIFS(Sheet1!D:D,"&gt;=15000", Sheet1!D:D,"&lt;=19999", Sheet1!F:F,"failed")</f>
        <v>90</v>
      </c>
      <c r="D6">
        <f>COUNTIFS(Sheet1!D:D,"&gt;=15000", Sheet1!D:D,"&lt;=19999", Sheet1!F:F,"canceled")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t="s">
        <v>8395</v>
      </c>
      <c r="B7">
        <f>COUNTIFS(Sheet1!D:D,"&gt;=20000", Sheet1!D:D,"&lt;=24999", Sheet1!F:F,"successful")</f>
        <v>62</v>
      </c>
      <c r="C7">
        <f>COUNTIFS(Sheet1!D:D,"&gt;=20000", Sheet1!D:D,"&lt;=24999", Sheet1!F:F,"failed")</f>
        <v>72</v>
      </c>
      <c r="D7">
        <f>COUNTIFS(Sheet1!D:D,"&gt;=20000", Sheet1!D:D,"&lt;=24999", Sheet1!F:F,"canceled")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t="s">
        <v>8396</v>
      </c>
      <c r="B8">
        <f>COUNTIFS(Sheet1!D:D,"&gt;=25000", Sheet1!D:D,"&lt;=29999", Sheet1!F:F,"successful")</f>
        <v>55</v>
      </c>
      <c r="C8">
        <f>COUNTIFS(Sheet1!D:D,"&gt;=25000", Sheet1!D:D,"&lt;=29999", Sheet1!F:F,"failed")</f>
        <v>64</v>
      </c>
      <c r="D8">
        <f>COUNTIFS(Sheet1!D:D,"&gt;=25000", Sheet1!D:D,"&lt;=29999", Sheet1!F:F,"canceled")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t="s">
        <v>8397</v>
      </c>
      <c r="B9">
        <f>COUNTIFS(Sheet1!D:D,"&gt;=30000", Sheet1!D:D,"&lt;=34999", Sheet1!F:F,"successful")</f>
        <v>32</v>
      </c>
      <c r="C9">
        <f>COUNTIFS(Sheet1!D:D,"&gt;=30000", Sheet1!D:D,"&lt;=34999", Sheet1!F:F,"failed")</f>
        <v>37</v>
      </c>
      <c r="D9">
        <f>COUNTIFS(Sheet1!D:D,"&gt;=30000", Sheet1!D:D,"&lt;=34999", Sheet1!F:F,"canceled")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t="s">
        <v>8401</v>
      </c>
      <c r="B10">
        <f>COUNTIFS(Sheet1!D:D,"&gt;=35000", Sheet1!D:D,"&lt;=39999", Sheet1!F:F,"successful")</f>
        <v>26</v>
      </c>
      <c r="C10">
        <f>COUNTIFS(Sheet1!D:D,"&gt;=35000", Sheet1!D:D,"&lt;=39999", Sheet1!F:F,"failed")</f>
        <v>22</v>
      </c>
      <c r="D10">
        <f>COUNTIFS(Sheet1!D:D,"&gt;=35000", Sheet1!D:D,"&lt;=39999", Sheet1!F:F,"canceled")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t="s">
        <v>8398</v>
      </c>
      <c r="B11">
        <f>COUNTIFS(Sheet1!D:D,"&gt;=40000", Sheet1!D:D,"&lt;=44999", Sheet1!F:F,"successful")</f>
        <v>21</v>
      </c>
      <c r="C11">
        <f>COUNTIFS(Sheet1!D:D,"&gt;=40000", Sheet1!D:D,"&lt;=44999", Sheet1!F:F,"failed")</f>
        <v>16</v>
      </c>
      <c r="D11">
        <f>COUNTIFS(Sheet1!D:D,"&gt;=40000", Sheet1!D:D,"&lt;=44999", Sheet1!F:F,"canceled")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t="s">
        <v>8400</v>
      </c>
      <c r="B12">
        <f>COUNTIFS(Sheet1!D:D,"&gt;=45000", Sheet1!D:D,"&lt;=49999", Sheet1!F:F,"successful")</f>
        <v>6</v>
      </c>
      <c r="C12">
        <f>COUNTIFS(Sheet1!D:D,"&gt;=45000", Sheet1!D:D,"&lt;=49999", Sheet1!F:F,"failed")</f>
        <v>11</v>
      </c>
      <c r="D12">
        <f>COUNTIFS(Sheet1!D:D,"&gt;=45000", Sheet1!D:D,"&lt;=49999", Sheet1!F:F,"canceled")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t="s">
        <v>8399</v>
      </c>
      <c r="B13">
        <f>COUNTIFS(Sheet1!D:D,"&gt;=50000", Sheet1!F:F,"successful")</f>
        <v>86</v>
      </c>
      <c r="C13">
        <f>COUNTIFS(Sheet1!D:D,"&gt;=50000", Sheet1!F:F,"failed")</f>
        <v>258</v>
      </c>
      <c r="D13">
        <f>COUNTIFS(Sheet1!D:D,"&gt;=50000", 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Pivot2</vt:lpstr>
      <vt:lpstr>Pivot1</vt:lpstr>
      <vt:lpstr>Pivot4</vt:lpstr>
      <vt:lpstr>Sheet1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amach</cp:lastModifiedBy>
  <dcterms:created xsi:type="dcterms:W3CDTF">2017-04-20T15:17:24Z</dcterms:created>
  <dcterms:modified xsi:type="dcterms:W3CDTF">2020-01-20T05:06:12Z</dcterms:modified>
</cp:coreProperties>
</file>