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SimpleTuner\excel\"/>
    </mc:Choice>
  </mc:AlternateContent>
  <xr:revisionPtr revIDLastSave="0" documentId="13_ncr:1_{39A15EC1-9749-433A-963C-C35656C9F0DB}" xr6:coauthVersionLast="47" xr6:coauthVersionMax="47" xr10:uidLastSave="{00000000-0000-0000-0000-000000000000}"/>
  <bookViews>
    <workbookView xWindow="28680" yWindow="-120" windowWidth="29040" windowHeight="15840" xr2:uid="{F5E2A74D-75EF-4F4E-9939-B924DF3501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1" l="1"/>
  <c r="H2" i="1" l="1"/>
  <c r="C72" i="1"/>
  <c r="E1" i="1"/>
  <c r="C61" i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N1" i="1" l="1"/>
  <c r="C62" i="1"/>
  <c r="D11" i="1" l="1"/>
  <c r="D19" i="1"/>
  <c r="E19" i="1" s="1"/>
  <c r="D27" i="1"/>
  <c r="D35" i="1"/>
  <c r="D43" i="1"/>
  <c r="E43" i="1" s="1"/>
  <c r="D51" i="1"/>
  <c r="E51" i="1" s="1"/>
  <c r="D59" i="1"/>
  <c r="E59" i="1" s="1"/>
  <c r="D67" i="1"/>
  <c r="D75" i="1"/>
  <c r="D83" i="1"/>
  <c r="D91" i="1"/>
  <c r="D99" i="1"/>
  <c r="D107" i="1"/>
  <c r="D12" i="1"/>
  <c r="E12" i="1" s="1"/>
  <c r="D20" i="1"/>
  <c r="D28" i="1"/>
  <c r="E28" i="1" s="1"/>
  <c r="D36" i="1"/>
  <c r="D44" i="1"/>
  <c r="E44" i="1" s="1"/>
  <c r="D52" i="1"/>
  <c r="D60" i="1"/>
  <c r="E60" i="1" s="1"/>
  <c r="D68" i="1"/>
  <c r="D76" i="1"/>
  <c r="D84" i="1"/>
  <c r="D100" i="1"/>
  <c r="D5" i="1"/>
  <c r="E5" i="1" s="1"/>
  <c r="D13" i="1"/>
  <c r="E13" i="1" s="1"/>
  <c r="D21" i="1"/>
  <c r="D29" i="1"/>
  <c r="E29" i="1" s="1"/>
  <c r="D37" i="1"/>
  <c r="D45" i="1"/>
  <c r="E45" i="1" s="1"/>
  <c r="D53" i="1"/>
  <c r="E53" i="1" s="1"/>
  <c r="D61" i="1"/>
  <c r="E61" i="1" s="1"/>
  <c r="D69" i="1"/>
  <c r="D77" i="1"/>
  <c r="D85" i="1"/>
  <c r="D93" i="1"/>
  <c r="D101" i="1"/>
  <c r="D109" i="1"/>
  <c r="D94" i="1"/>
  <c r="D110" i="1"/>
  <c r="D24" i="1"/>
  <c r="E24" i="1" s="1"/>
  <c r="D64" i="1"/>
  <c r="D88" i="1"/>
  <c r="D4" i="1"/>
  <c r="D25" i="1"/>
  <c r="D57" i="1"/>
  <c r="E57" i="1" s="1"/>
  <c r="D81" i="1"/>
  <c r="D105" i="1"/>
  <c r="D50" i="1"/>
  <c r="E50" i="1" s="1"/>
  <c r="D98" i="1"/>
  <c r="D6" i="1"/>
  <c r="D14" i="1"/>
  <c r="E14" i="1" s="1"/>
  <c r="D22" i="1"/>
  <c r="E22" i="1" s="1"/>
  <c r="D30" i="1"/>
  <c r="E30" i="1" s="1"/>
  <c r="D38" i="1"/>
  <c r="E38" i="1" s="1"/>
  <c r="D46" i="1"/>
  <c r="E46" i="1" s="1"/>
  <c r="D54" i="1"/>
  <c r="E54" i="1" s="1"/>
  <c r="D62" i="1"/>
  <c r="E62" i="1" s="1"/>
  <c r="D70" i="1"/>
  <c r="D78" i="1"/>
  <c r="D86" i="1"/>
  <c r="D102" i="1"/>
  <c r="D32" i="1"/>
  <c r="E32" i="1" s="1"/>
  <c r="D80" i="1"/>
  <c r="D104" i="1"/>
  <c r="D18" i="1"/>
  <c r="E18" i="1" s="1"/>
  <c r="D34" i="1"/>
  <c r="D42" i="1"/>
  <c r="D66" i="1"/>
  <c r="D82" i="1"/>
  <c r="D108" i="1"/>
  <c r="D7" i="1"/>
  <c r="E7" i="1" s="1"/>
  <c r="D15" i="1"/>
  <c r="E15" i="1" s="1"/>
  <c r="D23" i="1"/>
  <c r="E23" i="1" s="1"/>
  <c r="D31" i="1"/>
  <c r="D39" i="1"/>
  <c r="D47" i="1"/>
  <c r="E47" i="1" s="1"/>
  <c r="D55" i="1"/>
  <c r="E55" i="1" s="1"/>
  <c r="D63" i="1"/>
  <c r="D71" i="1"/>
  <c r="D79" i="1"/>
  <c r="D87" i="1"/>
  <c r="D95" i="1"/>
  <c r="D103" i="1"/>
  <c r="D111" i="1"/>
  <c r="D16" i="1"/>
  <c r="E16" i="1" s="1"/>
  <c r="D40" i="1"/>
  <c r="D48" i="1"/>
  <c r="E48" i="1" s="1"/>
  <c r="D56" i="1"/>
  <c r="E56" i="1" s="1"/>
  <c r="D72" i="1"/>
  <c r="D96" i="1"/>
  <c r="D17" i="1"/>
  <c r="D33" i="1"/>
  <c r="D41" i="1"/>
  <c r="E41" i="1" s="1"/>
  <c r="D49" i="1"/>
  <c r="D65" i="1"/>
  <c r="D73" i="1"/>
  <c r="D89" i="1"/>
  <c r="D97" i="1"/>
  <c r="D26" i="1"/>
  <c r="E26" i="1" s="1"/>
  <c r="D58" i="1"/>
  <c r="D74" i="1"/>
  <c r="D106" i="1"/>
  <c r="D8" i="1"/>
  <c r="E8" i="1" s="1"/>
  <c r="D9" i="1"/>
  <c r="D90" i="1"/>
  <c r="D92" i="1"/>
  <c r="D10" i="1"/>
  <c r="E10" i="1" s="1"/>
  <c r="E21" i="1"/>
  <c r="E6" i="1"/>
  <c r="E40" i="1"/>
  <c r="E9" i="1"/>
  <c r="E27" i="1"/>
  <c r="E25" i="1"/>
  <c r="E33" i="1"/>
  <c r="E42" i="1"/>
  <c r="E11" i="1"/>
  <c r="E35" i="1"/>
  <c r="E20" i="1"/>
  <c r="E36" i="1"/>
  <c r="E52" i="1"/>
  <c r="E37" i="1"/>
  <c r="E4" i="1"/>
  <c r="E31" i="1"/>
  <c r="E39" i="1"/>
  <c r="E34" i="1"/>
  <c r="E58" i="1"/>
  <c r="E17" i="1"/>
  <c r="E49" i="1"/>
  <c r="C63" i="1"/>
  <c r="C64" i="1" l="1"/>
  <c r="E63" i="1"/>
  <c r="C65" i="1" l="1"/>
  <c r="E64" i="1"/>
  <c r="C66" i="1" l="1"/>
  <c r="E65" i="1"/>
  <c r="C67" i="1" l="1"/>
  <c r="E66" i="1"/>
  <c r="C68" i="1" l="1"/>
  <c r="E67" i="1"/>
  <c r="C69" i="1" l="1"/>
  <c r="E68" i="1"/>
  <c r="C70" i="1" l="1"/>
  <c r="E69" i="1"/>
  <c r="C71" i="1" l="1"/>
  <c r="E70" i="1"/>
  <c r="E71" i="1" l="1"/>
  <c r="C73" i="1" l="1"/>
  <c r="E72" i="1"/>
  <c r="C74" i="1" l="1"/>
  <c r="E73" i="1"/>
  <c r="C75" i="1" l="1"/>
  <c r="E74" i="1"/>
  <c r="C76" i="1" l="1"/>
  <c r="E75" i="1"/>
  <c r="C77" i="1" l="1"/>
  <c r="E76" i="1"/>
  <c r="C78" i="1" l="1"/>
  <c r="E77" i="1"/>
  <c r="C79" i="1" l="1"/>
  <c r="E78" i="1"/>
  <c r="C80" i="1" l="1"/>
  <c r="E79" i="1"/>
  <c r="C81" i="1" l="1"/>
  <c r="E80" i="1"/>
  <c r="C82" i="1" l="1"/>
  <c r="E81" i="1"/>
  <c r="C83" i="1" l="1"/>
  <c r="E82" i="1"/>
  <c r="C84" i="1" l="1"/>
  <c r="E83" i="1"/>
  <c r="C85" i="1" l="1"/>
  <c r="E84" i="1"/>
  <c r="C86" i="1" l="1"/>
  <c r="E85" i="1"/>
  <c r="C87" i="1" l="1"/>
  <c r="E86" i="1"/>
  <c r="C88" i="1" l="1"/>
  <c r="E87" i="1"/>
  <c r="C89" i="1" l="1"/>
  <c r="E88" i="1"/>
  <c r="C90" i="1" l="1"/>
  <c r="E89" i="1"/>
  <c r="C91" i="1" l="1"/>
  <c r="E90" i="1"/>
  <c r="C92" i="1" l="1"/>
  <c r="E91" i="1"/>
  <c r="C93" i="1" l="1"/>
  <c r="E92" i="1"/>
  <c r="C94" i="1" l="1"/>
  <c r="E93" i="1"/>
  <c r="C95" i="1" l="1"/>
  <c r="E94" i="1"/>
  <c r="C96" i="1" l="1"/>
  <c r="E95" i="1"/>
  <c r="C97" i="1" l="1"/>
  <c r="E96" i="1"/>
  <c r="C98" i="1" l="1"/>
  <c r="E97" i="1"/>
  <c r="C99" i="1" l="1"/>
  <c r="E98" i="1"/>
  <c r="C100" i="1" l="1"/>
  <c r="E99" i="1"/>
  <c r="C101" i="1" l="1"/>
  <c r="E100" i="1"/>
  <c r="C102" i="1" l="1"/>
  <c r="E101" i="1"/>
  <c r="C103" i="1" l="1"/>
  <c r="E102" i="1"/>
  <c r="C104" i="1" l="1"/>
  <c r="E103" i="1"/>
  <c r="C105" i="1" l="1"/>
  <c r="E104" i="1"/>
  <c r="C106" i="1" l="1"/>
  <c r="E105" i="1"/>
  <c r="C107" i="1" l="1"/>
  <c r="E106" i="1"/>
  <c r="C108" i="1" l="1"/>
  <c r="E107" i="1"/>
  <c r="C109" i="1" l="1"/>
  <c r="E108" i="1"/>
  <c r="C110" i="1" l="1"/>
  <c r="E109" i="1"/>
  <c r="C111" i="1" l="1"/>
  <c r="E110" i="1"/>
  <c r="E111" i="1" l="1"/>
  <c r="K7" i="1" s="1"/>
  <c r="K8" i="1" l="1"/>
  <c r="K6" i="1"/>
  <c r="K5" i="1"/>
</calcChain>
</file>

<file path=xl/sharedStrings.xml><?xml version="1.0" encoding="utf-8"?>
<sst xmlns="http://schemas.openxmlformats.org/spreadsheetml/2006/main" count="142" uniqueCount="36">
  <si>
    <t>A4 Pitch</t>
  </si>
  <si>
    <t>C</t>
  </si>
  <si>
    <t>C#/Db</t>
  </si>
  <si>
    <t>D</t>
  </si>
  <si>
    <t>D#/Eb</t>
  </si>
  <si>
    <t>E</t>
  </si>
  <si>
    <t>F</t>
  </si>
  <si>
    <t>F#/Gb</t>
  </si>
  <si>
    <t>G</t>
  </si>
  <si>
    <t>G#/Ab</t>
  </si>
  <si>
    <t>A</t>
  </si>
  <si>
    <t>A#/Bb</t>
  </si>
  <si>
    <t>B</t>
  </si>
  <si>
    <t>Note</t>
  </si>
  <si>
    <t>Octave</t>
  </si>
  <si>
    <t>Frequency</t>
  </si>
  <si>
    <t>ratio</t>
  </si>
  <si>
    <t>Sampling Rate</t>
  </si>
  <si>
    <t>FFT</t>
  </si>
  <si>
    <t>step</t>
  </si>
  <si>
    <t>hz</t>
  </si>
  <si>
    <t>9 String</t>
  </si>
  <si>
    <t>8 String</t>
  </si>
  <si>
    <t>7 String</t>
  </si>
  <si>
    <t>6 String</t>
  </si>
  <si>
    <t>FFT Idx</t>
  </si>
  <si>
    <t>F Err</t>
  </si>
  <si>
    <t>27.5" scale</t>
  </si>
  <si>
    <t>min</t>
  </si>
  <si>
    <t>max</t>
  </si>
  <si>
    <t>avg</t>
  </si>
  <si>
    <t>stdev</t>
  </si>
  <si>
    <t>freq error</t>
  </si>
  <si>
    <t>Hz</t>
  </si>
  <si>
    <t>Base</t>
  </si>
  <si>
    <t>Seed Sago Kotetsu/Makoto Sakuramura signature 33" scale not accounted (odd ball)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</si>
</sst>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">
    <xf numFmtId="0" fontId="0" fillId="0" borderId="0" xfId="0"/>
    <xf numFmtId="0" fontId="1" fillId="3" borderId="0" xfId="2"/>
    <xf numFmtId="0" fontId="1" fillId="4" borderId="0" xfId="3"/>
    <xf numFmtId="0" fontId="1" fillId="5" borderId="0" xfId="4"/>
    <xf numFmtId="0" fontId="2" fillId="2" borderId="0" xfId="1"/>
    <xf numFmtId="0" fontId="1" fillId="3" borderId="1" xfId="2" applyBorder="1"/>
    <xf numFmtId="0" fontId="0" fillId="0" borderId="1" xfId="0" applyBorder="1"/>
    <xf numFmtId="0" fontId="1" fillId="4" borderId="1" xfId="3" applyBorder="1"/>
    <xf numFmtId="0" fontId="1" fillId="5" borderId="1" xfId="4" applyBorder="1"/>
    <xf numFmtId="0" fontId="2" fillId="2" borderId="1" xfId="1" applyBorder="1"/>
    <xf numFmtId="0" fontId="1" fillId="6" borderId="0" xfId="5"/>
    <xf numFmtId="0" fontId="1" fillId="6" borderId="1" xfId="5" applyBorder="1"/>
  </cellXfs>
  <cellStyles count="6">
    <cellStyle name="20% - Accent2" xfId="5" builtinId="34"/>
    <cellStyle name="20% - Accent6" xfId="2" builtinId="50"/>
    <cellStyle name="40% - Accent6" xfId="3" builtinId="51"/>
    <cellStyle name="60% - Accent6" xfId="4" builtinId="52"/>
    <cellStyle name="Accent6" xfId="1" builtinId="49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B76F-3602-47EF-B36D-B2F7C7714F2D}">
  <dimension ref="A1:R111"/>
  <sheetViews>
    <sheetView tabSelected="1" workbookViewId="0">
      <selection activeCell="Q10" sqref="Q10"/>
    </sheetView>
  </sheetViews>
  <sheetFormatPr defaultRowHeight="15" x14ac:dyDescent="0.25"/>
  <cols>
    <col min="3" max="3" width="12" bestFit="1" customWidth="1"/>
  </cols>
  <sheetData>
    <row r="1" spans="1:18" x14ac:dyDescent="0.25">
      <c r="A1" t="s">
        <v>0</v>
      </c>
      <c r="B1">
        <v>440</v>
      </c>
      <c r="C1" t="s">
        <v>20</v>
      </c>
      <c r="D1" t="s">
        <v>16</v>
      </c>
      <c r="E1">
        <f>POWER(2,1/12)</f>
        <v>1.0594630943592953</v>
      </c>
      <c r="G1" t="s">
        <v>17</v>
      </c>
      <c r="H1">
        <v>44100</v>
      </c>
      <c r="I1" t="s">
        <v>20</v>
      </c>
      <c r="J1" t="s">
        <v>18</v>
      </c>
      <c r="K1">
        <f>$K$2^(INT(LOG(H1,$K$2))+1)</f>
        <v>65536</v>
      </c>
      <c r="M1" t="s">
        <v>19</v>
      </c>
      <c r="N1">
        <f>H1/K1</f>
        <v>0.67291259765625</v>
      </c>
      <c r="O1" t="s">
        <v>20</v>
      </c>
    </row>
    <row r="2" spans="1:18" x14ac:dyDescent="0.25">
      <c r="H2">
        <f>K1/H1</f>
        <v>1.486077097505669</v>
      </c>
      <c r="J2" t="s">
        <v>34</v>
      </c>
      <c r="K2">
        <v>2</v>
      </c>
    </row>
    <row r="3" spans="1:18" x14ac:dyDescent="0.25">
      <c r="A3" t="s">
        <v>13</v>
      </c>
      <c r="B3" t="s">
        <v>14</v>
      </c>
      <c r="C3" t="s">
        <v>15</v>
      </c>
      <c r="D3" t="s">
        <v>25</v>
      </c>
      <c r="E3" t="s">
        <v>26</v>
      </c>
    </row>
    <row r="4" spans="1:18" x14ac:dyDescent="0.25">
      <c r="A4" t="s">
        <v>1</v>
      </c>
      <c r="B4">
        <v>0</v>
      </c>
      <c r="C4">
        <f t="shared" ref="C4:C59" si="0">C5/$E$1</f>
        <v>16.351597831287371</v>
      </c>
      <c r="D4">
        <f>ROUND(C4/$N$1,0)</f>
        <v>24</v>
      </c>
      <c r="E4">
        <f>C4-D4*$N$1</f>
        <v>0.20169548753737132</v>
      </c>
      <c r="K4" t="s">
        <v>32</v>
      </c>
    </row>
    <row r="5" spans="1:18" x14ac:dyDescent="0.25">
      <c r="A5" t="s">
        <v>2</v>
      </c>
      <c r="B5">
        <v>0</v>
      </c>
      <c r="C5">
        <f t="shared" si="0"/>
        <v>17.323914436054462</v>
      </c>
      <c r="D5">
        <f t="shared" ref="D5:D68" si="1">ROUND(C5/$N$1,0)</f>
        <v>26</v>
      </c>
      <c r="E5">
        <f t="shared" ref="E5:E14" si="2">C5-D5*$N$1</f>
        <v>-0.17181310300803787</v>
      </c>
      <c r="J5" t="s">
        <v>28</v>
      </c>
      <c r="K5">
        <f>MIN(E4:E111)</f>
        <v>-0.32933731538230404</v>
      </c>
      <c r="L5" t="s">
        <v>33</v>
      </c>
      <c r="Q5" s="1" t="s">
        <v>2</v>
      </c>
      <c r="R5" t="s">
        <v>21</v>
      </c>
    </row>
    <row r="6" spans="1:18" x14ac:dyDescent="0.25">
      <c r="A6" t="s">
        <v>3</v>
      </c>
      <c r="B6">
        <v>0</v>
      </c>
      <c r="C6">
        <f t="shared" si="0"/>
        <v>18.354047994837927</v>
      </c>
      <c r="D6">
        <f t="shared" si="1"/>
        <v>27</v>
      </c>
      <c r="E6">
        <f t="shared" si="2"/>
        <v>0.18540785811917715</v>
      </c>
      <c r="J6" t="s">
        <v>29</v>
      </c>
      <c r="K6">
        <f>MAX(E4:E111)</f>
        <v>0.33355712890715949</v>
      </c>
      <c r="L6" t="s">
        <v>33</v>
      </c>
      <c r="Q6" s="2" t="s">
        <v>7</v>
      </c>
      <c r="R6" t="s">
        <v>22</v>
      </c>
    </row>
    <row r="7" spans="1:18" x14ac:dyDescent="0.25">
      <c r="A7" t="s">
        <v>4</v>
      </c>
      <c r="B7">
        <v>0</v>
      </c>
      <c r="C7">
        <f t="shared" si="0"/>
        <v>19.445436482630008</v>
      </c>
      <c r="D7">
        <f t="shared" si="1"/>
        <v>29</v>
      </c>
      <c r="E7">
        <f t="shared" si="2"/>
        <v>-6.9028849401242098E-2</v>
      </c>
      <c r="J7" t="s">
        <v>30</v>
      </c>
      <c r="K7">
        <f>AVERAGE(E4:E111)</f>
        <v>-1.0179121720424296E-2</v>
      </c>
      <c r="L7" t="s">
        <v>33</v>
      </c>
      <c r="Q7" s="3" t="s">
        <v>12</v>
      </c>
      <c r="R7" t="s">
        <v>23</v>
      </c>
    </row>
    <row r="8" spans="1:18" x14ac:dyDescent="0.25">
      <c r="A8" t="s">
        <v>5</v>
      </c>
      <c r="B8">
        <v>0</v>
      </c>
      <c r="C8">
        <f t="shared" si="0"/>
        <v>20.60172230705432</v>
      </c>
      <c r="D8">
        <f t="shared" si="1"/>
        <v>31</v>
      </c>
      <c r="E8">
        <f t="shared" si="2"/>
        <v>-0.25856822028942972</v>
      </c>
      <c r="J8" t="s">
        <v>31</v>
      </c>
      <c r="K8">
        <f>STDEV(E4:E111)</f>
        <v>0.20043431293807157</v>
      </c>
      <c r="L8" t="s">
        <v>33</v>
      </c>
      <c r="Q8" s="4" t="s">
        <v>5</v>
      </c>
      <c r="R8" t="s">
        <v>24</v>
      </c>
    </row>
    <row r="9" spans="1:18" x14ac:dyDescent="0.25">
      <c r="A9" t="s">
        <v>6</v>
      </c>
      <c r="B9">
        <v>0</v>
      </c>
      <c r="C9">
        <f t="shared" si="0"/>
        <v>21.826764464562689</v>
      </c>
      <c r="D9">
        <f t="shared" si="1"/>
        <v>32</v>
      </c>
      <c r="E9">
        <f t="shared" si="2"/>
        <v>0.29356133956268948</v>
      </c>
      <c r="Q9" s="10" t="s">
        <v>6</v>
      </c>
      <c r="R9" t="s">
        <v>27</v>
      </c>
    </row>
    <row r="10" spans="1:18" x14ac:dyDescent="0.25">
      <c r="A10" t="s">
        <v>7</v>
      </c>
      <c r="B10">
        <v>0</v>
      </c>
      <c r="C10">
        <f t="shared" si="0"/>
        <v>23.124651419477093</v>
      </c>
      <c r="D10">
        <f t="shared" si="1"/>
        <v>34</v>
      </c>
      <c r="E10">
        <f t="shared" si="2"/>
        <v>0.24562309916459313</v>
      </c>
      <c r="Q10" t="s">
        <v>35</v>
      </c>
    </row>
    <row r="11" spans="1:18" x14ac:dyDescent="0.25">
      <c r="A11" t="s">
        <v>8</v>
      </c>
      <c r="B11">
        <v>0</v>
      </c>
      <c r="C11">
        <f t="shared" si="0"/>
        <v>24.499714748859272</v>
      </c>
      <c r="D11">
        <f t="shared" si="1"/>
        <v>36</v>
      </c>
      <c r="E11">
        <f t="shared" si="2"/>
        <v>0.27486123323427236</v>
      </c>
    </row>
    <row r="12" spans="1:18" x14ac:dyDescent="0.25">
      <c r="A12" t="s">
        <v>9</v>
      </c>
      <c r="B12">
        <v>0</v>
      </c>
      <c r="C12">
        <f t="shared" si="0"/>
        <v>25.95654359874651</v>
      </c>
      <c r="D12">
        <f t="shared" si="1"/>
        <v>39</v>
      </c>
      <c r="E12">
        <f t="shared" si="2"/>
        <v>-0.28704770984723993</v>
      </c>
    </row>
    <row r="13" spans="1:18" x14ac:dyDescent="0.25">
      <c r="A13" t="s">
        <v>10</v>
      </c>
      <c r="B13">
        <v>0</v>
      </c>
      <c r="C13">
        <f t="shared" si="0"/>
        <v>27.499999999999936</v>
      </c>
      <c r="D13">
        <f t="shared" si="1"/>
        <v>41</v>
      </c>
      <c r="E13">
        <f t="shared" si="2"/>
        <v>-8.9416503906313949E-2</v>
      </c>
    </row>
    <row r="14" spans="1:18" x14ac:dyDescent="0.25">
      <c r="A14" t="s">
        <v>11</v>
      </c>
      <c r="B14">
        <v>0</v>
      </c>
      <c r="C14">
        <f t="shared" si="0"/>
        <v>29.135235094880553</v>
      </c>
      <c r="D14">
        <f t="shared" si="1"/>
        <v>43</v>
      </c>
      <c r="E14">
        <f t="shared" si="2"/>
        <v>0.19999339566180296</v>
      </c>
    </row>
    <row r="15" spans="1:18" x14ac:dyDescent="0.25">
      <c r="A15" t="s">
        <v>12</v>
      </c>
      <c r="B15">
        <v>0</v>
      </c>
      <c r="C15">
        <f t="shared" si="0"/>
        <v>30.867706328507687</v>
      </c>
      <c r="D15">
        <f t="shared" si="1"/>
        <v>46</v>
      </c>
      <c r="E15">
        <f t="shared" ref="E15:E78" si="3">C15-D15*$N$1</f>
        <v>-8.6273163679813081E-2</v>
      </c>
    </row>
    <row r="16" spans="1:18" x14ac:dyDescent="0.25">
      <c r="A16" t="s">
        <v>1</v>
      </c>
      <c r="B16">
        <v>1</v>
      </c>
      <c r="C16">
        <f t="shared" si="0"/>
        <v>32.703195662574757</v>
      </c>
      <c r="D16">
        <f t="shared" si="1"/>
        <v>49</v>
      </c>
      <c r="E16">
        <f t="shared" si="3"/>
        <v>-0.26952162258149315</v>
      </c>
    </row>
    <row r="17" spans="1:5" x14ac:dyDescent="0.25">
      <c r="A17" s="5" t="s">
        <v>2</v>
      </c>
      <c r="B17" s="5">
        <v>1</v>
      </c>
      <c r="C17" s="6">
        <f t="shared" si="0"/>
        <v>34.647828872108938</v>
      </c>
      <c r="D17" s="6">
        <f t="shared" si="1"/>
        <v>51</v>
      </c>
      <c r="E17" s="6">
        <f t="shared" si="3"/>
        <v>0.32928639164018847</v>
      </c>
    </row>
    <row r="18" spans="1:5" x14ac:dyDescent="0.25">
      <c r="A18" s="5" t="s">
        <v>3</v>
      </c>
      <c r="B18" s="5">
        <v>1</v>
      </c>
      <c r="C18" s="6">
        <f t="shared" si="0"/>
        <v>36.708095989675869</v>
      </c>
      <c r="D18" s="6">
        <f t="shared" si="1"/>
        <v>55</v>
      </c>
      <c r="E18" s="6">
        <f t="shared" si="3"/>
        <v>-0.30209688141788149</v>
      </c>
    </row>
    <row r="19" spans="1:5" x14ac:dyDescent="0.25">
      <c r="A19" s="5" t="s">
        <v>4</v>
      </c>
      <c r="B19" s="5">
        <v>1</v>
      </c>
      <c r="C19" s="6">
        <f t="shared" si="0"/>
        <v>38.890872965260037</v>
      </c>
      <c r="D19" s="6">
        <f t="shared" si="1"/>
        <v>58</v>
      </c>
      <c r="E19" s="6">
        <f t="shared" si="3"/>
        <v>-0.13805769880246288</v>
      </c>
    </row>
    <row r="20" spans="1:5" x14ac:dyDescent="0.25">
      <c r="A20" s="5" t="s">
        <v>5</v>
      </c>
      <c r="B20" s="5">
        <v>1</v>
      </c>
      <c r="C20" s="6">
        <f t="shared" si="0"/>
        <v>41.203444614108662</v>
      </c>
      <c r="D20" s="6">
        <f t="shared" si="1"/>
        <v>61</v>
      </c>
      <c r="E20" s="6">
        <f t="shared" si="3"/>
        <v>0.15577615707741188</v>
      </c>
    </row>
    <row r="21" spans="1:5" x14ac:dyDescent="0.25">
      <c r="A21" s="5" t="s">
        <v>6</v>
      </c>
      <c r="B21" s="5">
        <v>1</v>
      </c>
      <c r="C21" s="6">
        <f t="shared" si="0"/>
        <v>43.6535289291254</v>
      </c>
      <c r="D21" s="6">
        <f t="shared" si="1"/>
        <v>65</v>
      </c>
      <c r="E21" s="6">
        <f t="shared" si="3"/>
        <v>-8.5789918530849718E-2</v>
      </c>
    </row>
    <row r="22" spans="1:5" x14ac:dyDescent="0.25">
      <c r="A22" s="7" t="s">
        <v>7</v>
      </c>
      <c r="B22" s="7">
        <v>1</v>
      </c>
      <c r="C22" s="6">
        <f t="shared" si="0"/>
        <v>46.249302838954215</v>
      </c>
      <c r="D22" s="6">
        <f t="shared" si="1"/>
        <v>69</v>
      </c>
      <c r="E22" s="6">
        <f t="shared" si="3"/>
        <v>-0.18166639932703532</v>
      </c>
    </row>
    <row r="23" spans="1:5" x14ac:dyDescent="0.25">
      <c r="A23" s="7" t="s">
        <v>8</v>
      </c>
      <c r="B23" s="7">
        <v>1</v>
      </c>
      <c r="C23" s="6">
        <f t="shared" si="0"/>
        <v>48.999429497718573</v>
      </c>
      <c r="D23" s="6">
        <f t="shared" si="1"/>
        <v>73</v>
      </c>
      <c r="E23" s="6">
        <f t="shared" si="3"/>
        <v>-0.12319013118767685</v>
      </c>
    </row>
    <row r="24" spans="1:5" x14ac:dyDescent="0.25">
      <c r="A24" s="7" t="s">
        <v>9</v>
      </c>
      <c r="B24" s="7">
        <v>1</v>
      </c>
      <c r="C24" s="6">
        <f t="shared" si="0"/>
        <v>51.913087197493049</v>
      </c>
      <c r="D24" s="6">
        <f t="shared" si="1"/>
        <v>77</v>
      </c>
      <c r="E24" s="6">
        <f t="shared" si="3"/>
        <v>9.8817177961798564E-2</v>
      </c>
    </row>
    <row r="25" spans="1:5" x14ac:dyDescent="0.25">
      <c r="A25" s="7" t="s">
        <v>10</v>
      </c>
      <c r="B25" s="7">
        <v>1</v>
      </c>
      <c r="C25" s="6">
        <f t="shared" si="0"/>
        <v>54.999999999999901</v>
      </c>
      <c r="D25" s="6">
        <f t="shared" si="1"/>
        <v>82</v>
      </c>
      <c r="E25" s="6">
        <f t="shared" si="3"/>
        <v>-0.17883300781259948</v>
      </c>
    </row>
    <row r="26" spans="1:5" x14ac:dyDescent="0.25">
      <c r="A26" s="7" t="s">
        <v>11</v>
      </c>
      <c r="B26" s="7">
        <v>1</v>
      </c>
      <c r="C26" s="6">
        <f t="shared" si="0"/>
        <v>58.270470189761134</v>
      </c>
      <c r="D26" s="6">
        <f t="shared" si="1"/>
        <v>87</v>
      </c>
      <c r="E26" s="6">
        <f t="shared" si="3"/>
        <v>-0.27292580633261565</v>
      </c>
    </row>
    <row r="27" spans="1:5" x14ac:dyDescent="0.25">
      <c r="A27" s="8" t="s">
        <v>12</v>
      </c>
      <c r="B27" s="8">
        <v>1</v>
      </c>
      <c r="C27" s="6">
        <f t="shared" si="0"/>
        <v>61.735412657015402</v>
      </c>
      <c r="D27" s="6">
        <f t="shared" si="1"/>
        <v>92</v>
      </c>
      <c r="E27" s="6">
        <f t="shared" si="3"/>
        <v>-0.17254632735959774</v>
      </c>
    </row>
    <row r="28" spans="1:5" x14ac:dyDescent="0.25">
      <c r="A28" s="8" t="s">
        <v>1</v>
      </c>
      <c r="B28" s="8">
        <v>2</v>
      </c>
      <c r="C28" s="6">
        <f t="shared" si="0"/>
        <v>65.406391325149542</v>
      </c>
      <c r="D28" s="6">
        <f t="shared" si="1"/>
        <v>97</v>
      </c>
      <c r="E28" s="6">
        <f t="shared" si="3"/>
        <v>0.13386935249329213</v>
      </c>
    </row>
    <row r="29" spans="1:5" x14ac:dyDescent="0.25">
      <c r="A29" s="8" t="s">
        <v>2</v>
      </c>
      <c r="B29" s="8">
        <v>2</v>
      </c>
      <c r="C29" s="6">
        <f t="shared" si="0"/>
        <v>69.295657744217905</v>
      </c>
      <c r="D29" s="6">
        <f t="shared" si="1"/>
        <v>103</v>
      </c>
      <c r="E29" s="6">
        <f t="shared" si="3"/>
        <v>-1.4339814375844639E-2</v>
      </c>
    </row>
    <row r="30" spans="1:5" x14ac:dyDescent="0.25">
      <c r="A30" s="8" t="s">
        <v>3</v>
      </c>
      <c r="B30" s="8">
        <v>2</v>
      </c>
      <c r="C30" s="6">
        <f t="shared" si="0"/>
        <v>73.416191979351765</v>
      </c>
      <c r="D30" s="6">
        <f t="shared" si="1"/>
        <v>109</v>
      </c>
      <c r="E30" s="6">
        <f t="shared" si="3"/>
        <v>6.871883482051544E-2</v>
      </c>
    </row>
    <row r="31" spans="1:5" x14ac:dyDescent="0.25">
      <c r="A31" s="8" t="s">
        <v>4</v>
      </c>
      <c r="B31" s="8">
        <v>2</v>
      </c>
      <c r="C31" s="6">
        <f t="shared" si="0"/>
        <v>77.781745930520103</v>
      </c>
      <c r="D31" s="6">
        <f t="shared" si="1"/>
        <v>116</v>
      </c>
      <c r="E31" s="6">
        <f t="shared" si="3"/>
        <v>-0.27611539760489734</v>
      </c>
    </row>
    <row r="32" spans="1:5" x14ac:dyDescent="0.25">
      <c r="A32" s="9" t="s">
        <v>5</v>
      </c>
      <c r="B32" s="9">
        <v>2</v>
      </c>
      <c r="C32" s="6">
        <f t="shared" si="0"/>
        <v>82.406889228217352</v>
      </c>
      <c r="D32" s="6">
        <f t="shared" si="1"/>
        <v>122</v>
      </c>
      <c r="E32" s="6">
        <f t="shared" si="3"/>
        <v>0.31155231415485218</v>
      </c>
    </row>
    <row r="33" spans="1:5" x14ac:dyDescent="0.25">
      <c r="A33" s="9" t="s">
        <v>6</v>
      </c>
      <c r="B33" s="9">
        <v>2</v>
      </c>
      <c r="C33" s="6">
        <f t="shared" si="0"/>
        <v>87.307057858250843</v>
      </c>
      <c r="D33" s="6">
        <f t="shared" si="1"/>
        <v>130</v>
      </c>
      <c r="E33" s="6">
        <f t="shared" si="3"/>
        <v>-0.1715798370616568</v>
      </c>
    </row>
    <row r="34" spans="1:5" x14ac:dyDescent="0.25">
      <c r="A34" s="9" t="s">
        <v>7</v>
      </c>
      <c r="B34" s="9">
        <v>2</v>
      </c>
      <c r="C34" s="6">
        <f t="shared" si="0"/>
        <v>92.498605677908472</v>
      </c>
      <c r="D34" s="6">
        <f t="shared" si="1"/>
        <v>137</v>
      </c>
      <c r="E34" s="6">
        <f t="shared" si="3"/>
        <v>0.30957979900222199</v>
      </c>
    </row>
    <row r="35" spans="1:5" x14ac:dyDescent="0.25">
      <c r="A35" s="9" t="s">
        <v>8</v>
      </c>
      <c r="B35" s="9">
        <v>2</v>
      </c>
      <c r="C35" s="6">
        <f t="shared" si="0"/>
        <v>97.998858995437189</v>
      </c>
      <c r="D35" s="6">
        <f t="shared" si="1"/>
        <v>146</v>
      </c>
      <c r="E35" s="6">
        <f t="shared" si="3"/>
        <v>-0.24638026237531108</v>
      </c>
    </row>
    <row r="36" spans="1:5" x14ac:dyDescent="0.25">
      <c r="A36" s="9" t="s">
        <v>9</v>
      </c>
      <c r="B36" s="9">
        <v>2</v>
      </c>
      <c r="C36" s="6">
        <f t="shared" si="0"/>
        <v>103.82617439498615</v>
      </c>
      <c r="D36" s="6">
        <f t="shared" si="1"/>
        <v>154</v>
      </c>
      <c r="E36" s="6">
        <f t="shared" si="3"/>
        <v>0.19763435592365397</v>
      </c>
    </row>
    <row r="37" spans="1:5" x14ac:dyDescent="0.25">
      <c r="A37" s="9" t="s">
        <v>10</v>
      </c>
      <c r="B37" s="9">
        <v>2</v>
      </c>
      <c r="C37" s="6">
        <f t="shared" si="0"/>
        <v>109.99999999999987</v>
      </c>
      <c r="D37" s="6">
        <f t="shared" si="1"/>
        <v>163</v>
      </c>
      <c r="E37" s="6">
        <f t="shared" si="3"/>
        <v>0.3152465820311221</v>
      </c>
    </row>
    <row r="38" spans="1:5" x14ac:dyDescent="0.25">
      <c r="A38" s="9" t="s">
        <v>11</v>
      </c>
      <c r="B38" s="9">
        <v>2</v>
      </c>
      <c r="C38" s="6">
        <f t="shared" si="0"/>
        <v>116.54094037952235</v>
      </c>
      <c r="D38" s="6">
        <f t="shared" si="1"/>
        <v>173</v>
      </c>
      <c r="E38" s="6">
        <f t="shared" si="3"/>
        <v>0.12706098499110396</v>
      </c>
    </row>
    <row r="39" spans="1:5" x14ac:dyDescent="0.25">
      <c r="A39" s="9" t="s">
        <v>12</v>
      </c>
      <c r="B39" s="9">
        <v>2</v>
      </c>
      <c r="C39" s="6">
        <f t="shared" si="0"/>
        <v>123.4708253140309</v>
      </c>
      <c r="D39" s="6">
        <f t="shared" si="1"/>
        <v>183</v>
      </c>
      <c r="E39" s="6">
        <f t="shared" si="3"/>
        <v>0.327819942937154</v>
      </c>
    </row>
    <row r="40" spans="1:5" x14ac:dyDescent="0.25">
      <c r="A40" s="9" t="s">
        <v>1</v>
      </c>
      <c r="B40" s="9">
        <v>3</v>
      </c>
      <c r="C40" s="6">
        <f t="shared" si="0"/>
        <v>130.8127826502992</v>
      </c>
      <c r="D40" s="6">
        <f t="shared" si="1"/>
        <v>194</v>
      </c>
      <c r="E40" s="6">
        <f t="shared" si="3"/>
        <v>0.26773870498669794</v>
      </c>
    </row>
    <row r="41" spans="1:5" x14ac:dyDescent="0.25">
      <c r="A41" s="9" t="s">
        <v>2</v>
      </c>
      <c r="B41" s="9">
        <v>3</v>
      </c>
      <c r="C41" s="6">
        <f t="shared" si="0"/>
        <v>138.59131548843592</v>
      </c>
      <c r="D41" s="6">
        <f t="shared" si="1"/>
        <v>206</v>
      </c>
      <c r="E41" s="6">
        <f t="shared" si="3"/>
        <v>-2.8679628751575592E-2</v>
      </c>
    </row>
    <row r="42" spans="1:5" x14ac:dyDescent="0.25">
      <c r="A42" s="9" t="s">
        <v>3</v>
      </c>
      <c r="B42" s="9">
        <v>3</v>
      </c>
      <c r="C42" s="6">
        <f t="shared" si="0"/>
        <v>146.83238395870364</v>
      </c>
      <c r="D42" s="6">
        <f t="shared" si="1"/>
        <v>218</v>
      </c>
      <c r="E42" s="6">
        <f t="shared" si="3"/>
        <v>0.13743766964114457</v>
      </c>
    </row>
    <row r="43" spans="1:5" x14ac:dyDescent="0.25">
      <c r="A43" s="9" t="s">
        <v>4</v>
      </c>
      <c r="B43" s="9">
        <v>3</v>
      </c>
      <c r="C43" s="6">
        <f t="shared" si="0"/>
        <v>155.56349186104032</v>
      </c>
      <c r="D43" s="6">
        <f t="shared" si="1"/>
        <v>231</v>
      </c>
      <c r="E43" s="6">
        <f t="shared" si="3"/>
        <v>0.12068180244656901</v>
      </c>
    </row>
    <row r="44" spans="1:5" x14ac:dyDescent="0.25">
      <c r="A44" s="9" t="s">
        <v>5</v>
      </c>
      <c r="B44" s="9">
        <v>3</v>
      </c>
      <c r="C44" s="6">
        <f t="shared" si="0"/>
        <v>164.81377845643482</v>
      </c>
      <c r="D44" s="6">
        <f t="shared" si="1"/>
        <v>245</v>
      </c>
      <c r="E44" s="6">
        <f t="shared" si="3"/>
        <v>-4.9807969346431946E-2</v>
      </c>
    </row>
    <row r="45" spans="1:5" x14ac:dyDescent="0.25">
      <c r="A45" s="9" t="s">
        <v>6</v>
      </c>
      <c r="B45" s="9">
        <v>3</v>
      </c>
      <c r="C45" s="6">
        <f t="shared" si="0"/>
        <v>174.6141157165018</v>
      </c>
      <c r="D45" s="6">
        <f t="shared" si="1"/>
        <v>259</v>
      </c>
      <c r="E45" s="6">
        <f t="shared" si="3"/>
        <v>0.32975292353305008</v>
      </c>
    </row>
    <row r="46" spans="1:5" x14ac:dyDescent="0.25">
      <c r="A46" s="9" t="s">
        <v>7</v>
      </c>
      <c r="B46" s="9">
        <v>3</v>
      </c>
      <c r="C46" s="6">
        <f t="shared" si="0"/>
        <v>184.99721135581706</v>
      </c>
      <c r="D46" s="6">
        <f t="shared" si="1"/>
        <v>275</v>
      </c>
      <c r="E46" s="6">
        <f t="shared" si="3"/>
        <v>-5.3752999651692335E-2</v>
      </c>
    </row>
    <row r="47" spans="1:5" x14ac:dyDescent="0.25">
      <c r="A47" s="9" t="s">
        <v>8</v>
      </c>
      <c r="B47" s="9">
        <v>3</v>
      </c>
      <c r="C47" s="6">
        <f t="shared" si="0"/>
        <v>195.99771799087449</v>
      </c>
      <c r="D47" s="6">
        <f t="shared" si="1"/>
        <v>291</v>
      </c>
      <c r="E47" s="6">
        <f t="shared" si="3"/>
        <v>0.18015207290574153</v>
      </c>
    </row>
    <row r="48" spans="1:5" x14ac:dyDescent="0.25">
      <c r="A48" s="9" t="s">
        <v>9</v>
      </c>
      <c r="B48" s="9">
        <v>3</v>
      </c>
      <c r="C48" s="6">
        <f t="shared" si="0"/>
        <v>207.65234878997242</v>
      </c>
      <c r="D48" s="6">
        <f t="shared" si="1"/>
        <v>309</v>
      </c>
      <c r="E48" s="6">
        <f t="shared" si="3"/>
        <v>-0.27764388580882837</v>
      </c>
    </row>
    <row r="49" spans="1:5" x14ac:dyDescent="0.25">
      <c r="A49" s="9" t="s">
        <v>10</v>
      </c>
      <c r="B49" s="9">
        <v>3</v>
      </c>
      <c r="C49" s="6">
        <f t="shared" si="0"/>
        <v>219.99999999999986</v>
      </c>
      <c r="D49" s="6">
        <f t="shared" si="1"/>
        <v>327</v>
      </c>
      <c r="E49" s="6">
        <f t="shared" si="3"/>
        <v>-4.2419433593892109E-2</v>
      </c>
    </row>
    <row r="50" spans="1:5" x14ac:dyDescent="0.25">
      <c r="A50" s="9" t="s">
        <v>11</v>
      </c>
      <c r="B50" s="9">
        <v>3</v>
      </c>
      <c r="C50" s="6">
        <f t="shared" si="0"/>
        <v>233.08188075904482</v>
      </c>
      <c r="D50" s="6">
        <f t="shared" si="1"/>
        <v>346</v>
      </c>
      <c r="E50" s="6">
        <f t="shared" si="3"/>
        <v>0.25412196998232162</v>
      </c>
    </row>
    <row r="51" spans="1:5" x14ac:dyDescent="0.25">
      <c r="A51" s="9" t="s">
        <v>12</v>
      </c>
      <c r="B51" s="9">
        <v>3</v>
      </c>
      <c r="C51" s="6">
        <f t="shared" si="0"/>
        <v>246.94165062806192</v>
      </c>
      <c r="D51" s="6">
        <f t="shared" si="1"/>
        <v>367</v>
      </c>
      <c r="E51" s="6">
        <f t="shared" si="3"/>
        <v>-1.727271178182832E-2</v>
      </c>
    </row>
    <row r="52" spans="1:5" x14ac:dyDescent="0.25">
      <c r="A52" s="9" t="s">
        <v>1</v>
      </c>
      <c r="B52" s="9">
        <v>4</v>
      </c>
      <c r="C52" s="6">
        <f t="shared" si="0"/>
        <v>261.62556530059851</v>
      </c>
      <c r="D52" s="6">
        <f t="shared" si="1"/>
        <v>389</v>
      </c>
      <c r="E52" s="6">
        <f t="shared" si="3"/>
        <v>-0.13743518768274043</v>
      </c>
    </row>
    <row r="53" spans="1:5" x14ac:dyDescent="0.25">
      <c r="A53" s="9" t="s">
        <v>2</v>
      </c>
      <c r="B53" s="9">
        <v>4</v>
      </c>
      <c r="C53" s="6">
        <f t="shared" si="0"/>
        <v>277.18263097687196</v>
      </c>
      <c r="D53" s="6">
        <f t="shared" si="1"/>
        <v>412</v>
      </c>
      <c r="E53" s="6">
        <f t="shared" si="3"/>
        <v>-5.7359257503037497E-2</v>
      </c>
    </row>
    <row r="54" spans="1:5" x14ac:dyDescent="0.25">
      <c r="A54" s="9" t="s">
        <v>3</v>
      </c>
      <c r="B54" s="9">
        <v>4</v>
      </c>
      <c r="C54" s="6">
        <f t="shared" si="0"/>
        <v>293.66476791740746</v>
      </c>
      <c r="D54" s="6">
        <f t="shared" si="1"/>
        <v>436</v>
      </c>
      <c r="E54" s="6">
        <f t="shared" si="3"/>
        <v>0.27487533928245966</v>
      </c>
    </row>
    <row r="55" spans="1:5" x14ac:dyDescent="0.25">
      <c r="A55" s="9" t="s">
        <v>4</v>
      </c>
      <c r="B55" s="9">
        <v>4</v>
      </c>
      <c r="C55" s="6">
        <f t="shared" si="0"/>
        <v>311.12698372208081</v>
      </c>
      <c r="D55" s="6">
        <f t="shared" si="1"/>
        <v>462</v>
      </c>
      <c r="E55" s="6">
        <f t="shared" si="3"/>
        <v>0.24136360489330855</v>
      </c>
    </row>
    <row r="56" spans="1:5" x14ac:dyDescent="0.25">
      <c r="A56" s="9" t="s">
        <v>5</v>
      </c>
      <c r="B56" s="9">
        <v>4</v>
      </c>
      <c r="C56" s="6">
        <f t="shared" si="0"/>
        <v>329.62755691286986</v>
      </c>
      <c r="D56" s="6">
        <f t="shared" si="1"/>
        <v>490</v>
      </c>
      <c r="E56" s="6">
        <f t="shared" si="3"/>
        <v>-9.9615938692636519E-2</v>
      </c>
    </row>
    <row r="57" spans="1:5" x14ac:dyDescent="0.25">
      <c r="A57" s="9" t="s">
        <v>6</v>
      </c>
      <c r="B57" s="9">
        <v>4</v>
      </c>
      <c r="C57" s="6">
        <f t="shared" si="0"/>
        <v>349.22823143300383</v>
      </c>
      <c r="D57" s="6">
        <f t="shared" si="1"/>
        <v>519</v>
      </c>
      <c r="E57" s="6">
        <f t="shared" si="3"/>
        <v>-1.3406750589922467E-2</v>
      </c>
    </row>
    <row r="58" spans="1:5" x14ac:dyDescent="0.25">
      <c r="A58" s="9" t="s">
        <v>7</v>
      </c>
      <c r="B58" s="9">
        <v>4</v>
      </c>
      <c r="C58" s="6">
        <f t="shared" si="0"/>
        <v>369.99442271163434</v>
      </c>
      <c r="D58" s="6">
        <f t="shared" si="1"/>
        <v>550</v>
      </c>
      <c r="E58" s="6">
        <f t="shared" si="3"/>
        <v>-0.1075059993031573</v>
      </c>
    </row>
    <row r="59" spans="1:5" x14ac:dyDescent="0.25">
      <c r="A59" s="9" t="s">
        <v>8</v>
      </c>
      <c r="B59" s="9">
        <v>4</v>
      </c>
      <c r="C59" s="6">
        <f t="shared" si="0"/>
        <v>391.99543598174927</v>
      </c>
      <c r="D59" s="6">
        <f t="shared" si="1"/>
        <v>583</v>
      </c>
      <c r="E59" s="6">
        <f t="shared" si="3"/>
        <v>-0.31260845184448272</v>
      </c>
    </row>
    <row r="60" spans="1:5" x14ac:dyDescent="0.25">
      <c r="A60" s="9" t="s">
        <v>9</v>
      </c>
      <c r="B60" s="9">
        <v>4</v>
      </c>
      <c r="C60" s="6">
        <f>C61/$E$1</f>
        <v>415.30469757994513</v>
      </c>
      <c r="D60" s="6">
        <f t="shared" si="1"/>
        <v>617</v>
      </c>
      <c r="E60" s="6">
        <f t="shared" si="3"/>
        <v>0.11762482603887747</v>
      </c>
    </row>
    <row r="61" spans="1:5" x14ac:dyDescent="0.25">
      <c r="A61" s="9" t="s">
        <v>10</v>
      </c>
      <c r="B61" s="9">
        <v>4</v>
      </c>
      <c r="C61" s="6">
        <f>$B$1</f>
        <v>440</v>
      </c>
      <c r="D61" s="6">
        <f t="shared" si="1"/>
        <v>654</v>
      </c>
      <c r="E61" s="6">
        <f t="shared" si="3"/>
        <v>-8.48388671875E-2</v>
      </c>
    </row>
    <row r="62" spans="1:5" x14ac:dyDescent="0.25">
      <c r="A62" s="9" t="s">
        <v>11</v>
      </c>
      <c r="B62" s="9">
        <v>4</v>
      </c>
      <c r="C62" s="6">
        <f>C61*$E$1</f>
        <v>466.16376151808993</v>
      </c>
      <c r="D62" s="6">
        <f t="shared" si="1"/>
        <v>693</v>
      </c>
      <c r="E62" s="6">
        <f t="shared" si="3"/>
        <v>-0.16466865769132255</v>
      </c>
    </row>
    <row r="63" spans="1:5" x14ac:dyDescent="0.25">
      <c r="A63" s="9" t="s">
        <v>12</v>
      </c>
      <c r="B63" s="9">
        <v>4</v>
      </c>
      <c r="C63" s="6">
        <f t="shared" ref="C63:C111" si="4">C62*$E$1</f>
        <v>493.88330125612413</v>
      </c>
      <c r="D63" s="6">
        <f t="shared" si="1"/>
        <v>734</v>
      </c>
      <c r="E63" s="6">
        <f t="shared" si="3"/>
        <v>-3.4545423563372424E-2</v>
      </c>
    </row>
    <row r="64" spans="1:5" x14ac:dyDescent="0.25">
      <c r="A64" s="9" t="s">
        <v>1</v>
      </c>
      <c r="B64" s="9">
        <v>5</v>
      </c>
      <c r="C64" s="6">
        <f t="shared" si="4"/>
        <v>523.25113060119736</v>
      </c>
      <c r="D64" s="6">
        <f t="shared" si="1"/>
        <v>778</v>
      </c>
      <c r="E64" s="6">
        <f t="shared" si="3"/>
        <v>-0.27487037536513981</v>
      </c>
    </row>
    <row r="65" spans="1:5" x14ac:dyDescent="0.25">
      <c r="A65" s="9" t="s">
        <v>2</v>
      </c>
      <c r="B65" s="9">
        <v>5</v>
      </c>
      <c r="C65" s="6">
        <f t="shared" si="4"/>
        <v>554.36526195374427</v>
      </c>
      <c r="D65" s="6">
        <f t="shared" si="1"/>
        <v>824</v>
      </c>
      <c r="E65" s="6">
        <f t="shared" si="3"/>
        <v>-0.11471851500573393</v>
      </c>
    </row>
    <row r="66" spans="1:5" x14ac:dyDescent="0.25">
      <c r="A66" s="9" t="s">
        <v>3</v>
      </c>
      <c r="B66" s="9">
        <v>5</v>
      </c>
      <c r="C66" s="6">
        <f t="shared" si="4"/>
        <v>587.32953583481526</v>
      </c>
      <c r="D66" s="6">
        <f t="shared" si="1"/>
        <v>873</v>
      </c>
      <c r="E66" s="6">
        <f t="shared" si="3"/>
        <v>-0.12316191909098961</v>
      </c>
    </row>
    <row r="67" spans="1:5" x14ac:dyDescent="0.25">
      <c r="A67" s="9" t="s">
        <v>4</v>
      </c>
      <c r="B67" s="9">
        <v>5</v>
      </c>
      <c r="C67" s="6">
        <f t="shared" si="4"/>
        <v>622.25396744416196</v>
      </c>
      <c r="D67" s="6">
        <f t="shared" si="1"/>
        <v>925</v>
      </c>
      <c r="E67" s="6">
        <f t="shared" si="3"/>
        <v>-0.19018538786929184</v>
      </c>
    </row>
    <row r="68" spans="1:5" x14ac:dyDescent="0.25">
      <c r="A68" s="9" t="s">
        <v>5</v>
      </c>
      <c r="B68" s="9">
        <v>5</v>
      </c>
      <c r="C68" s="6">
        <f t="shared" si="4"/>
        <v>659.25511382574007</v>
      </c>
      <c r="D68" s="6">
        <f t="shared" si="1"/>
        <v>980</v>
      </c>
      <c r="E68" s="6">
        <f t="shared" si="3"/>
        <v>-0.19923187738493198</v>
      </c>
    </row>
    <row r="69" spans="1:5" x14ac:dyDescent="0.25">
      <c r="A69" s="9" t="s">
        <v>6</v>
      </c>
      <c r="B69" s="9">
        <v>5</v>
      </c>
      <c r="C69" s="6">
        <f t="shared" si="4"/>
        <v>698.456462866008</v>
      </c>
      <c r="D69" s="6">
        <f t="shared" ref="D69:D111" si="5">ROUND(C69/$N$1,0)</f>
        <v>1038</v>
      </c>
      <c r="E69" s="6">
        <f t="shared" si="3"/>
        <v>-2.6813501179503874E-2</v>
      </c>
    </row>
    <row r="70" spans="1:5" x14ac:dyDescent="0.25">
      <c r="A70" s="9" t="s">
        <v>7</v>
      </c>
      <c r="B70" s="9">
        <v>5</v>
      </c>
      <c r="C70" s="6">
        <f t="shared" si="4"/>
        <v>739.98884542326903</v>
      </c>
      <c r="D70" s="6">
        <f t="shared" si="5"/>
        <v>1100</v>
      </c>
      <c r="E70" s="6">
        <f t="shared" si="3"/>
        <v>-0.21501199860597353</v>
      </c>
    </row>
    <row r="71" spans="1:5" x14ac:dyDescent="0.25">
      <c r="A71" s="9" t="s">
        <v>8</v>
      </c>
      <c r="B71" s="9">
        <v>5</v>
      </c>
      <c r="C71" s="6">
        <f t="shared" si="4"/>
        <v>783.99087196349888</v>
      </c>
      <c r="D71" s="6">
        <f t="shared" si="5"/>
        <v>1165</v>
      </c>
      <c r="E71" s="6">
        <f t="shared" si="3"/>
        <v>4.769569396762563E-2</v>
      </c>
    </row>
    <row r="72" spans="1:5" x14ac:dyDescent="0.25">
      <c r="A72" s="9" t="s">
        <v>9</v>
      </c>
      <c r="B72" s="9">
        <v>5</v>
      </c>
      <c r="C72" s="6">
        <f t="shared" si="4"/>
        <v>830.6093951598906</v>
      </c>
      <c r="D72" s="6">
        <f t="shared" si="5"/>
        <v>1234</v>
      </c>
      <c r="E72" s="6">
        <f t="shared" si="3"/>
        <v>0.23524965207809601</v>
      </c>
    </row>
    <row r="73" spans="1:5" x14ac:dyDescent="0.25">
      <c r="A73" s="9" t="s">
        <v>10</v>
      </c>
      <c r="B73" s="9">
        <v>5</v>
      </c>
      <c r="C73" s="6">
        <f t="shared" si="4"/>
        <v>880.00000000000034</v>
      </c>
      <c r="D73" s="6">
        <f t="shared" si="5"/>
        <v>1308</v>
      </c>
      <c r="E73" s="6">
        <f t="shared" si="3"/>
        <v>-0.16967773437465894</v>
      </c>
    </row>
    <row r="74" spans="1:5" x14ac:dyDescent="0.25">
      <c r="A74" s="9" t="s">
        <v>11</v>
      </c>
      <c r="B74" s="9">
        <v>5</v>
      </c>
      <c r="C74" s="6">
        <f t="shared" si="4"/>
        <v>932.3275230361802</v>
      </c>
      <c r="D74" s="6">
        <f t="shared" si="5"/>
        <v>1386</v>
      </c>
      <c r="E74" s="6">
        <f t="shared" si="3"/>
        <v>-0.32933731538230404</v>
      </c>
    </row>
    <row r="75" spans="1:5" x14ac:dyDescent="0.25">
      <c r="A75" s="9" t="s">
        <v>12</v>
      </c>
      <c r="B75" s="9">
        <v>5</v>
      </c>
      <c r="C75" s="6">
        <f t="shared" si="4"/>
        <v>987.7666025122486</v>
      </c>
      <c r="D75" s="6">
        <f t="shared" si="5"/>
        <v>1468</v>
      </c>
      <c r="E75" s="6">
        <f t="shared" si="3"/>
        <v>-6.9090847126403787E-2</v>
      </c>
    </row>
    <row r="76" spans="1:5" x14ac:dyDescent="0.25">
      <c r="A76" s="9" t="s">
        <v>1</v>
      </c>
      <c r="B76" s="9">
        <v>6</v>
      </c>
      <c r="C76" s="6">
        <f t="shared" si="4"/>
        <v>1046.5022612023949</v>
      </c>
      <c r="D76" s="6">
        <f t="shared" si="5"/>
        <v>1555</v>
      </c>
      <c r="E76" s="6">
        <f t="shared" si="3"/>
        <v>0.12317184692619776</v>
      </c>
    </row>
    <row r="77" spans="1:5" x14ac:dyDescent="0.25">
      <c r="A77" s="9" t="s">
        <v>2</v>
      </c>
      <c r="B77" s="9">
        <v>6</v>
      </c>
      <c r="C77" s="6">
        <f t="shared" si="4"/>
        <v>1108.7305239074888</v>
      </c>
      <c r="D77" s="6">
        <f t="shared" si="5"/>
        <v>1648</v>
      </c>
      <c r="E77" s="6">
        <f t="shared" si="3"/>
        <v>-0.22943703001124049</v>
      </c>
    </row>
    <row r="78" spans="1:5" x14ac:dyDescent="0.25">
      <c r="A78" s="9" t="s">
        <v>3</v>
      </c>
      <c r="B78" s="9">
        <v>6</v>
      </c>
      <c r="C78" s="6">
        <f t="shared" si="4"/>
        <v>1174.6590716696307</v>
      </c>
      <c r="D78" s="6">
        <f t="shared" si="5"/>
        <v>1746</v>
      </c>
      <c r="E78" s="6">
        <f t="shared" si="3"/>
        <v>-0.24632383818175185</v>
      </c>
    </row>
    <row r="79" spans="1:5" x14ac:dyDescent="0.25">
      <c r="A79" s="9" t="s">
        <v>4</v>
      </c>
      <c r="B79" s="9">
        <v>6</v>
      </c>
      <c r="C79" s="6">
        <f t="shared" si="4"/>
        <v>1244.5079348883241</v>
      </c>
      <c r="D79" s="6">
        <f t="shared" si="5"/>
        <v>1849</v>
      </c>
      <c r="E79" s="6">
        <f t="shared" ref="E79:E111" si="6">C79-D79*$N$1</f>
        <v>0.29254182191789369</v>
      </c>
    </row>
    <row r="80" spans="1:5" x14ac:dyDescent="0.25">
      <c r="A80" s="9" t="s">
        <v>5</v>
      </c>
      <c r="B80" s="9">
        <v>6</v>
      </c>
      <c r="C80" s="6">
        <f t="shared" si="4"/>
        <v>1318.5102276514804</v>
      </c>
      <c r="D80" s="6">
        <f t="shared" si="5"/>
        <v>1959</v>
      </c>
      <c r="E80" s="6">
        <f t="shared" si="6"/>
        <v>0.27444884288661342</v>
      </c>
    </row>
    <row r="81" spans="1:5" x14ac:dyDescent="0.25">
      <c r="A81" s="11" t="s">
        <v>6</v>
      </c>
      <c r="B81" s="11">
        <v>6</v>
      </c>
      <c r="C81" s="6">
        <f t="shared" si="4"/>
        <v>1396.9129257320162</v>
      </c>
      <c r="D81" s="6">
        <f t="shared" si="5"/>
        <v>2076</v>
      </c>
      <c r="E81" s="6">
        <f t="shared" si="6"/>
        <v>-5.3627002358780373E-2</v>
      </c>
    </row>
    <row r="82" spans="1:5" x14ac:dyDescent="0.25">
      <c r="A82" s="11" t="s">
        <v>7</v>
      </c>
      <c r="B82" s="11">
        <v>6</v>
      </c>
      <c r="C82" s="6">
        <f t="shared" si="4"/>
        <v>1479.9776908465383</v>
      </c>
      <c r="D82" s="6">
        <f t="shared" si="5"/>
        <v>2199</v>
      </c>
      <c r="E82" s="6">
        <f t="shared" si="6"/>
        <v>0.24288860044453031</v>
      </c>
    </row>
    <row r="83" spans="1:5" x14ac:dyDescent="0.25">
      <c r="A83" s="11" t="s">
        <v>8</v>
      </c>
      <c r="B83" s="11">
        <v>6</v>
      </c>
      <c r="C83" s="6">
        <f t="shared" si="4"/>
        <v>1567.981743926998</v>
      </c>
      <c r="D83" s="6">
        <f t="shared" si="5"/>
        <v>2330</v>
      </c>
      <c r="E83" s="6">
        <f t="shared" si="6"/>
        <v>9.5391387935478633E-2</v>
      </c>
    </row>
    <row r="84" spans="1:5" x14ac:dyDescent="0.25">
      <c r="A84" t="s">
        <v>9</v>
      </c>
      <c r="B84">
        <v>6</v>
      </c>
      <c r="C84">
        <f t="shared" si="4"/>
        <v>1661.2187903197814</v>
      </c>
      <c r="D84">
        <f t="shared" si="5"/>
        <v>2469</v>
      </c>
      <c r="E84">
        <f t="shared" si="6"/>
        <v>-0.20241329349983062</v>
      </c>
    </row>
    <row r="85" spans="1:5" x14ac:dyDescent="0.25">
      <c r="A85" t="s">
        <v>10</v>
      </c>
      <c r="B85">
        <v>6</v>
      </c>
      <c r="C85">
        <f t="shared" si="4"/>
        <v>1760.0000000000009</v>
      </c>
      <c r="D85">
        <f t="shared" si="5"/>
        <v>2615</v>
      </c>
      <c r="E85">
        <f t="shared" si="6"/>
        <v>0.33355712890715949</v>
      </c>
    </row>
    <row r="86" spans="1:5" x14ac:dyDescent="0.25">
      <c r="A86" t="s">
        <v>11</v>
      </c>
      <c r="B86">
        <v>6</v>
      </c>
      <c r="C86">
        <f t="shared" si="4"/>
        <v>1864.6550460723606</v>
      </c>
      <c r="D86">
        <f t="shared" si="5"/>
        <v>2771</v>
      </c>
      <c r="E86">
        <f t="shared" si="6"/>
        <v>1.4237966891869291E-2</v>
      </c>
    </row>
    <row r="87" spans="1:5" x14ac:dyDescent="0.25">
      <c r="A87" t="s">
        <v>12</v>
      </c>
      <c r="B87">
        <v>6</v>
      </c>
      <c r="C87">
        <f t="shared" si="4"/>
        <v>1975.5332050244976</v>
      </c>
      <c r="D87">
        <f t="shared" si="5"/>
        <v>2936</v>
      </c>
      <c r="E87">
        <f t="shared" si="6"/>
        <v>-0.13818169425235283</v>
      </c>
    </row>
    <row r="88" spans="1:5" x14ac:dyDescent="0.25">
      <c r="A88" t="s">
        <v>1</v>
      </c>
      <c r="B88">
        <v>7</v>
      </c>
      <c r="C88">
        <f t="shared" si="4"/>
        <v>2093.0045224047904</v>
      </c>
      <c r="D88">
        <f t="shared" si="5"/>
        <v>3110</v>
      </c>
      <c r="E88">
        <f t="shared" si="6"/>
        <v>0.24634369385285027</v>
      </c>
    </row>
    <row r="89" spans="1:5" x14ac:dyDescent="0.25">
      <c r="A89" t="s">
        <v>2</v>
      </c>
      <c r="B89">
        <v>7</v>
      </c>
      <c r="C89">
        <f t="shared" si="4"/>
        <v>2217.4610478149784</v>
      </c>
      <c r="D89">
        <f t="shared" si="5"/>
        <v>3295</v>
      </c>
      <c r="E89">
        <f t="shared" si="6"/>
        <v>0.21403853763467851</v>
      </c>
    </row>
    <row r="90" spans="1:5" x14ac:dyDescent="0.25">
      <c r="A90" t="s">
        <v>3</v>
      </c>
      <c r="B90">
        <v>7</v>
      </c>
      <c r="C90">
        <f t="shared" si="4"/>
        <v>2349.3181433392624</v>
      </c>
      <c r="D90">
        <f t="shared" si="5"/>
        <v>3491</v>
      </c>
      <c r="E90">
        <f t="shared" si="6"/>
        <v>0.18026492129365579</v>
      </c>
    </row>
    <row r="91" spans="1:5" x14ac:dyDescent="0.25">
      <c r="A91" t="s">
        <v>4</v>
      </c>
      <c r="B91">
        <v>7</v>
      </c>
      <c r="C91">
        <f t="shared" si="4"/>
        <v>2489.0158697766497</v>
      </c>
      <c r="D91">
        <f t="shared" si="5"/>
        <v>3699</v>
      </c>
      <c r="E91">
        <f t="shared" si="6"/>
        <v>-8.7828953819098388E-2</v>
      </c>
    </row>
    <row r="92" spans="1:5" x14ac:dyDescent="0.25">
      <c r="A92" t="s">
        <v>5</v>
      </c>
      <c r="B92">
        <v>7</v>
      </c>
      <c r="C92">
        <f t="shared" si="4"/>
        <v>2637.0204553029621</v>
      </c>
      <c r="D92">
        <f t="shared" si="5"/>
        <v>3919</v>
      </c>
      <c r="E92">
        <f t="shared" si="6"/>
        <v>-0.12401491188165892</v>
      </c>
    </row>
    <row r="93" spans="1:5" x14ac:dyDescent="0.25">
      <c r="A93" t="s">
        <v>6</v>
      </c>
      <c r="B93">
        <v>7</v>
      </c>
      <c r="C93">
        <f t="shared" si="4"/>
        <v>2793.8258514640338</v>
      </c>
      <c r="D93">
        <f t="shared" si="5"/>
        <v>4152</v>
      </c>
      <c r="E93">
        <f t="shared" si="6"/>
        <v>-0.1072540047161965</v>
      </c>
    </row>
    <row r="94" spans="1:5" x14ac:dyDescent="0.25">
      <c r="A94" t="s">
        <v>7</v>
      </c>
      <c r="B94">
        <v>7</v>
      </c>
      <c r="C94">
        <f t="shared" si="4"/>
        <v>2959.9553816930784</v>
      </c>
      <c r="D94">
        <f t="shared" si="5"/>
        <v>4399</v>
      </c>
      <c r="E94">
        <f t="shared" si="6"/>
        <v>-0.18713539676537039</v>
      </c>
    </row>
    <row r="95" spans="1:5" x14ac:dyDescent="0.25">
      <c r="A95" t="s">
        <v>8</v>
      </c>
      <c r="B95">
        <v>7</v>
      </c>
      <c r="C95">
        <f t="shared" si="4"/>
        <v>3135.9634878539978</v>
      </c>
      <c r="D95">
        <f t="shared" si="5"/>
        <v>4660</v>
      </c>
      <c r="E95">
        <f t="shared" si="6"/>
        <v>0.19078277587277626</v>
      </c>
    </row>
    <row r="96" spans="1:5" x14ac:dyDescent="0.25">
      <c r="A96" t="s">
        <v>9</v>
      </c>
      <c r="B96">
        <v>7</v>
      </c>
      <c r="C96">
        <f t="shared" si="4"/>
        <v>3322.4375806395647</v>
      </c>
      <c r="D96">
        <f t="shared" si="5"/>
        <v>4937</v>
      </c>
      <c r="E96">
        <f t="shared" si="6"/>
        <v>0.26808601065840776</v>
      </c>
    </row>
    <row r="97" spans="1:5" x14ac:dyDescent="0.25">
      <c r="A97" t="s">
        <v>10</v>
      </c>
      <c r="B97">
        <v>7</v>
      </c>
      <c r="C97">
        <f t="shared" si="4"/>
        <v>3520.0000000000041</v>
      </c>
      <c r="D97">
        <f t="shared" si="5"/>
        <v>5231</v>
      </c>
      <c r="E97">
        <f t="shared" si="6"/>
        <v>-5.7983398396572738E-3</v>
      </c>
    </row>
    <row r="98" spans="1:5" x14ac:dyDescent="0.25">
      <c r="A98" t="s">
        <v>11</v>
      </c>
      <c r="B98">
        <v>7</v>
      </c>
      <c r="C98">
        <f t="shared" si="4"/>
        <v>3729.310092144724</v>
      </c>
      <c r="D98">
        <f t="shared" si="5"/>
        <v>5542</v>
      </c>
      <c r="E98">
        <f t="shared" si="6"/>
        <v>2.8475933786467067E-2</v>
      </c>
    </row>
    <row r="99" spans="1:5" x14ac:dyDescent="0.25">
      <c r="A99" t="s">
        <v>12</v>
      </c>
      <c r="B99">
        <v>7</v>
      </c>
      <c r="C99">
        <f t="shared" si="4"/>
        <v>3951.066410048998</v>
      </c>
      <c r="D99">
        <f t="shared" si="5"/>
        <v>5872</v>
      </c>
      <c r="E99">
        <f t="shared" si="6"/>
        <v>-0.27636338850197717</v>
      </c>
    </row>
    <row r="100" spans="1:5" x14ac:dyDescent="0.25">
      <c r="A100" t="s">
        <v>1</v>
      </c>
      <c r="B100">
        <v>8</v>
      </c>
      <c r="C100">
        <f t="shared" si="4"/>
        <v>4186.0090448095834</v>
      </c>
      <c r="D100">
        <f t="shared" si="5"/>
        <v>6221</v>
      </c>
      <c r="E100">
        <f t="shared" si="6"/>
        <v>-0.18022520994782099</v>
      </c>
    </row>
    <row r="101" spans="1:5" x14ac:dyDescent="0.25">
      <c r="A101" t="s">
        <v>2</v>
      </c>
      <c r="B101">
        <v>8</v>
      </c>
      <c r="C101">
        <f t="shared" si="4"/>
        <v>4434.9220956299596</v>
      </c>
      <c r="D101">
        <f t="shared" si="5"/>
        <v>6591</v>
      </c>
      <c r="E101">
        <f t="shared" si="6"/>
        <v>-0.24483552238416451</v>
      </c>
    </row>
    <row r="102" spans="1:5" x14ac:dyDescent="0.25">
      <c r="A102" t="s">
        <v>3</v>
      </c>
      <c r="B102">
        <v>8</v>
      </c>
      <c r="C102">
        <f t="shared" si="4"/>
        <v>4698.6362866785275</v>
      </c>
      <c r="D102">
        <f t="shared" si="5"/>
        <v>6983</v>
      </c>
      <c r="E102">
        <f t="shared" si="6"/>
        <v>-0.31238275506620994</v>
      </c>
    </row>
    <row r="103" spans="1:5" x14ac:dyDescent="0.25">
      <c r="A103" t="s">
        <v>4</v>
      </c>
      <c r="B103">
        <v>8</v>
      </c>
      <c r="C103">
        <f t="shared" si="4"/>
        <v>4978.031739553302</v>
      </c>
      <c r="D103">
        <f t="shared" si="5"/>
        <v>7398</v>
      </c>
      <c r="E103">
        <f t="shared" si="6"/>
        <v>-0.17565790763546829</v>
      </c>
    </row>
    <row r="104" spans="1:5" x14ac:dyDescent="0.25">
      <c r="A104" t="s">
        <v>5</v>
      </c>
      <c r="B104">
        <v>8</v>
      </c>
      <c r="C104">
        <f t="shared" si="4"/>
        <v>5274.0409106059269</v>
      </c>
      <c r="D104">
        <f t="shared" si="5"/>
        <v>7838</v>
      </c>
      <c r="E104">
        <f t="shared" si="6"/>
        <v>-0.24802982376058935</v>
      </c>
    </row>
    <row r="105" spans="1:5" x14ac:dyDescent="0.25">
      <c r="A105" t="s">
        <v>6</v>
      </c>
      <c r="B105">
        <v>8</v>
      </c>
      <c r="C105">
        <f t="shared" si="4"/>
        <v>5587.6517029280712</v>
      </c>
      <c r="D105">
        <f t="shared" si="5"/>
        <v>8304</v>
      </c>
      <c r="E105">
        <f t="shared" si="6"/>
        <v>-0.21450800942875503</v>
      </c>
    </row>
    <row r="106" spans="1:5" x14ac:dyDescent="0.25">
      <c r="A106" t="s">
        <v>7</v>
      </c>
      <c r="B106">
        <v>8</v>
      </c>
      <c r="C106">
        <f t="shared" si="4"/>
        <v>5919.9107633861604</v>
      </c>
      <c r="D106">
        <f t="shared" si="5"/>
        <v>8797</v>
      </c>
      <c r="E106">
        <f t="shared" si="6"/>
        <v>0.2986418041291472</v>
      </c>
    </row>
    <row r="107" spans="1:5" x14ac:dyDescent="0.25">
      <c r="A107" t="s">
        <v>8</v>
      </c>
      <c r="B107">
        <v>8</v>
      </c>
      <c r="C107">
        <f t="shared" si="4"/>
        <v>6271.9269757079992</v>
      </c>
      <c r="D107">
        <f t="shared" si="5"/>
        <v>9321</v>
      </c>
      <c r="E107">
        <f t="shared" si="6"/>
        <v>-0.29134704590705951</v>
      </c>
    </row>
    <row r="108" spans="1:5" x14ac:dyDescent="0.25">
      <c r="A108" t="s">
        <v>9</v>
      </c>
      <c r="B108">
        <v>8</v>
      </c>
      <c r="C108">
        <f t="shared" si="4"/>
        <v>6644.8751612791339</v>
      </c>
      <c r="D108">
        <f t="shared" si="5"/>
        <v>9875</v>
      </c>
      <c r="E108">
        <f t="shared" si="6"/>
        <v>-0.13674057633488701</v>
      </c>
    </row>
    <row r="109" spans="1:5" x14ac:dyDescent="0.25">
      <c r="A109" t="s">
        <v>10</v>
      </c>
      <c r="B109">
        <v>8</v>
      </c>
      <c r="C109">
        <f t="shared" si="4"/>
        <v>7040.0000000000127</v>
      </c>
      <c r="D109">
        <f t="shared" si="5"/>
        <v>10462</v>
      </c>
      <c r="E109">
        <f t="shared" si="6"/>
        <v>-1.1596679674767074E-2</v>
      </c>
    </row>
    <row r="110" spans="1:5" x14ac:dyDescent="0.25">
      <c r="A110" t="s">
        <v>11</v>
      </c>
      <c r="B110">
        <v>8</v>
      </c>
      <c r="C110">
        <f t="shared" si="4"/>
        <v>7458.6201842894525</v>
      </c>
      <c r="D110">
        <f t="shared" si="5"/>
        <v>11084</v>
      </c>
      <c r="E110">
        <f t="shared" si="6"/>
        <v>5.6951867577481607E-2</v>
      </c>
    </row>
    <row r="111" spans="1:5" x14ac:dyDescent="0.25">
      <c r="A111" t="s">
        <v>12</v>
      </c>
      <c r="B111">
        <v>8</v>
      </c>
      <c r="C111">
        <f t="shared" si="4"/>
        <v>7902.1328200980006</v>
      </c>
      <c r="D111">
        <f t="shared" si="5"/>
        <v>11743</v>
      </c>
      <c r="E111">
        <f t="shared" si="6"/>
        <v>0.12018582065684313</v>
      </c>
    </row>
  </sheetData>
  <conditionalFormatting sqref="D4:D1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B. Teixeira Jr</dc:creator>
  <cp:lastModifiedBy>Alfredo B. Teixeira Jr</cp:lastModifiedBy>
  <dcterms:created xsi:type="dcterms:W3CDTF">2022-08-09T16:09:43Z</dcterms:created>
  <dcterms:modified xsi:type="dcterms:W3CDTF">2022-08-11T15:04:36Z</dcterms:modified>
</cp:coreProperties>
</file>