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000" yWindow="460" windowWidth="50200" windowHeight="27880" activeTab="2"/>
  </bookViews>
  <sheets>
    <sheet name="Sheet1" sheetId="1" r:id="rId1"/>
    <sheet name="Untitled" sheetId="2" r:id="rId2"/>
    <sheet name="Sheet5" sheetId="5" r:id="rId3"/>
    <sheet name="AC" sheetId="3" r:id="rId4"/>
    <sheet name="RT" sheetId="4" r:id="rId5"/>
    <sheet name="SM_T1ACC_ANOVA" sheetId="6" r:id="rId6"/>
    <sheet name="SM_T2ACC_ANOVA" sheetId="7" r:id="rId7"/>
    <sheet name="SM_T1RT_ANOVA" sheetId="8" r:id="rId8"/>
    <sheet name="SM_T2RT_ANOVA" sheetId="9" r:id="rId9"/>
    <sheet name="ModelFitting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4" i="5" l="1"/>
  <c r="AG45" i="5"/>
  <c r="AG46" i="5"/>
  <c r="AG47" i="5"/>
  <c r="AG48" i="5"/>
  <c r="AG49" i="5"/>
  <c r="AG50" i="5"/>
  <c r="AG43" i="5"/>
  <c r="AC44" i="5"/>
  <c r="AC45" i="5"/>
  <c r="AC46" i="5"/>
  <c r="AC47" i="5"/>
  <c r="AC48" i="5"/>
  <c r="AC49" i="5"/>
  <c r="AC50" i="5"/>
  <c r="AC43" i="5"/>
  <c r="X50" i="5"/>
  <c r="Y50" i="5"/>
  <c r="Z50" i="5"/>
  <c r="W50" i="5"/>
  <c r="V50" i="5"/>
  <c r="X49" i="5"/>
  <c r="Y49" i="5"/>
  <c r="Z49" i="5"/>
  <c r="W49" i="5"/>
  <c r="V49" i="5"/>
  <c r="X48" i="5"/>
  <c r="Y48" i="5"/>
  <c r="Z48" i="5"/>
  <c r="W48" i="5"/>
  <c r="V48" i="5"/>
  <c r="X47" i="5"/>
  <c r="Y47" i="5"/>
  <c r="Z47" i="5"/>
  <c r="W47" i="5"/>
  <c r="V47" i="5"/>
  <c r="X46" i="5"/>
  <c r="Y46" i="5"/>
  <c r="Z46" i="5"/>
  <c r="W46" i="5"/>
  <c r="V46" i="5"/>
  <c r="X45" i="5"/>
  <c r="Y45" i="5"/>
  <c r="Z45" i="5"/>
  <c r="W45" i="5"/>
  <c r="V45" i="5"/>
  <c r="X44" i="5"/>
  <c r="Y44" i="5"/>
  <c r="Z44" i="5"/>
  <c r="W44" i="5"/>
  <c r="V44" i="5"/>
  <c r="X43" i="5"/>
  <c r="Y43" i="5"/>
  <c r="Z43" i="5"/>
  <c r="W43" i="5"/>
  <c r="V43" i="5"/>
  <c r="W14" i="5"/>
  <c r="W15" i="5"/>
  <c r="W16" i="5"/>
  <c r="W17" i="5"/>
  <c r="W18" i="5"/>
  <c r="W19" i="5"/>
  <c r="W20" i="5"/>
  <c r="W13" i="5"/>
  <c r="X14" i="5"/>
  <c r="Y14" i="5"/>
  <c r="Z14" i="5"/>
  <c r="X15" i="5"/>
  <c r="Y15" i="5"/>
  <c r="Z15" i="5"/>
  <c r="X16" i="5"/>
  <c r="Y16" i="5"/>
  <c r="Z16" i="5"/>
  <c r="X17" i="5"/>
  <c r="Y17" i="5"/>
  <c r="Z17" i="5"/>
  <c r="X18" i="5"/>
  <c r="Y18" i="5"/>
  <c r="Z18" i="5"/>
  <c r="X19" i="5"/>
  <c r="Y19" i="5"/>
  <c r="Z19" i="5"/>
  <c r="X20" i="5"/>
  <c r="Y20" i="5"/>
  <c r="Z20" i="5"/>
  <c r="X13" i="5"/>
  <c r="Y13" i="5"/>
  <c r="Z13" i="5"/>
  <c r="V14" i="5"/>
  <c r="V15" i="5"/>
  <c r="V16" i="5"/>
  <c r="V17" i="5"/>
  <c r="V18" i="5"/>
  <c r="V19" i="5"/>
  <c r="V20" i="5"/>
  <c r="V13" i="5"/>
  <c r="D54" i="5"/>
  <c r="E54" i="5"/>
  <c r="F54" i="5"/>
  <c r="G54" i="5"/>
  <c r="H54" i="5"/>
  <c r="I54" i="5"/>
  <c r="J54" i="5"/>
  <c r="C54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4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4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4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4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4" i="5"/>
  <c r="C43" i="6"/>
  <c r="D43" i="6"/>
  <c r="E43" i="6"/>
  <c r="F43" i="6"/>
  <c r="G43" i="6"/>
  <c r="H43" i="6"/>
  <c r="I43" i="6"/>
  <c r="B43" i="6"/>
  <c r="N112" i="3"/>
  <c r="O112" i="3"/>
  <c r="P112" i="3"/>
  <c r="Q112" i="3"/>
  <c r="R112" i="3"/>
  <c r="S112" i="3"/>
  <c r="T112" i="3"/>
  <c r="U112" i="3"/>
  <c r="V112" i="3"/>
  <c r="M112" i="3"/>
  <c r="L112" i="3"/>
  <c r="C112" i="3"/>
  <c r="D112" i="3"/>
  <c r="E112" i="3"/>
  <c r="F112" i="3"/>
  <c r="G112" i="3"/>
  <c r="H112" i="3"/>
  <c r="I112" i="3"/>
  <c r="J112" i="3"/>
  <c r="K112" i="3"/>
  <c r="B112" i="3"/>
  <c r="A112" i="3"/>
  <c r="N111" i="3"/>
  <c r="O111" i="3"/>
  <c r="P111" i="3"/>
  <c r="Q111" i="3"/>
  <c r="R111" i="3"/>
  <c r="S111" i="3"/>
  <c r="T111" i="3"/>
  <c r="U111" i="3"/>
  <c r="V111" i="3"/>
  <c r="M111" i="3"/>
  <c r="L111" i="3"/>
  <c r="C111" i="3"/>
  <c r="D111" i="3"/>
  <c r="E111" i="3"/>
  <c r="F111" i="3"/>
  <c r="G111" i="3"/>
  <c r="H111" i="3"/>
  <c r="I111" i="3"/>
  <c r="J111" i="3"/>
  <c r="K111" i="3"/>
  <c r="B111" i="3"/>
  <c r="A111" i="3"/>
  <c r="N110" i="3"/>
  <c r="O110" i="3"/>
  <c r="P110" i="3"/>
  <c r="Q110" i="3"/>
  <c r="R110" i="3"/>
  <c r="S110" i="3"/>
  <c r="T110" i="3"/>
  <c r="U110" i="3"/>
  <c r="V110" i="3"/>
  <c r="M110" i="3"/>
  <c r="L110" i="3"/>
  <c r="C110" i="3"/>
  <c r="D110" i="3"/>
  <c r="E110" i="3"/>
  <c r="F110" i="3"/>
  <c r="G110" i="3"/>
  <c r="H110" i="3"/>
  <c r="I110" i="3"/>
  <c r="J110" i="3"/>
  <c r="K110" i="3"/>
  <c r="B110" i="3"/>
  <c r="A110" i="3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63" i="4"/>
  <c r="A100" i="3"/>
  <c r="B100" i="3"/>
  <c r="C100" i="3"/>
  <c r="D100" i="3"/>
  <c r="E100" i="3"/>
  <c r="F100" i="3"/>
  <c r="G100" i="3"/>
  <c r="H100" i="3"/>
  <c r="I100" i="3"/>
  <c r="J100" i="3"/>
  <c r="K100" i="3"/>
  <c r="L43" i="3"/>
  <c r="L100" i="3"/>
  <c r="M43" i="3"/>
  <c r="M100" i="3"/>
  <c r="N43" i="3"/>
  <c r="N100" i="3"/>
  <c r="O43" i="3"/>
  <c r="O100" i="3"/>
  <c r="P43" i="3"/>
  <c r="P100" i="3"/>
  <c r="Q43" i="3"/>
  <c r="Q100" i="3"/>
  <c r="R43" i="3"/>
  <c r="R100" i="3"/>
  <c r="S43" i="3"/>
  <c r="S100" i="3"/>
  <c r="T43" i="3"/>
  <c r="T100" i="3"/>
  <c r="U43" i="3"/>
  <c r="U100" i="3"/>
  <c r="V100" i="3"/>
  <c r="A72" i="3"/>
  <c r="B72" i="3"/>
  <c r="C72" i="3"/>
  <c r="D72" i="3"/>
  <c r="E72" i="3"/>
  <c r="F72" i="3"/>
  <c r="G72" i="3"/>
  <c r="H72" i="3"/>
  <c r="I72" i="3"/>
  <c r="J72" i="3"/>
  <c r="K72" i="3"/>
  <c r="L15" i="3"/>
  <c r="L72" i="3"/>
  <c r="M15" i="3"/>
  <c r="M72" i="3"/>
  <c r="N15" i="3"/>
  <c r="N72" i="3"/>
  <c r="O15" i="3"/>
  <c r="O72" i="3"/>
  <c r="P15" i="3"/>
  <c r="P72" i="3"/>
  <c r="Q15" i="3"/>
  <c r="Q72" i="3"/>
  <c r="R15" i="3"/>
  <c r="R72" i="3"/>
  <c r="S15" i="3"/>
  <c r="S72" i="3"/>
  <c r="T15" i="3"/>
  <c r="T72" i="3"/>
  <c r="U15" i="3"/>
  <c r="U72" i="3"/>
  <c r="V72" i="3"/>
  <c r="A87" i="3"/>
  <c r="B87" i="3"/>
  <c r="C87" i="3"/>
  <c r="D87" i="3"/>
  <c r="E87" i="3"/>
  <c r="F87" i="3"/>
  <c r="G87" i="3"/>
  <c r="H87" i="3"/>
  <c r="I87" i="3"/>
  <c r="J87" i="3"/>
  <c r="K87" i="3"/>
  <c r="L30" i="3"/>
  <c r="L87" i="3"/>
  <c r="M30" i="3"/>
  <c r="M87" i="3"/>
  <c r="N30" i="3"/>
  <c r="N87" i="3"/>
  <c r="O30" i="3"/>
  <c r="O87" i="3"/>
  <c r="P30" i="3"/>
  <c r="P87" i="3"/>
  <c r="Q30" i="3"/>
  <c r="Q87" i="3"/>
  <c r="R30" i="3"/>
  <c r="R87" i="3"/>
  <c r="S30" i="3"/>
  <c r="S87" i="3"/>
  <c r="T30" i="3"/>
  <c r="T87" i="3"/>
  <c r="U30" i="3"/>
  <c r="U87" i="3"/>
  <c r="V87" i="3"/>
  <c r="N13" i="3"/>
  <c r="N70" i="3"/>
  <c r="N14" i="3"/>
  <c r="N71" i="3"/>
  <c r="N16" i="3"/>
  <c r="N73" i="3"/>
  <c r="N17" i="3"/>
  <c r="N74" i="3"/>
  <c r="N18" i="3"/>
  <c r="N75" i="3"/>
  <c r="N19" i="3"/>
  <c r="N76" i="3"/>
  <c r="N20" i="3"/>
  <c r="N77" i="3"/>
  <c r="N21" i="3"/>
  <c r="N78" i="3"/>
  <c r="N22" i="3"/>
  <c r="N79" i="3"/>
  <c r="N23" i="3"/>
  <c r="N80" i="3"/>
  <c r="N24" i="3"/>
  <c r="N81" i="3"/>
  <c r="N25" i="3"/>
  <c r="N82" i="3"/>
  <c r="N26" i="3"/>
  <c r="N83" i="3"/>
  <c r="N27" i="3"/>
  <c r="N84" i="3"/>
  <c r="N28" i="3"/>
  <c r="N85" i="3"/>
  <c r="N29" i="3"/>
  <c r="N86" i="3"/>
  <c r="N31" i="3"/>
  <c r="N88" i="3"/>
  <c r="N32" i="3"/>
  <c r="N89" i="3"/>
  <c r="N33" i="3"/>
  <c r="N90" i="3"/>
  <c r="N34" i="3"/>
  <c r="N91" i="3"/>
  <c r="N35" i="3"/>
  <c r="N92" i="3"/>
  <c r="N36" i="3"/>
  <c r="N93" i="3"/>
  <c r="N37" i="3"/>
  <c r="N94" i="3"/>
  <c r="N38" i="3"/>
  <c r="N95" i="3"/>
  <c r="N39" i="3"/>
  <c r="N96" i="3"/>
  <c r="N40" i="3"/>
  <c r="N97" i="3"/>
  <c r="N41" i="3"/>
  <c r="N98" i="3"/>
  <c r="N42" i="3"/>
  <c r="N99" i="3"/>
  <c r="N44" i="3"/>
  <c r="N101" i="3"/>
  <c r="N45" i="3"/>
  <c r="N102" i="3"/>
  <c r="N46" i="3"/>
  <c r="N103" i="3"/>
  <c r="N47" i="3"/>
  <c r="N104" i="3"/>
  <c r="N48" i="3"/>
  <c r="N105" i="3"/>
  <c r="N49" i="3"/>
  <c r="N106" i="3"/>
  <c r="N50" i="3"/>
  <c r="N107" i="3"/>
  <c r="N51" i="3"/>
  <c r="N108" i="3"/>
  <c r="N52" i="3"/>
  <c r="N109" i="3"/>
  <c r="N119" i="3"/>
  <c r="O13" i="3"/>
  <c r="O70" i="3"/>
  <c r="O14" i="3"/>
  <c r="O71" i="3"/>
  <c r="O16" i="3"/>
  <c r="O73" i="3"/>
  <c r="O17" i="3"/>
  <c r="O74" i="3"/>
  <c r="O18" i="3"/>
  <c r="O75" i="3"/>
  <c r="O19" i="3"/>
  <c r="O76" i="3"/>
  <c r="O20" i="3"/>
  <c r="O77" i="3"/>
  <c r="O21" i="3"/>
  <c r="O78" i="3"/>
  <c r="O22" i="3"/>
  <c r="O79" i="3"/>
  <c r="O23" i="3"/>
  <c r="O80" i="3"/>
  <c r="O24" i="3"/>
  <c r="O81" i="3"/>
  <c r="O25" i="3"/>
  <c r="O82" i="3"/>
  <c r="O26" i="3"/>
  <c r="O83" i="3"/>
  <c r="O27" i="3"/>
  <c r="O84" i="3"/>
  <c r="O28" i="3"/>
  <c r="O85" i="3"/>
  <c r="O29" i="3"/>
  <c r="O86" i="3"/>
  <c r="O31" i="3"/>
  <c r="O88" i="3"/>
  <c r="O32" i="3"/>
  <c r="O89" i="3"/>
  <c r="O33" i="3"/>
  <c r="O90" i="3"/>
  <c r="O34" i="3"/>
  <c r="O91" i="3"/>
  <c r="O35" i="3"/>
  <c r="O92" i="3"/>
  <c r="O36" i="3"/>
  <c r="O93" i="3"/>
  <c r="O37" i="3"/>
  <c r="O94" i="3"/>
  <c r="O38" i="3"/>
  <c r="O95" i="3"/>
  <c r="O39" i="3"/>
  <c r="O96" i="3"/>
  <c r="O40" i="3"/>
  <c r="O97" i="3"/>
  <c r="O41" i="3"/>
  <c r="O98" i="3"/>
  <c r="O42" i="3"/>
  <c r="O99" i="3"/>
  <c r="O44" i="3"/>
  <c r="O101" i="3"/>
  <c r="O45" i="3"/>
  <c r="O102" i="3"/>
  <c r="O46" i="3"/>
  <c r="O103" i="3"/>
  <c r="O47" i="3"/>
  <c r="O104" i="3"/>
  <c r="O48" i="3"/>
  <c r="O105" i="3"/>
  <c r="O49" i="3"/>
  <c r="O106" i="3"/>
  <c r="O50" i="3"/>
  <c r="O107" i="3"/>
  <c r="O51" i="3"/>
  <c r="O108" i="3"/>
  <c r="O52" i="3"/>
  <c r="O109" i="3"/>
  <c r="O119" i="3"/>
  <c r="P13" i="3"/>
  <c r="P70" i="3"/>
  <c r="P14" i="3"/>
  <c r="P71" i="3"/>
  <c r="P16" i="3"/>
  <c r="P73" i="3"/>
  <c r="P17" i="3"/>
  <c r="P74" i="3"/>
  <c r="P18" i="3"/>
  <c r="P75" i="3"/>
  <c r="P19" i="3"/>
  <c r="P76" i="3"/>
  <c r="P20" i="3"/>
  <c r="P77" i="3"/>
  <c r="P21" i="3"/>
  <c r="P78" i="3"/>
  <c r="P22" i="3"/>
  <c r="P79" i="3"/>
  <c r="P23" i="3"/>
  <c r="P80" i="3"/>
  <c r="P24" i="3"/>
  <c r="P81" i="3"/>
  <c r="P25" i="3"/>
  <c r="P82" i="3"/>
  <c r="P26" i="3"/>
  <c r="P83" i="3"/>
  <c r="P27" i="3"/>
  <c r="P84" i="3"/>
  <c r="P28" i="3"/>
  <c r="P85" i="3"/>
  <c r="P29" i="3"/>
  <c r="P86" i="3"/>
  <c r="P31" i="3"/>
  <c r="P88" i="3"/>
  <c r="P32" i="3"/>
  <c r="P89" i="3"/>
  <c r="P33" i="3"/>
  <c r="P90" i="3"/>
  <c r="P34" i="3"/>
  <c r="P91" i="3"/>
  <c r="P35" i="3"/>
  <c r="P92" i="3"/>
  <c r="P36" i="3"/>
  <c r="P93" i="3"/>
  <c r="P37" i="3"/>
  <c r="P94" i="3"/>
  <c r="P38" i="3"/>
  <c r="P95" i="3"/>
  <c r="P39" i="3"/>
  <c r="P96" i="3"/>
  <c r="P40" i="3"/>
  <c r="P97" i="3"/>
  <c r="P41" i="3"/>
  <c r="P98" i="3"/>
  <c r="P42" i="3"/>
  <c r="P99" i="3"/>
  <c r="P44" i="3"/>
  <c r="P101" i="3"/>
  <c r="P45" i="3"/>
  <c r="P102" i="3"/>
  <c r="P46" i="3"/>
  <c r="P103" i="3"/>
  <c r="P47" i="3"/>
  <c r="P104" i="3"/>
  <c r="P48" i="3"/>
  <c r="P105" i="3"/>
  <c r="P49" i="3"/>
  <c r="P106" i="3"/>
  <c r="P50" i="3"/>
  <c r="P107" i="3"/>
  <c r="P51" i="3"/>
  <c r="P108" i="3"/>
  <c r="P52" i="3"/>
  <c r="P109" i="3"/>
  <c r="P119" i="3"/>
  <c r="Q13" i="3"/>
  <c r="Q70" i="3"/>
  <c r="Q14" i="3"/>
  <c r="Q71" i="3"/>
  <c r="Q16" i="3"/>
  <c r="Q73" i="3"/>
  <c r="Q17" i="3"/>
  <c r="Q74" i="3"/>
  <c r="Q18" i="3"/>
  <c r="Q75" i="3"/>
  <c r="Q19" i="3"/>
  <c r="Q76" i="3"/>
  <c r="Q20" i="3"/>
  <c r="Q77" i="3"/>
  <c r="Q21" i="3"/>
  <c r="Q78" i="3"/>
  <c r="Q22" i="3"/>
  <c r="Q79" i="3"/>
  <c r="Q23" i="3"/>
  <c r="Q80" i="3"/>
  <c r="Q24" i="3"/>
  <c r="Q81" i="3"/>
  <c r="Q25" i="3"/>
  <c r="Q82" i="3"/>
  <c r="Q26" i="3"/>
  <c r="Q83" i="3"/>
  <c r="Q27" i="3"/>
  <c r="Q84" i="3"/>
  <c r="Q28" i="3"/>
  <c r="Q85" i="3"/>
  <c r="Q29" i="3"/>
  <c r="Q86" i="3"/>
  <c r="Q31" i="3"/>
  <c r="Q88" i="3"/>
  <c r="Q32" i="3"/>
  <c r="Q89" i="3"/>
  <c r="Q33" i="3"/>
  <c r="Q90" i="3"/>
  <c r="Q34" i="3"/>
  <c r="Q91" i="3"/>
  <c r="Q35" i="3"/>
  <c r="Q92" i="3"/>
  <c r="Q36" i="3"/>
  <c r="Q93" i="3"/>
  <c r="Q37" i="3"/>
  <c r="Q94" i="3"/>
  <c r="Q38" i="3"/>
  <c r="Q95" i="3"/>
  <c r="Q39" i="3"/>
  <c r="Q96" i="3"/>
  <c r="Q40" i="3"/>
  <c r="Q97" i="3"/>
  <c r="Q41" i="3"/>
  <c r="Q98" i="3"/>
  <c r="Q42" i="3"/>
  <c r="Q99" i="3"/>
  <c r="Q44" i="3"/>
  <c r="Q101" i="3"/>
  <c r="Q45" i="3"/>
  <c r="Q102" i="3"/>
  <c r="Q46" i="3"/>
  <c r="Q103" i="3"/>
  <c r="Q47" i="3"/>
  <c r="Q104" i="3"/>
  <c r="Q48" i="3"/>
  <c r="Q105" i="3"/>
  <c r="Q49" i="3"/>
  <c r="Q106" i="3"/>
  <c r="Q50" i="3"/>
  <c r="Q107" i="3"/>
  <c r="Q51" i="3"/>
  <c r="Q108" i="3"/>
  <c r="Q52" i="3"/>
  <c r="Q109" i="3"/>
  <c r="Q119" i="3"/>
  <c r="R13" i="3"/>
  <c r="R70" i="3"/>
  <c r="R14" i="3"/>
  <c r="R71" i="3"/>
  <c r="R16" i="3"/>
  <c r="R73" i="3"/>
  <c r="R17" i="3"/>
  <c r="R74" i="3"/>
  <c r="R18" i="3"/>
  <c r="R75" i="3"/>
  <c r="R19" i="3"/>
  <c r="R76" i="3"/>
  <c r="R20" i="3"/>
  <c r="R77" i="3"/>
  <c r="R21" i="3"/>
  <c r="R78" i="3"/>
  <c r="R22" i="3"/>
  <c r="R79" i="3"/>
  <c r="R23" i="3"/>
  <c r="R80" i="3"/>
  <c r="R24" i="3"/>
  <c r="R81" i="3"/>
  <c r="R25" i="3"/>
  <c r="R82" i="3"/>
  <c r="R26" i="3"/>
  <c r="R83" i="3"/>
  <c r="R27" i="3"/>
  <c r="R84" i="3"/>
  <c r="R28" i="3"/>
  <c r="R85" i="3"/>
  <c r="R29" i="3"/>
  <c r="R86" i="3"/>
  <c r="R31" i="3"/>
  <c r="R88" i="3"/>
  <c r="R32" i="3"/>
  <c r="R89" i="3"/>
  <c r="R33" i="3"/>
  <c r="R90" i="3"/>
  <c r="R34" i="3"/>
  <c r="R91" i="3"/>
  <c r="R35" i="3"/>
  <c r="R92" i="3"/>
  <c r="R36" i="3"/>
  <c r="R93" i="3"/>
  <c r="R37" i="3"/>
  <c r="R94" i="3"/>
  <c r="R38" i="3"/>
  <c r="R95" i="3"/>
  <c r="R39" i="3"/>
  <c r="R96" i="3"/>
  <c r="R40" i="3"/>
  <c r="R97" i="3"/>
  <c r="R41" i="3"/>
  <c r="R98" i="3"/>
  <c r="R42" i="3"/>
  <c r="R99" i="3"/>
  <c r="R44" i="3"/>
  <c r="R101" i="3"/>
  <c r="R45" i="3"/>
  <c r="R102" i="3"/>
  <c r="R46" i="3"/>
  <c r="R103" i="3"/>
  <c r="R47" i="3"/>
  <c r="R104" i="3"/>
  <c r="R48" i="3"/>
  <c r="R105" i="3"/>
  <c r="R49" i="3"/>
  <c r="R106" i="3"/>
  <c r="R50" i="3"/>
  <c r="R107" i="3"/>
  <c r="R51" i="3"/>
  <c r="R108" i="3"/>
  <c r="R52" i="3"/>
  <c r="R109" i="3"/>
  <c r="R119" i="3"/>
  <c r="S13" i="3"/>
  <c r="S70" i="3"/>
  <c r="S14" i="3"/>
  <c r="S71" i="3"/>
  <c r="S16" i="3"/>
  <c r="S73" i="3"/>
  <c r="S17" i="3"/>
  <c r="S74" i="3"/>
  <c r="S18" i="3"/>
  <c r="S75" i="3"/>
  <c r="S19" i="3"/>
  <c r="S76" i="3"/>
  <c r="S20" i="3"/>
  <c r="S77" i="3"/>
  <c r="S21" i="3"/>
  <c r="S78" i="3"/>
  <c r="S22" i="3"/>
  <c r="S79" i="3"/>
  <c r="S23" i="3"/>
  <c r="S80" i="3"/>
  <c r="S24" i="3"/>
  <c r="S81" i="3"/>
  <c r="S25" i="3"/>
  <c r="S82" i="3"/>
  <c r="S26" i="3"/>
  <c r="S83" i="3"/>
  <c r="S27" i="3"/>
  <c r="S84" i="3"/>
  <c r="S28" i="3"/>
  <c r="S85" i="3"/>
  <c r="S29" i="3"/>
  <c r="S86" i="3"/>
  <c r="S31" i="3"/>
  <c r="S88" i="3"/>
  <c r="S32" i="3"/>
  <c r="S89" i="3"/>
  <c r="S33" i="3"/>
  <c r="S90" i="3"/>
  <c r="S34" i="3"/>
  <c r="S91" i="3"/>
  <c r="S35" i="3"/>
  <c r="S92" i="3"/>
  <c r="S36" i="3"/>
  <c r="S93" i="3"/>
  <c r="S37" i="3"/>
  <c r="S94" i="3"/>
  <c r="S38" i="3"/>
  <c r="S95" i="3"/>
  <c r="S39" i="3"/>
  <c r="S96" i="3"/>
  <c r="S40" i="3"/>
  <c r="S97" i="3"/>
  <c r="S41" i="3"/>
  <c r="S98" i="3"/>
  <c r="S42" i="3"/>
  <c r="S99" i="3"/>
  <c r="S44" i="3"/>
  <c r="S101" i="3"/>
  <c r="S45" i="3"/>
  <c r="S102" i="3"/>
  <c r="S46" i="3"/>
  <c r="S103" i="3"/>
  <c r="S47" i="3"/>
  <c r="S104" i="3"/>
  <c r="S48" i="3"/>
  <c r="S105" i="3"/>
  <c r="S49" i="3"/>
  <c r="S106" i="3"/>
  <c r="S50" i="3"/>
  <c r="S107" i="3"/>
  <c r="S51" i="3"/>
  <c r="S108" i="3"/>
  <c r="S52" i="3"/>
  <c r="S109" i="3"/>
  <c r="S119" i="3"/>
  <c r="T13" i="3"/>
  <c r="T70" i="3"/>
  <c r="T14" i="3"/>
  <c r="T71" i="3"/>
  <c r="T16" i="3"/>
  <c r="T73" i="3"/>
  <c r="T17" i="3"/>
  <c r="T74" i="3"/>
  <c r="T18" i="3"/>
  <c r="T75" i="3"/>
  <c r="T19" i="3"/>
  <c r="T76" i="3"/>
  <c r="T20" i="3"/>
  <c r="T77" i="3"/>
  <c r="T21" i="3"/>
  <c r="T78" i="3"/>
  <c r="T22" i="3"/>
  <c r="T79" i="3"/>
  <c r="T23" i="3"/>
  <c r="T80" i="3"/>
  <c r="T24" i="3"/>
  <c r="T81" i="3"/>
  <c r="T25" i="3"/>
  <c r="T82" i="3"/>
  <c r="T26" i="3"/>
  <c r="T83" i="3"/>
  <c r="T27" i="3"/>
  <c r="T84" i="3"/>
  <c r="T28" i="3"/>
  <c r="T85" i="3"/>
  <c r="T29" i="3"/>
  <c r="T86" i="3"/>
  <c r="T31" i="3"/>
  <c r="T88" i="3"/>
  <c r="T32" i="3"/>
  <c r="T89" i="3"/>
  <c r="T33" i="3"/>
  <c r="T90" i="3"/>
  <c r="T34" i="3"/>
  <c r="T91" i="3"/>
  <c r="T35" i="3"/>
  <c r="T92" i="3"/>
  <c r="T36" i="3"/>
  <c r="T93" i="3"/>
  <c r="T37" i="3"/>
  <c r="T94" i="3"/>
  <c r="T38" i="3"/>
  <c r="T95" i="3"/>
  <c r="T39" i="3"/>
  <c r="T96" i="3"/>
  <c r="T40" i="3"/>
  <c r="T97" i="3"/>
  <c r="T41" i="3"/>
  <c r="T98" i="3"/>
  <c r="T42" i="3"/>
  <c r="T99" i="3"/>
  <c r="T44" i="3"/>
  <c r="T101" i="3"/>
  <c r="T45" i="3"/>
  <c r="T102" i="3"/>
  <c r="T46" i="3"/>
  <c r="T103" i="3"/>
  <c r="T47" i="3"/>
  <c r="T104" i="3"/>
  <c r="T48" i="3"/>
  <c r="T105" i="3"/>
  <c r="T49" i="3"/>
  <c r="T106" i="3"/>
  <c r="T50" i="3"/>
  <c r="T107" i="3"/>
  <c r="T51" i="3"/>
  <c r="T108" i="3"/>
  <c r="T52" i="3"/>
  <c r="T109" i="3"/>
  <c r="T119" i="3"/>
  <c r="U13" i="3"/>
  <c r="U70" i="3"/>
  <c r="U14" i="3"/>
  <c r="U71" i="3"/>
  <c r="U16" i="3"/>
  <c r="U73" i="3"/>
  <c r="U17" i="3"/>
  <c r="U74" i="3"/>
  <c r="U18" i="3"/>
  <c r="U75" i="3"/>
  <c r="U19" i="3"/>
  <c r="U76" i="3"/>
  <c r="U20" i="3"/>
  <c r="U77" i="3"/>
  <c r="U21" i="3"/>
  <c r="U78" i="3"/>
  <c r="U22" i="3"/>
  <c r="U79" i="3"/>
  <c r="U23" i="3"/>
  <c r="U80" i="3"/>
  <c r="U24" i="3"/>
  <c r="U81" i="3"/>
  <c r="U25" i="3"/>
  <c r="U82" i="3"/>
  <c r="U26" i="3"/>
  <c r="U83" i="3"/>
  <c r="U27" i="3"/>
  <c r="U84" i="3"/>
  <c r="U28" i="3"/>
  <c r="U85" i="3"/>
  <c r="U29" i="3"/>
  <c r="U86" i="3"/>
  <c r="U31" i="3"/>
  <c r="U88" i="3"/>
  <c r="U32" i="3"/>
  <c r="U89" i="3"/>
  <c r="U33" i="3"/>
  <c r="U90" i="3"/>
  <c r="U34" i="3"/>
  <c r="U91" i="3"/>
  <c r="U35" i="3"/>
  <c r="U92" i="3"/>
  <c r="U36" i="3"/>
  <c r="U93" i="3"/>
  <c r="U37" i="3"/>
  <c r="U94" i="3"/>
  <c r="U38" i="3"/>
  <c r="U95" i="3"/>
  <c r="U39" i="3"/>
  <c r="U96" i="3"/>
  <c r="U40" i="3"/>
  <c r="U97" i="3"/>
  <c r="U41" i="3"/>
  <c r="U98" i="3"/>
  <c r="U42" i="3"/>
  <c r="U99" i="3"/>
  <c r="U44" i="3"/>
  <c r="U101" i="3"/>
  <c r="U45" i="3"/>
  <c r="U102" i="3"/>
  <c r="U46" i="3"/>
  <c r="U103" i="3"/>
  <c r="U47" i="3"/>
  <c r="U104" i="3"/>
  <c r="U48" i="3"/>
  <c r="U105" i="3"/>
  <c r="U49" i="3"/>
  <c r="U106" i="3"/>
  <c r="U50" i="3"/>
  <c r="U107" i="3"/>
  <c r="U51" i="3"/>
  <c r="U108" i="3"/>
  <c r="U52" i="3"/>
  <c r="U109" i="3"/>
  <c r="U119" i="3"/>
  <c r="V119" i="3"/>
  <c r="V109" i="3"/>
  <c r="V108" i="3"/>
  <c r="V107" i="3"/>
  <c r="V106" i="3"/>
  <c r="V105" i="3"/>
  <c r="V104" i="3"/>
  <c r="V103" i="3"/>
  <c r="V102" i="3"/>
  <c r="V101" i="3"/>
  <c r="V99" i="3"/>
  <c r="V98" i="3"/>
  <c r="V97" i="3"/>
  <c r="V96" i="3"/>
  <c r="V95" i="3"/>
  <c r="V94" i="3"/>
  <c r="V93" i="3"/>
  <c r="V92" i="3"/>
  <c r="V91" i="3"/>
  <c r="V90" i="3"/>
  <c r="V89" i="3"/>
  <c r="V88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1" i="3"/>
  <c r="V70" i="3"/>
  <c r="C109" i="3"/>
  <c r="D109" i="3"/>
  <c r="E109" i="3"/>
  <c r="F109" i="3"/>
  <c r="G109" i="3"/>
  <c r="H109" i="3"/>
  <c r="I109" i="3"/>
  <c r="J109" i="3"/>
  <c r="K109" i="3"/>
  <c r="C108" i="3"/>
  <c r="D108" i="3"/>
  <c r="E108" i="3"/>
  <c r="F108" i="3"/>
  <c r="G108" i="3"/>
  <c r="H108" i="3"/>
  <c r="I108" i="3"/>
  <c r="J108" i="3"/>
  <c r="K108" i="3"/>
  <c r="C107" i="3"/>
  <c r="D107" i="3"/>
  <c r="E107" i="3"/>
  <c r="F107" i="3"/>
  <c r="G107" i="3"/>
  <c r="H107" i="3"/>
  <c r="I107" i="3"/>
  <c r="J107" i="3"/>
  <c r="K107" i="3"/>
  <c r="C106" i="3"/>
  <c r="D106" i="3"/>
  <c r="E106" i="3"/>
  <c r="F106" i="3"/>
  <c r="G106" i="3"/>
  <c r="H106" i="3"/>
  <c r="I106" i="3"/>
  <c r="J106" i="3"/>
  <c r="K106" i="3"/>
  <c r="C105" i="3"/>
  <c r="D105" i="3"/>
  <c r="E105" i="3"/>
  <c r="F105" i="3"/>
  <c r="G105" i="3"/>
  <c r="H105" i="3"/>
  <c r="I105" i="3"/>
  <c r="J105" i="3"/>
  <c r="K105" i="3"/>
  <c r="C104" i="3"/>
  <c r="D104" i="3"/>
  <c r="E104" i="3"/>
  <c r="F104" i="3"/>
  <c r="G104" i="3"/>
  <c r="H104" i="3"/>
  <c r="I104" i="3"/>
  <c r="J104" i="3"/>
  <c r="K104" i="3"/>
  <c r="C103" i="3"/>
  <c r="D103" i="3"/>
  <c r="E103" i="3"/>
  <c r="F103" i="3"/>
  <c r="G103" i="3"/>
  <c r="H103" i="3"/>
  <c r="I103" i="3"/>
  <c r="J103" i="3"/>
  <c r="K103" i="3"/>
  <c r="C102" i="3"/>
  <c r="D102" i="3"/>
  <c r="E102" i="3"/>
  <c r="F102" i="3"/>
  <c r="G102" i="3"/>
  <c r="H102" i="3"/>
  <c r="I102" i="3"/>
  <c r="J102" i="3"/>
  <c r="K102" i="3"/>
  <c r="C101" i="3"/>
  <c r="D101" i="3"/>
  <c r="E101" i="3"/>
  <c r="F101" i="3"/>
  <c r="G101" i="3"/>
  <c r="H101" i="3"/>
  <c r="I101" i="3"/>
  <c r="J101" i="3"/>
  <c r="K101" i="3"/>
  <c r="C99" i="3"/>
  <c r="D99" i="3"/>
  <c r="E99" i="3"/>
  <c r="F99" i="3"/>
  <c r="G99" i="3"/>
  <c r="H99" i="3"/>
  <c r="I99" i="3"/>
  <c r="J99" i="3"/>
  <c r="K99" i="3"/>
  <c r="C98" i="3"/>
  <c r="D98" i="3"/>
  <c r="E98" i="3"/>
  <c r="F98" i="3"/>
  <c r="G98" i="3"/>
  <c r="H98" i="3"/>
  <c r="I98" i="3"/>
  <c r="J98" i="3"/>
  <c r="K98" i="3"/>
  <c r="C97" i="3"/>
  <c r="D97" i="3"/>
  <c r="E97" i="3"/>
  <c r="F97" i="3"/>
  <c r="G97" i="3"/>
  <c r="H97" i="3"/>
  <c r="I97" i="3"/>
  <c r="J97" i="3"/>
  <c r="K97" i="3"/>
  <c r="C96" i="3"/>
  <c r="D96" i="3"/>
  <c r="E96" i="3"/>
  <c r="F96" i="3"/>
  <c r="G96" i="3"/>
  <c r="H96" i="3"/>
  <c r="I96" i="3"/>
  <c r="J96" i="3"/>
  <c r="K96" i="3"/>
  <c r="C95" i="3"/>
  <c r="D95" i="3"/>
  <c r="E95" i="3"/>
  <c r="F95" i="3"/>
  <c r="G95" i="3"/>
  <c r="H95" i="3"/>
  <c r="I95" i="3"/>
  <c r="J95" i="3"/>
  <c r="K95" i="3"/>
  <c r="C94" i="3"/>
  <c r="D94" i="3"/>
  <c r="E94" i="3"/>
  <c r="F94" i="3"/>
  <c r="G94" i="3"/>
  <c r="H94" i="3"/>
  <c r="I94" i="3"/>
  <c r="J94" i="3"/>
  <c r="K94" i="3"/>
  <c r="C93" i="3"/>
  <c r="D93" i="3"/>
  <c r="E93" i="3"/>
  <c r="F93" i="3"/>
  <c r="G93" i="3"/>
  <c r="H93" i="3"/>
  <c r="I93" i="3"/>
  <c r="J93" i="3"/>
  <c r="K93" i="3"/>
  <c r="C92" i="3"/>
  <c r="D92" i="3"/>
  <c r="E92" i="3"/>
  <c r="F92" i="3"/>
  <c r="G92" i="3"/>
  <c r="H92" i="3"/>
  <c r="I92" i="3"/>
  <c r="J92" i="3"/>
  <c r="K92" i="3"/>
  <c r="C91" i="3"/>
  <c r="D91" i="3"/>
  <c r="E91" i="3"/>
  <c r="F91" i="3"/>
  <c r="G91" i="3"/>
  <c r="H91" i="3"/>
  <c r="I91" i="3"/>
  <c r="J91" i="3"/>
  <c r="K91" i="3"/>
  <c r="C90" i="3"/>
  <c r="D90" i="3"/>
  <c r="E90" i="3"/>
  <c r="F90" i="3"/>
  <c r="G90" i="3"/>
  <c r="H90" i="3"/>
  <c r="I90" i="3"/>
  <c r="J90" i="3"/>
  <c r="K90" i="3"/>
  <c r="C89" i="3"/>
  <c r="D89" i="3"/>
  <c r="E89" i="3"/>
  <c r="F89" i="3"/>
  <c r="G89" i="3"/>
  <c r="H89" i="3"/>
  <c r="I89" i="3"/>
  <c r="J89" i="3"/>
  <c r="K89" i="3"/>
  <c r="C88" i="3"/>
  <c r="D88" i="3"/>
  <c r="E88" i="3"/>
  <c r="F88" i="3"/>
  <c r="G88" i="3"/>
  <c r="H88" i="3"/>
  <c r="I88" i="3"/>
  <c r="J88" i="3"/>
  <c r="K88" i="3"/>
  <c r="C86" i="3"/>
  <c r="D86" i="3"/>
  <c r="E86" i="3"/>
  <c r="F86" i="3"/>
  <c r="G86" i="3"/>
  <c r="H86" i="3"/>
  <c r="I86" i="3"/>
  <c r="J86" i="3"/>
  <c r="K86" i="3"/>
  <c r="C85" i="3"/>
  <c r="D85" i="3"/>
  <c r="E85" i="3"/>
  <c r="F85" i="3"/>
  <c r="G85" i="3"/>
  <c r="H85" i="3"/>
  <c r="I85" i="3"/>
  <c r="J85" i="3"/>
  <c r="K85" i="3"/>
  <c r="C84" i="3"/>
  <c r="D84" i="3"/>
  <c r="E84" i="3"/>
  <c r="F84" i="3"/>
  <c r="G84" i="3"/>
  <c r="H84" i="3"/>
  <c r="I84" i="3"/>
  <c r="J84" i="3"/>
  <c r="K84" i="3"/>
  <c r="C83" i="3"/>
  <c r="D83" i="3"/>
  <c r="E83" i="3"/>
  <c r="F83" i="3"/>
  <c r="G83" i="3"/>
  <c r="H83" i="3"/>
  <c r="I83" i="3"/>
  <c r="J83" i="3"/>
  <c r="K83" i="3"/>
  <c r="C82" i="3"/>
  <c r="D82" i="3"/>
  <c r="E82" i="3"/>
  <c r="F82" i="3"/>
  <c r="G82" i="3"/>
  <c r="H82" i="3"/>
  <c r="I82" i="3"/>
  <c r="J82" i="3"/>
  <c r="K82" i="3"/>
  <c r="C81" i="3"/>
  <c r="D81" i="3"/>
  <c r="E81" i="3"/>
  <c r="F81" i="3"/>
  <c r="G81" i="3"/>
  <c r="H81" i="3"/>
  <c r="I81" i="3"/>
  <c r="J81" i="3"/>
  <c r="K81" i="3"/>
  <c r="C80" i="3"/>
  <c r="D80" i="3"/>
  <c r="E80" i="3"/>
  <c r="F80" i="3"/>
  <c r="G80" i="3"/>
  <c r="H80" i="3"/>
  <c r="I80" i="3"/>
  <c r="J80" i="3"/>
  <c r="K80" i="3"/>
  <c r="C79" i="3"/>
  <c r="D79" i="3"/>
  <c r="E79" i="3"/>
  <c r="F79" i="3"/>
  <c r="G79" i="3"/>
  <c r="H79" i="3"/>
  <c r="I79" i="3"/>
  <c r="J79" i="3"/>
  <c r="K79" i="3"/>
  <c r="C78" i="3"/>
  <c r="D78" i="3"/>
  <c r="E78" i="3"/>
  <c r="F78" i="3"/>
  <c r="G78" i="3"/>
  <c r="H78" i="3"/>
  <c r="I78" i="3"/>
  <c r="J78" i="3"/>
  <c r="K78" i="3"/>
  <c r="C77" i="3"/>
  <c r="D77" i="3"/>
  <c r="E77" i="3"/>
  <c r="F77" i="3"/>
  <c r="G77" i="3"/>
  <c r="H77" i="3"/>
  <c r="I77" i="3"/>
  <c r="J77" i="3"/>
  <c r="K77" i="3"/>
  <c r="C76" i="3"/>
  <c r="D76" i="3"/>
  <c r="E76" i="3"/>
  <c r="F76" i="3"/>
  <c r="G76" i="3"/>
  <c r="H76" i="3"/>
  <c r="I76" i="3"/>
  <c r="J76" i="3"/>
  <c r="K76" i="3"/>
  <c r="C75" i="3"/>
  <c r="D75" i="3"/>
  <c r="E75" i="3"/>
  <c r="F75" i="3"/>
  <c r="G75" i="3"/>
  <c r="H75" i="3"/>
  <c r="I75" i="3"/>
  <c r="J75" i="3"/>
  <c r="K75" i="3"/>
  <c r="C74" i="3"/>
  <c r="D74" i="3"/>
  <c r="E74" i="3"/>
  <c r="F74" i="3"/>
  <c r="G74" i="3"/>
  <c r="H74" i="3"/>
  <c r="I74" i="3"/>
  <c r="J74" i="3"/>
  <c r="K74" i="3"/>
  <c r="C73" i="3"/>
  <c r="D73" i="3"/>
  <c r="E73" i="3"/>
  <c r="F73" i="3"/>
  <c r="G73" i="3"/>
  <c r="H73" i="3"/>
  <c r="I73" i="3"/>
  <c r="J73" i="3"/>
  <c r="K73" i="3"/>
  <c r="C71" i="3"/>
  <c r="D71" i="3"/>
  <c r="E71" i="3"/>
  <c r="F71" i="3"/>
  <c r="G71" i="3"/>
  <c r="H71" i="3"/>
  <c r="I71" i="3"/>
  <c r="J71" i="3"/>
  <c r="K71" i="3"/>
  <c r="C70" i="3"/>
  <c r="D70" i="3"/>
  <c r="E70" i="3"/>
  <c r="F70" i="3"/>
  <c r="G70" i="3"/>
  <c r="H70" i="3"/>
  <c r="I70" i="3"/>
  <c r="J70" i="3"/>
  <c r="K70" i="3"/>
  <c r="U62" i="3"/>
  <c r="T62" i="3"/>
  <c r="S62" i="3"/>
  <c r="R62" i="3"/>
  <c r="Q62" i="3"/>
  <c r="P62" i="3"/>
  <c r="O62" i="3"/>
  <c r="N62" i="3"/>
  <c r="J62" i="3"/>
  <c r="I62" i="3"/>
  <c r="H62" i="3"/>
  <c r="G62" i="3"/>
  <c r="F62" i="3"/>
  <c r="E62" i="3"/>
  <c r="D62" i="3"/>
  <c r="C62" i="3"/>
  <c r="D119" i="3"/>
  <c r="E119" i="3"/>
  <c r="F119" i="3"/>
  <c r="G119" i="3"/>
  <c r="H119" i="3"/>
  <c r="I119" i="3"/>
  <c r="J119" i="3"/>
  <c r="C119" i="3"/>
  <c r="M52" i="3"/>
  <c r="M109" i="3"/>
  <c r="L52" i="3"/>
  <c r="L109" i="3"/>
  <c r="M51" i="3"/>
  <c r="M108" i="3"/>
  <c r="L51" i="3"/>
  <c r="L108" i="3"/>
  <c r="M50" i="3"/>
  <c r="M107" i="3"/>
  <c r="L50" i="3"/>
  <c r="L107" i="3"/>
  <c r="M49" i="3"/>
  <c r="M106" i="3"/>
  <c r="L49" i="3"/>
  <c r="L106" i="3"/>
  <c r="M48" i="3"/>
  <c r="M105" i="3"/>
  <c r="L48" i="3"/>
  <c r="L105" i="3"/>
  <c r="M47" i="3"/>
  <c r="M104" i="3"/>
  <c r="L47" i="3"/>
  <c r="L104" i="3"/>
  <c r="M46" i="3"/>
  <c r="M103" i="3"/>
  <c r="L46" i="3"/>
  <c r="L103" i="3"/>
  <c r="M45" i="3"/>
  <c r="M102" i="3"/>
  <c r="L45" i="3"/>
  <c r="L102" i="3"/>
  <c r="M44" i="3"/>
  <c r="M101" i="3"/>
  <c r="L44" i="3"/>
  <c r="L101" i="3"/>
  <c r="M42" i="3"/>
  <c r="M99" i="3"/>
  <c r="L42" i="3"/>
  <c r="L99" i="3"/>
  <c r="M41" i="3"/>
  <c r="M98" i="3"/>
  <c r="L41" i="3"/>
  <c r="L98" i="3"/>
  <c r="M40" i="3"/>
  <c r="M97" i="3"/>
  <c r="L40" i="3"/>
  <c r="L97" i="3"/>
  <c r="M39" i="3"/>
  <c r="M96" i="3"/>
  <c r="L39" i="3"/>
  <c r="L96" i="3"/>
  <c r="M38" i="3"/>
  <c r="M95" i="3"/>
  <c r="L38" i="3"/>
  <c r="L95" i="3"/>
  <c r="M37" i="3"/>
  <c r="M94" i="3"/>
  <c r="L37" i="3"/>
  <c r="L94" i="3"/>
  <c r="M36" i="3"/>
  <c r="M93" i="3"/>
  <c r="L36" i="3"/>
  <c r="L93" i="3"/>
  <c r="M35" i="3"/>
  <c r="M92" i="3"/>
  <c r="L35" i="3"/>
  <c r="L92" i="3"/>
  <c r="M34" i="3"/>
  <c r="M91" i="3"/>
  <c r="L34" i="3"/>
  <c r="L91" i="3"/>
  <c r="M33" i="3"/>
  <c r="M90" i="3"/>
  <c r="L33" i="3"/>
  <c r="L90" i="3"/>
  <c r="M32" i="3"/>
  <c r="M89" i="3"/>
  <c r="L32" i="3"/>
  <c r="L89" i="3"/>
  <c r="M31" i="3"/>
  <c r="M88" i="3"/>
  <c r="L31" i="3"/>
  <c r="L88" i="3"/>
  <c r="M29" i="3"/>
  <c r="M86" i="3"/>
  <c r="L29" i="3"/>
  <c r="L86" i="3"/>
  <c r="M28" i="3"/>
  <c r="M85" i="3"/>
  <c r="L28" i="3"/>
  <c r="L85" i="3"/>
  <c r="M27" i="3"/>
  <c r="M84" i="3"/>
  <c r="L27" i="3"/>
  <c r="L84" i="3"/>
  <c r="M26" i="3"/>
  <c r="M83" i="3"/>
  <c r="L26" i="3"/>
  <c r="L83" i="3"/>
  <c r="M25" i="3"/>
  <c r="M82" i="3"/>
  <c r="L25" i="3"/>
  <c r="L82" i="3"/>
  <c r="M24" i="3"/>
  <c r="M81" i="3"/>
  <c r="L24" i="3"/>
  <c r="L81" i="3"/>
  <c r="M23" i="3"/>
  <c r="M80" i="3"/>
  <c r="L23" i="3"/>
  <c r="L80" i="3"/>
  <c r="M22" i="3"/>
  <c r="M79" i="3"/>
  <c r="L22" i="3"/>
  <c r="L79" i="3"/>
  <c r="M21" i="3"/>
  <c r="M78" i="3"/>
  <c r="L21" i="3"/>
  <c r="L78" i="3"/>
  <c r="M20" i="3"/>
  <c r="M77" i="3"/>
  <c r="L20" i="3"/>
  <c r="L77" i="3"/>
  <c r="M19" i="3"/>
  <c r="M76" i="3"/>
  <c r="L19" i="3"/>
  <c r="L76" i="3"/>
  <c r="M18" i="3"/>
  <c r="M75" i="3"/>
  <c r="L18" i="3"/>
  <c r="L75" i="3"/>
  <c r="M17" i="3"/>
  <c r="M74" i="3"/>
  <c r="L17" i="3"/>
  <c r="L74" i="3"/>
  <c r="M16" i="3"/>
  <c r="M73" i="3"/>
  <c r="L16" i="3"/>
  <c r="L73" i="3"/>
  <c r="M14" i="3"/>
  <c r="M71" i="3"/>
  <c r="L14" i="3"/>
  <c r="L71" i="3"/>
  <c r="M13" i="3"/>
  <c r="M70" i="3"/>
  <c r="L13" i="3"/>
  <c r="L70" i="3"/>
  <c r="U69" i="3"/>
  <c r="T69" i="3"/>
  <c r="S69" i="3"/>
  <c r="R69" i="3"/>
  <c r="Q69" i="3"/>
  <c r="P69" i="3"/>
  <c r="O69" i="3"/>
  <c r="N69" i="3"/>
  <c r="M69" i="3"/>
  <c r="L69" i="3"/>
  <c r="U68" i="3"/>
  <c r="T68" i="3"/>
  <c r="S68" i="3"/>
  <c r="R68" i="3"/>
  <c r="Q68" i="3"/>
  <c r="P68" i="3"/>
  <c r="O68" i="3"/>
  <c r="N68" i="3"/>
  <c r="U67" i="3"/>
  <c r="T67" i="3"/>
  <c r="S67" i="3"/>
  <c r="R67" i="3"/>
  <c r="Q67" i="3"/>
  <c r="P67" i="3"/>
  <c r="O67" i="3"/>
  <c r="N67" i="3"/>
  <c r="A105" i="3"/>
  <c r="B105" i="3"/>
  <c r="A106" i="3"/>
  <c r="B106" i="3"/>
  <c r="A107" i="3"/>
  <c r="B107" i="3"/>
  <c r="A108" i="3"/>
  <c r="B108" i="3"/>
  <c r="A109" i="3"/>
  <c r="B109" i="3"/>
  <c r="A70" i="3"/>
  <c r="B70" i="3"/>
  <c r="A71" i="3"/>
  <c r="B71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1" i="3"/>
  <c r="B101" i="3"/>
  <c r="A102" i="3"/>
  <c r="B102" i="3"/>
  <c r="A103" i="3"/>
  <c r="B103" i="3"/>
  <c r="A104" i="3"/>
  <c r="B104" i="3"/>
  <c r="B69" i="3"/>
  <c r="C69" i="3"/>
  <c r="D69" i="3"/>
  <c r="E69" i="3"/>
  <c r="F69" i="3"/>
  <c r="G69" i="3"/>
  <c r="H69" i="3"/>
  <c r="I69" i="3"/>
  <c r="J69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A69" i="3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64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64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64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64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64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64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64" i="4"/>
  <c r="N64" i="4"/>
  <c r="U121" i="3"/>
  <c r="T121" i="3"/>
  <c r="S121" i="3"/>
  <c r="R121" i="3"/>
  <c r="Q121" i="3"/>
  <c r="P121" i="3"/>
  <c r="O121" i="3"/>
  <c r="N121" i="3"/>
  <c r="O63" i="4"/>
  <c r="P63" i="4"/>
  <c r="Q63" i="4"/>
  <c r="R63" i="4"/>
  <c r="S63" i="4"/>
  <c r="T63" i="4"/>
  <c r="U6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M13" i="4"/>
  <c r="L13" i="4"/>
  <c r="D63" i="4"/>
  <c r="E63" i="4"/>
  <c r="F63" i="4"/>
  <c r="G63" i="4"/>
  <c r="H63" i="4"/>
  <c r="I63" i="4"/>
  <c r="J63" i="4"/>
  <c r="D64" i="4"/>
  <c r="E64" i="4"/>
  <c r="F64" i="4"/>
  <c r="G64" i="4"/>
  <c r="H64" i="4"/>
  <c r="I64" i="4"/>
  <c r="J64" i="4"/>
  <c r="C64" i="4"/>
  <c r="C63" i="4"/>
  <c r="D121" i="3"/>
  <c r="E121" i="3"/>
  <c r="F121" i="3"/>
  <c r="G121" i="3"/>
  <c r="H121" i="3"/>
  <c r="I121" i="3"/>
  <c r="J121" i="3"/>
  <c r="C121" i="3"/>
  <c r="W121" i="3"/>
  <c r="D66" i="4"/>
  <c r="E66" i="4"/>
  <c r="D67" i="4"/>
  <c r="E67" i="4"/>
  <c r="D78" i="4"/>
  <c r="D68" i="4"/>
  <c r="E68" i="4"/>
  <c r="D69" i="4"/>
  <c r="E69" i="4"/>
  <c r="E78" i="4"/>
  <c r="E83" i="4"/>
  <c r="D83" i="4"/>
  <c r="G83" i="4"/>
  <c r="E82" i="4"/>
  <c r="D82" i="4"/>
  <c r="G82" i="4"/>
  <c r="J83" i="4"/>
  <c r="E80" i="4"/>
  <c r="D80" i="4"/>
  <c r="F80" i="4"/>
  <c r="F78" i="4"/>
  <c r="E75" i="4"/>
  <c r="D75" i="4"/>
  <c r="E74" i="4"/>
  <c r="D74" i="4"/>
  <c r="E73" i="4"/>
  <c r="D73" i="4"/>
  <c r="E72" i="4"/>
  <c r="D72" i="4"/>
  <c r="P68" i="4"/>
  <c r="P69" i="4"/>
  <c r="P83" i="4"/>
  <c r="O68" i="4"/>
  <c r="O69" i="4"/>
  <c r="O83" i="4"/>
  <c r="R83" i="4"/>
  <c r="P66" i="4"/>
  <c r="P67" i="4"/>
  <c r="P82" i="4"/>
  <c r="O66" i="4"/>
  <c r="O67" i="4"/>
  <c r="O82" i="4"/>
  <c r="R82" i="4"/>
  <c r="U83" i="4"/>
  <c r="P80" i="4"/>
  <c r="O80" i="4"/>
  <c r="Q80" i="4"/>
  <c r="P78" i="4"/>
  <c r="O78" i="4"/>
  <c r="Q78" i="4"/>
  <c r="P75" i="4"/>
  <c r="P74" i="4"/>
  <c r="P73" i="4"/>
  <c r="P72" i="4"/>
  <c r="O75" i="4"/>
  <c r="O74" i="4"/>
  <c r="O73" i="4"/>
  <c r="O72" i="4"/>
</calcChain>
</file>

<file path=xl/sharedStrings.xml><?xml version="1.0" encoding="utf-8"?>
<sst xmlns="http://schemas.openxmlformats.org/spreadsheetml/2006/main" count="456" uniqueCount="89">
  <si>
    <t>Analysis name: Untitled</t>
  </si>
  <si>
    <t>Column conditions: IntervalT1toT2, FlankerConditionT1, FlankerConditionT2, TaskOrder</t>
  </si>
  <si>
    <t>Row conditions: Subject</t>
  </si>
  <si>
    <t>Statistics: Target2RT:Count</t>
  </si>
  <si>
    <t xml:space="preserve">Filters: Target2ACC: = 1; </t>
  </si>
  <si>
    <t>Data file: DualConflictFinal.emrg</t>
  </si>
  <si>
    <t>File does not have data alterations.</t>
  </si>
  <si>
    <t>Target2RT:Count by Subject and IntervalT1toT2, FlankerConditionT1, FlankerConditionT2, TaskOrder</t>
  </si>
  <si>
    <t>congruent</t>
  </si>
  <si>
    <t>incongruent</t>
  </si>
  <si>
    <t>Subject</t>
  </si>
  <si>
    <t>Stats</t>
  </si>
  <si>
    <t>Count Target2RT</t>
  </si>
  <si>
    <t>Statistics: Target1RT:Count</t>
  </si>
  <si>
    <t xml:space="preserve">Filters: Target1ACC: = 1; </t>
  </si>
  <si>
    <t>Count Target1RT</t>
  </si>
  <si>
    <t>Statistics: Target1RT:Mean</t>
  </si>
  <si>
    <t xml:space="preserve">Filters: Target1ACC: = 1; Target2ACC: = 1; </t>
  </si>
  <si>
    <t>Mean Target1RT</t>
  </si>
  <si>
    <t>Statistics: Target2RT:Mean</t>
  </si>
  <si>
    <t>Target2RT:Mean by Subject and IntervalT1toT2, FlankerConditionT1, FlankerConditionT2, TaskOrder</t>
  </si>
  <si>
    <t>Mean Target2RT</t>
  </si>
  <si>
    <t>Mean</t>
  </si>
  <si>
    <t>SE</t>
  </si>
  <si>
    <t>Conflict effect</t>
  </si>
  <si>
    <t>C</t>
  </si>
  <si>
    <t>IC</t>
  </si>
  <si>
    <t>Difference</t>
  </si>
  <si>
    <t>SOA effect</t>
  </si>
  <si>
    <t>S1 C</t>
  </si>
  <si>
    <t>S1 IC</t>
  </si>
  <si>
    <t>Interaction</t>
  </si>
  <si>
    <t>S1 I</t>
  </si>
  <si>
    <t>S1-C S2-C</t>
  </si>
  <si>
    <t>S1-C S2-I</t>
  </si>
  <si>
    <t>S1-I S2-C</t>
  </si>
  <si>
    <t>S1-I S2-I</t>
  </si>
  <si>
    <t>Column conditions: IntervalT1toT2, FlankerConditionT1, FlankerConditionT2</t>
  </si>
  <si>
    <t>Data file: SM_DCT_RoomA</t>
  </si>
  <si>
    <t>Target1RT:Count by Subject and IntervalT1toT2, FlankerConditionT1, FlankerConditionT2</t>
  </si>
  <si>
    <t>Target2RT:Count by Subject and IntervalT1toT2, FlankerConditionT1, FlankerConditionT2</t>
  </si>
  <si>
    <t>Target2RT:Mean by Subject and IntervalT1toT2, FlankerConditionT1, FlankerConditionT2</t>
  </si>
  <si>
    <t>Target1RT:Mean by Subject and IntervalT1toT2, FlankerConditionT1, FlankerConditionT2</t>
  </si>
  <si>
    <t>Average</t>
  </si>
  <si>
    <t>CC100</t>
  </si>
  <si>
    <t>CI100</t>
  </si>
  <si>
    <t>IC100</t>
  </si>
  <si>
    <t>II100</t>
  </si>
  <si>
    <t>CC1000</t>
  </si>
  <si>
    <t>CI1000</t>
  </si>
  <si>
    <t>IC1000</t>
  </si>
  <si>
    <t>II1000</t>
  </si>
  <si>
    <t>RT</t>
  </si>
  <si>
    <t>B1H1</t>
  </si>
  <si>
    <t>B2H2</t>
  </si>
  <si>
    <t>B1H1 X B2H2</t>
  </si>
  <si>
    <t xml:space="preserve">linear </t>
  </si>
  <si>
    <t>(additive)</t>
  </si>
  <si>
    <t>Competing</t>
  </si>
  <si>
    <t>resources</t>
  </si>
  <si>
    <t>T1Congruency</t>
  </si>
  <si>
    <t>T2Congruency</t>
  </si>
  <si>
    <t>T1xT2Congruency</t>
  </si>
  <si>
    <t>linear</t>
  </si>
  <si>
    <t>Total entropy</t>
  </si>
  <si>
    <t>100 ms</t>
  </si>
  <si>
    <t>1000ms</t>
  </si>
  <si>
    <t>T2 only</t>
  </si>
  <si>
    <t>model</t>
  </si>
  <si>
    <t>model comparison</t>
  </si>
  <si>
    <t>then test which mechanism is one is the best model to expalain the empirical data</t>
  </si>
  <si>
    <t>model 1</t>
  </si>
  <si>
    <t>model 2</t>
  </si>
  <si>
    <t>model 3</t>
  </si>
  <si>
    <t>if model 1</t>
  </si>
  <si>
    <t>competing</t>
  </si>
  <si>
    <t>if model 2</t>
  </si>
  <si>
    <t>liner additive</t>
  </si>
  <si>
    <t>if model 3</t>
  </si>
  <si>
    <t xml:space="preserve">T2 conflict </t>
  </si>
  <si>
    <t>for each task separately</t>
  </si>
  <si>
    <t>then, if model 1 wins</t>
  </si>
  <si>
    <t>if prediction ok</t>
  </si>
  <si>
    <t>trial by trial machine learning - to see whether the condition in task B can be predicted by according to the rule learned in task A</t>
  </si>
  <si>
    <t>predict Task B performance from model 1 obtained in task A (and vice versa)</t>
  </si>
  <si>
    <t>demean</t>
  </si>
  <si>
    <t>notdemean</t>
  </si>
  <si>
    <t>if we don't need to deman use below</t>
  </si>
  <si>
    <t>if we need to demean use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</si>
</sst>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2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4" borderId="0" xfId="0" applyFill="1" applyBorder="1" applyAlignment="1"/>
    <xf numFmtId="2" fontId="0" fillId="4" borderId="0" xfId="0" applyNumberFormat="1" applyFill="1" applyBorder="1" applyAlignment="1"/>
    <xf numFmtId="2" fontId="0" fillId="4" borderId="2" xfId="0" applyNumberFormat="1" applyFill="1" applyBorder="1" applyAlignment="1"/>
    <xf numFmtId="1" fontId="0" fillId="0" borderId="0" xfId="0" applyNumberFormat="1"/>
    <xf numFmtId="1" fontId="0" fillId="5" borderId="0" xfId="0" applyNumberFormat="1" applyFill="1"/>
    <xf numFmtId="2" fontId="0" fillId="0" borderId="0" xfId="0" applyNumberFormat="1"/>
    <xf numFmtId="0" fontId="3" fillId="2" borderId="1" xfId="0" applyFont="1" applyFill="1" applyBorder="1" applyAlignment="1">
      <alignment horizontal="centerContinuous"/>
    </xf>
    <xf numFmtId="0" fontId="0" fillId="6" borderId="0" xfId="0" applyFill="1" applyBorder="1" applyAlignment="1"/>
    <xf numFmtId="2" fontId="0" fillId="6" borderId="0" xfId="0" applyNumberFormat="1" applyFill="1"/>
    <xf numFmtId="2" fontId="4" fillId="6" borderId="0" xfId="0" applyNumberFormat="1" applyFont="1" applyFill="1"/>
    <xf numFmtId="2" fontId="4" fillId="0" borderId="0" xfId="0" applyNumberFormat="1" applyFont="1"/>
    <xf numFmtId="2" fontId="0" fillId="7" borderId="0" xfId="0" applyNumberFormat="1" applyFill="1" applyBorder="1" applyAlignment="1"/>
    <xf numFmtId="2" fontId="0" fillId="8" borderId="0" xfId="0" applyNumberFormat="1" applyFill="1" applyBorder="1" applyAlignment="1"/>
    <xf numFmtId="2" fontId="0" fillId="9" borderId="0" xfId="0" applyNumberFormat="1" applyFill="1" applyBorder="1" applyAlignment="1"/>
    <xf numFmtId="2" fontId="0" fillId="10" borderId="0" xfId="0" applyNumberFormat="1" applyFill="1" applyBorder="1" applyAlignment="1"/>
    <xf numFmtId="2" fontId="0" fillId="11" borderId="0" xfId="0" applyNumberForma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766185476815"/>
          <c:y val="0.0601851851851852"/>
          <c:w val="0.612956036745407"/>
          <c:h val="0.71598789734616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115813648294"/>
                  <c:y val="-0.0416666666666667"/>
                </c:manualLayout>
              </c:layout>
              <c:numFmt formatCode="General" sourceLinked="0"/>
            </c:trendlineLbl>
          </c:trendline>
          <c:xVal>
            <c:numRef>
              <c:f>Sheet5!$M$53:$Q$53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Sheet5!$M$54:$Q$54</c:f>
              <c:numCache>
                <c:formatCode>0.00</c:formatCode>
                <c:ptCount val="5"/>
                <c:pt idx="0">
                  <c:v>651.8818750000001</c:v>
                </c:pt>
                <c:pt idx="1">
                  <c:v>739.117875</c:v>
                </c:pt>
                <c:pt idx="2">
                  <c:v>1137.49125</c:v>
                </c:pt>
                <c:pt idx="3">
                  <c:v>1234.097625</c:v>
                </c:pt>
                <c:pt idx="4">
                  <c:v>1323.3845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59080"/>
        <c:axId val="-2116071384"/>
      </c:scatterChart>
      <c:valAx>
        <c:axId val="-2116059080"/>
        <c:scaling>
          <c:orientation val="minMax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entropy (bits)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071384"/>
        <c:crosses val="autoZero"/>
        <c:crossBetween val="midCat"/>
      </c:valAx>
      <c:valAx>
        <c:axId val="-2116071384"/>
        <c:scaling>
          <c:orientation val="minMax"/>
          <c:min val="40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RT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605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849740932642"/>
          <c:y val="0.0694980039873122"/>
          <c:w val="0.645077720207254"/>
          <c:h val="0.74131204253133"/>
        </c:manualLayout>
      </c:layout>
      <c:lineChart>
        <c:grouping val="standard"/>
        <c:varyColors val="0"/>
        <c:ser>
          <c:idx val="0"/>
          <c:order val="0"/>
          <c:tx>
            <c:strRef>
              <c:f>RT!$N$66</c:f>
              <c:strCache>
                <c:ptCount val="1"/>
                <c:pt idx="0">
                  <c:v>S1-C S2-C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RT!$O$72:$P$72</c:f>
                <c:numCache>
                  <c:formatCode>General</c:formatCode>
                  <c:ptCount val="2"/>
                  <c:pt idx="0">
                    <c:v>13.78340469644324</c:v>
                  </c:pt>
                  <c:pt idx="1">
                    <c:v>30.64788997518444</c:v>
                  </c:pt>
                </c:numCache>
              </c:numRef>
            </c:plus>
            <c:minus>
              <c:numRef>
                <c:f>RT!$O$72:$P$72</c:f>
                <c:numCache>
                  <c:formatCode>General</c:formatCode>
                  <c:ptCount val="2"/>
                  <c:pt idx="0">
                    <c:v>13.78340469644324</c:v>
                  </c:pt>
                  <c:pt idx="1">
                    <c:v>30.64788997518444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RT!$O$65:$P$65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RT!$O$66:$P$66</c:f>
              <c:numCache>
                <c:formatCode>0</c:formatCode>
                <c:ptCount val="2"/>
                <c:pt idx="0">
                  <c:v>655.237828790727</c:v>
                </c:pt>
                <c:pt idx="1">
                  <c:v>1137.472016760652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RT!$N$67</c:f>
              <c:strCache>
                <c:ptCount val="1"/>
                <c:pt idx="0">
                  <c:v>S1-C S2-I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RT!$O$73:$P$73</c:f>
                <c:numCache>
                  <c:formatCode>General</c:formatCode>
                  <c:ptCount val="2"/>
                  <c:pt idx="0">
                    <c:v>17.83786846209267</c:v>
                  </c:pt>
                  <c:pt idx="1">
                    <c:v>31.52056981736598</c:v>
                  </c:pt>
                </c:numCache>
              </c:numRef>
            </c:plus>
            <c:minus>
              <c:numRef>
                <c:f>RT!$O$73:$P$73</c:f>
                <c:numCache>
                  <c:formatCode>General</c:formatCode>
                  <c:ptCount val="2"/>
                  <c:pt idx="0">
                    <c:v>17.83786846209267</c:v>
                  </c:pt>
                  <c:pt idx="1">
                    <c:v>31.52056981736598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RT!$O$65:$P$65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RT!$O$67:$P$67</c:f>
              <c:numCache>
                <c:formatCode>0</c:formatCode>
                <c:ptCount val="2"/>
                <c:pt idx="0">
                  <c:v>757.7790556077694</c:v>
                </c:pt>
                <c:pt idx="1">
                  <c:v>1237.52702929198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RT!$N$68</c:f>
              <c:strCache>
                <c:ptCount val="1"/>
                <c:pt idx="0">
                  <c:v>S1-I S2-C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DD080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RT!$O$74:$P$74</c:f>
                <c:numCache>
                  <c:formatCode>General</c:formatCode>
                  <c:ptCount val="2"/>
                  <c:pt idx="0">
                    <c:v>16.93563767480714</c:v>
                  </c:pt>
                  <c:pt idx="1">
                    <c:v>31.20985599377575</c:v>
                  </c:pt>
                </c:numCache>
              </c:numRef>
            </c:plus>
            <c:minus>
              <c:numRef>
                <c:f>RT!$O$74:$P$74</c:f>
                <c:numCache>
                  <c:formatCode>General</c:formatCode>
                  <c:ptCount val="2"/>
                  <c:pt idx="0">
                    <c:v>16.93563767480714</c:v>
                  </c:pt>
                  <c:pt idx="1">
                    <c:v>31.20985599377575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RT!$O$65:$P$65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RT!$O$68:$P$68</c:f>
              <c:numCache>
                <c:formatCode>0</c:formatCode>
                <c:ptCount val="2"/>
                <c:pt idx="0">
                  <c:v>648.4985535714287</c:v>
                </c:pt>
                <c:pt idx="1">
                  <c:v>1230.626908521304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RT!$N$69</c:f>
              <c:strCache>
                <c:ptCount val="1"/>
                <c:pt idx="0">
                  <c:v>S1-I S2-I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DD080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RT!$O$75:$P$75</c:f>
                <c:numCache>
                  <c:formatCode>General</c:formatCode>
                  <c:ptCount val="2"/>
                  <c:pt idx="0">
                    <c:v>28.29108070650905</c:v>
                  </c:pt>
                  <c:pt idx="1">
                    <c:v>33.94805597586397</c:v>
                  </c:pt>
                </c:numCache>
              </c:numRef>
            </c:plus>
            <c:minus>
              <c:numRef>
                <c:f>RT!$O$75:$P$75</c:f>
                <c:numCache>
                  <c:formatCode>General</c:formatCode>
                  <c:ptCount val="2"/>
                  <c:pt idx="0">
                    <c:v>28.29108070650905</c:v>
                  </c:pt>
                  <c:pt idx="1">
                    <c:v>33.94805597586397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RT!$O$65:$P$65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RT!$O$69:$P$69</c:f>
              <c:numCache>
                <c:formatCode>0</c:formatCode>
                <c:ptCount val="2"/>
                <c:pt idx="0">
                  <c:v>721.4052139724311</c:v>
                </c:pt>
                <c:pt idx="1">
                  <c:v>1323.213756578947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85480"/>
        <c:axId val="-2013094168"/>
      </c:lineChart>
      <c:catAx>
        <c:axId val="-201308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SOA (ms)</a:t>
                </a:r>
              </a:p>
            </c:rich>
          </c:tx>
          <c:layout>
            <c:manualLayout>
              <c:xMode val="edge"/>
              <c:yMode val="edge"/>
              <c:x val="0.409326424870466"/>
              <c:y val="0.884168972121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9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094168"/>
        <c:scaling>
          <c:orientation val="minMax"/>
          <c:min val="400.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RT of S2 (ms)</a:t>
                </a:r>
              </a:p>
            </c:rich>
          </c:tx>
          <c:layout>
            <c:manualLayout>
              <c:xMode val="edge"/>
              <c:yMode val="edge"/>
              <c:x val="0.0414507772020725"/>
              <c:y val="0.3050190010032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085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709844559585"/>
          <c:y val="0.1003861003861"/>
          <c:w val="0.22020725388601"/>
          <c:h val="0.1891888851731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746100103791"/>
          <c:y val="0.0692307692307692"/>
          <c:w val="0.64720772078757"/>
          <c:h val="0.742307692307692"/>
        </c:manualLayout>
      </c:layout>
      <c:lineChart>
        <c:grouping val="standard"/>
        <c:varyColors val="0"/>
        <c:ser>
          <c:idx val="0"/>
          <c:order val="0"/>
          <c:tx>
            <c:strRef>
              <c:f>RT!$C$66</c:f>
              <c:strCache>
                <c:ptCount val="1"/>
                <c:pt idx="0">
                  <c:v>S1-C S2-C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RT!$D$72:$E$72</c:f>
                <c:numCache>
                  <c:formatCode>General</c:formatCode>
                  <c:ptCount val="2"/>
                  <c:pt idx="0">
                    <c:v>26.82388337913289</c:v>
                  </c:pt>
                  <c:pt idx="1">
                    <c:v>22.12705754197379</c:v>
                  </c:pt>
                </c:numCache>
              </c:numRef>
            </c:plus>
            <c:minus>
              <c:numRef>
                <c:f>RT!$D$72:$E$72</c:f>
                <c:numCache>
                  <c:formatCode>General</c:formatCode>
                  <c:ptCount val="2"/>
                  <c:pt idx="0">
                    <c:v>26.82388337913289</c:v>
                  </c:pt>
                  <c:pt idx="1">
                    <c:v>22.12705754197379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RT!$D$65:$E$65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RT!$D$66:$E$66</c:f>
              <c:numCache>
                <c:formatCode>0</c:formatCode>
                <c:ptCount val="2"/>
                <c:pt idx="0">
                  <c:v>833.3086682330827</c:v>
                </c:pt>
                <c:pt idx="1">
                  <c:v>893.6831444235587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RT!$C$67</c:f>
              <c:strCache>
                <c:ptCount val="1"/>
                <c:pt idx="0">
                  <c:v>S1-C S2-I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RT!$D$73:$E$73</c:f>
                <c:numCache>
                  <c:formatCode>General</c:formatCode>
                  <c:ptCount val="2"/>
                  <c:pt idx="0">
                    <c:v>25.02373447356659</c:v>
                  </c:pt>
                  <c:pt idx="1">
                    <c:v>24.17982837580003</c:v>
                  </c:pt>
                </c:numCache>
              </c:numRef>
            </c:plus>
            <c:minus>
              <c:numRef>
                <c:f>RT!$D$73:$E$73</c:f>
                <c:numCache>
                  <c:formatCode>General</c:formatCode>
                  <c:ptCount val="2"/>
                  <c:pt idx="0">
                    <c:v>25.02373447356659</c:v>
                  </c:pt>
                  <c:pt idx="1">
                    <c:v>24.17982837580003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RT!$D$65:$E$65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RT!$D$67:$E$67</c:f>
              <c:numCache>
                <c:formatCode>0</c:formatCode>
                <c:ptCount val="2"/>
                <c:pt idx="0">
                  <c:v>819.6570637531331</c:v>
                </c:pt>
                <c:pt idx="1">
                  <c:v>935.8773175125317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RT!$C$68</c:f>
              <c:strCache>
                <c:ptCount val="1"/>
                <c:pt idx="0">
                  <c:v>S1-I S2-C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DD080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RT!$D$74:$E$74</c:f>
                <c:numCache>
                  <c:formatCode>General</c:formatCode>
                  <c:ptCount val="2"/>
                  <c:pt idx="0">
                    <c:v>29.28353917881051</c:v>
                  </c:pt>
                  <c:pt idx="1">
                    <c:v>22.86023321253363</c:v>
                  </c:pt>
                </c:numCache>
              </c:numRef>
            </c:plus>
            <c:minus>
              <c:numRef>
                <c:f>RT!$D$74:$E$74</c:f>
                <c:numCache>
                  <c:formatCode>General</c:formatCode>
                  <c:ptCount val="2"/>
                  <c:pt idx="0">
                    <c:v>29.28353917881051</c:v>
                  </c:pt>
                  <c:pt idx="1">
                    <c:v>22.86023321253363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RT!$D$65:$E$65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RT!$D$68:$E$68</c:f>
              <c:numCache>
                <c:formatCode>0</c:formatCode>
                <c:ptCount val="2"/>
                <c:pt idx="0">
                  <c:v>959.1000076754384</c:v>
                </c:pt>
                <c:pt idx="1">
                  <c:v>989.7355944548876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RT!$C$69</c:f>
              <c:strCache>
                <c:ptCount val="1"/>
                <c:pt idx="0">
                  <c:v>S1-I S2-I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DD0806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RT!$D$75:$E$75</c:f>
                <c:numCache>
                  <c:formatCode>General</c:formatCode>
                  <c:ptCount val="2"/>
                  <c:pt idx="0">
                    <c:v>33.51125176492192</c:v>
                  </c:pt>
                  <c:pt idx="1">
                    <c:v>26.26077922446417</c:v>
                  </c:pt>
                </c:numCache>
              </c:numRef>
            </c:plus>
            <c:minus>
              <c:numRef>
                <c:f>RT!$D$75:$E$75</c:f>
                <c:numCache>
                  <c:formatCode>General</c:formatCode>
                  <c:ptCount val="2"/>
                  <c:pt idx="0">
                    <c:v>33.51125176492192</c:v>
                  </c:pt>
                  <c:pt idx="1">
                    <c:v>26.26077922446417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RT!$D$65:$E$65</c:f>
              <c:numCache>
                <c:formatCode>General</c:formatCode>
                <c:ptCount val="2"/>
                <c:pt idx="0">
                  <c:v>1000.0</c:v>
                </c:pt>
                <c:pt idx="1">
                  <c:v>100.0</c:v>
                </c:pt>
              </c:numCache>
            </c:numRef>
          </c:cat>
          <c:val>
            <c:numRef>
              <c:f>RT!$D$69:$E$69</c:f>
              <c:numCache>
                <c:formatCode>0</c:formatCode>
                <c:ptCount val="2"/>
                <c:pt idx="0">
                  <c:v>947.2553355263156</c:v>
                </c:pt>
                <c:pt idx="1">
                  <c:v>1038.640223997494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79320"/>
        <c:axId val="-2013186440"/>
      </c:lineChart>
      <c:catAx>
        <c:axId val="-20131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SOA (ms)</a:t>
                </a:r>
              </a:p>
            </c:rich>
          </c:tx>
          <c:layout>
            <c:manualLayout>
              <c:xMode val="edge"/>
              <c:yMode val="edge"/>
              <c:x val="0.40862924177625"/>
              <c:y val="0.8846153846153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18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186440"/>
        <c:scaling>
          <c:orientation val="minMax"/>
          <c:max val="1200.0"/>
          <c:min val="400.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RT of S1 (ms)</a:t>
                </a:r>
              </a:p>
            </c:rich>
          </c:tx>
          <c:layout>
            <c:manualLayout>
              <c:xMode val="edge"/>
              <c:yMode val="edge"/>
              <c:x val="0.0406091370558376"/>
              <c:y val="0.3038461538461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179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893201167113"/>
          <c:y val="0.1"/>
          <c:w val="0.215735840761022"/>
          <c:h val="0.188461538461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landscape" horizontalDpi="200" verticalDpi="20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56</xdr:row>
      <xdr:rowOff>43542</xdr:rowOff>
    </xdr:from>
    <xdr:to>
      <xdr:col>18</xdr:col>
      <xdr:colOff>254000</xdr:colOff>
      <xdr:row>74</xdr:row>
      <xdr:rowOff>43542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87</xdr:row>
      <xdr:rowOff>12700</xdr:rowOff>
    </xdr:from>
    <xdr:to>
      <xdr:col>16</xdr:col>
      <xdr:colOff>482600</xdr:colOff>
      <xdr:row>108</xdr:row>
      <xdr:rowOff>101600</xdr:rowOff>
    </xdr:to>
    <xdr:graphicFrame macro="">
      <xdr:nvGraphicFramePr>
        <xdr:cNvPr id="10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87</xdr:row>
      <xdr:rowOff>38100</xdr:rowOff>
    </xdr:from>
    <xdr:to>
      <xdr:col>9</xdr:col>
      <xdr:colOff>368300</xdr:colOff>
      <xdr:row>108</xdr:row>
      <xdr:rowOff>139700</xdr:rowOff>
    </xdr:to>
    <xdr:graphicFrame macro="">
      <xdr:nvGraphicFramePr>
        <xdr:cNvPr id="10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280" zoomScaleNormal="24" zoomScalePageLayoutView="24" workbookViewId="0">
      <selection activeCell="E31" sqref="E31"/>
    </sheetView>
  </sheetViews>
  <sheetFormatPr baseColWidth="10" defaultRowHeight="12" x14ac:dyDescent="0"/>
  <sheetData>
    <row r="1" spans="1:4">
      <c r="A1" t="s">
        <v>52</v>
      </c>
      <c r="B1" t="s">
        <v>53</v>
      </c>
      <c r="C1" t="s">
        <v>54</v>
      </c>
      <c r="D1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E89" sqref="E89"/>
    </sheetView>
  </sheetViews>
  <sheetFormatPr baseColWidth="10" defaultColWidth="8.83203125" defaultRowHeight="12" x14ac:dyDescent="0"/>
  <cols>
    <col min="1" max="1" width="7.33203125" customWidth="1"/>
    <col min="2" max="2" width="15" bestFit="1" customWidth="1"/>
    <col min="4" max="6" width="10.5" bestFit="1" customWidth="1"/>
    <col min="8" max="10" width="10.5" bestFit="1" customWidth="1"/>
  </cols>
  <sheetData>
    <row r="1" spans="1:10">
      <c r="A1" t="s">
        <v>0</v>
      </c>
    </row>
    <row r="2" spans="1:10">
      <c r="A2" t="s">
        <v>37</v>
      </c>
    </row>
    <row r="3" spans="1:10">
      <c r="A3" t="s">
        <v>2</v>
      </c>
    </row>
    <row r="4" spans="1:10">
      <c r="A4" t="s">
        <v>3</v>
      </c>
    </row>
    <row r="5" spans="1:10">
      <c r="A5" t="s">
        <v>4</v>
      </c>
    </row>
    <row r="6" spans="1:10">
      <c r="A6" t="s">
        <v>38</v>
      </c>
    </row>
    <row r="7" spans="1:10">
      <c r="A7" t="s">
        <v>6</v>
      </c>
    </row>
    <row r="8" spans="1:10" ht="13" thickBot="1"/>
    <row r="9" spans="1:10" ht="14">
      <c r="A9" s="10" t="s">
        <v>40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"/>
      <c r="B10" s="2"/>
      <c r="C10" s="4">
        <v>100</v>
      </c>
      <c r="D10" s="4">
        <v>100</v>
      </c>
      <c r="E10" s="4">
        <v>100</v>
      </c>
      <c r="F10" s="4">
        <v>100</v>
      </c>
      <c r="G10" s="4">
        <v>1500</v>
      </c>
      <c r="H10" s="4">
        <v>1500</v>
      </c>
      <c r="I10" s="4">
        <v>1500</v>
      </c>
      <c r="J10" s="4">
        <v>1500</v>
      </c>
    </row>
    <row r="11" spans="1:10">
      <c r="A11" s="2"/>
      <c r="B11" s="2"/>
      <c r="C11" s="4" t="s">
        <v>8</v>
      </c>
      <c r="D11" s="4" t="s">
        <v>8</v>
      </c>
      <c r="E11" s="4" t="s">
        <v>9</v>
      </c>
      <c r="F11" s="4" t="s">
        <v>9</v>
      </c>
      <c r="G11" s="4" t="s">
        <v>8</v>
      </c>
      <c r="H11" s="4" t="s">
        <v>8</v>
      </c>
      <c r="I11" s="4" t="s">
        <v>9</v>
      </c>
      <c r="J11" s="4" t="s">
        <v>9</v>
      </c>
    </row>
    <row r="12" spans="1:10">
      <c r="A12" s="2" t="s">
        <v>10</v>
      </c>
      <c r="B12" s="2" t="s">
        <v>11</v>
      </c>
      <c r="C12" s="4" t="s">
        <v>8</v>
      </c>
      <c r="D12" s="4" t="s">
        <v>9</v>
      </c>
      <c r="E12" s="4" t="s">
        <v>8</v>
      </c>
      <c r="F12" s="4" t="s">
        <v>9</v>
      </c>
      <c r="G12" s="4" t="s">
        <v>8</v>
      </c>
      <c r="H12" s="4" t="s">
        <v>9</v>
      </c>
      <c r="I12" s="4" t="s">
        <v>8</v>
      </c>
      <c r="J12" s="4" t="s">
        <v>9</v>
      </c>
    </row>
    <row r="13" spans="1:10">
      <c r="A13" s="2">
        <v>6001</v>
      </c>
      <c r="B13" s="2" t="s">
        <v>12</v>
      </c>
      <c r="C13" s="5">
        <v>113</v>
      </c>
      <c r="D13" s="5">
        <v>86</v>
      </c>
      <c r="E13" s="5">
        <v>106</v>
      </c>
      <c r="F13" s="5">
        <v>87</v>
      </c>
      <c r="G13" s="5">
        <v>114</v>
      </c>
      <c r="H13" s="5">
        <v>97</v>
      </c>
      <c r="I13" s="5">
        <v>116</v>
      </c>
      <c r="J13" s="5">
        <v>96</v>
      </c>
    </row>
    <row r="14" spans="1:10">
      <c r="A14" s="2">
        <v>6002</v>
      </c>
      <c r="B14" s="2" t="s">
        <v>12</v>
      </c>
      <c r="C14" s="5">
        <v>126</v>
      </c>
      <c r="D14" s="5">
        <v>122</v>
      </c>
      <c r="E14" s="5">
        <v>128</v>
      </c>
      <c r="F14" s="5">
        <v>127</v>
      </c>
      <c r="G14" s="5">
        <v>128</v>
      </c>
      <c r="H14" s="5">
        <v>123</v>
      </c>
      <c r="I14" s="5">
        <v>127</v>
      </c>
      <c r="J14" s="5">
        <v>121</v>
      </c>
    </row>
    <row r="15" spans="1:10">
      <c r="A15" s="2">
        <v>6003</v>
      </c>
      <c r="B15" s="2" t="s">
        <v>12</v>
      </c>
      <c r="C15" s="5">
        <v>82</v>
      </c>
      <c r="D15" s="5">
        <v>67</v>
      </c>
      <c r="E15" s="5">
        <v>76</v>
      </c>
      <c r="F15" s="5">
        <v>51</v>
      </c>
      <c r="G15" s="5">
        <v>60</v>
      </c>
      <c r="H15" s="5">
        <v>49</v>
      </c>
      <c r="I15" s="5">
        <v>62</v>
      </c>
      <c r="J15" s="5">
        <v>55</v>
      </c>
    </row>
    <row r="16" spans="1:10">
      <c r="A16" s="2">
        <v>6004</v>
      </c>
      <c r="B16" s="2" t="s">
        <v>12</v>
      </c>
      <c r="C16" s="5">
        <v>120</v>
      </c>
      <c r="D16" s="5">
        <v>112</v>
      </c>
      <c r="E16" s="5">
        <v>124</v>
      </c>
      <c r="F16" s="5">
        <v>119</v>
      </c>
      <c r="G16" s="5">
        <v>127</v>
      </c>
      <c r="H16" s="5">
        <v>108</v>
      </c>
      <c r="I16" s="5">
        <v>125</v>
      </c>
      <c r="J16" s="5">
        <v>111</v>
      </c>
    </row>
    <row r="17" spans="1:10">
      <c r="A17" s="2">
        <v>6005</v>
      </c>
      <c r="B17" s="2" t="s">
        <v>12</v>
      </c>
      <c r="C17" s="5">
        <v>126</v>
      </c>
      <c r="D17" s="5">
        <v>126</v>
      </c>
      <c r="E17" s="5">
        <v>126</v>
      </c>
      <c r="F17" s="5">
        <v>120</v>
      </c>
      <c r="G17" s="5">
        <v>120</v>
      </c>
      <c r="H17" s="5">
        <v>118</v>
      </c>
      <c r="I17" s="5">
        <v>125</v>
      </c>
      <c r="J17" s="5">
        <v>124</v>
      </c>
    </row>
    <row r="18" spans="1:10">
      <c r="A18" s="2">
        <v>6006</v>
      </c>
      <c r="B18" s="2" t="s">
        <v>12</v>
      </c>
      <c r="C18" s="5">
        <v>122</v>
      </c>
      <c r="D18" s="5">
        <v>124</v>
      </c>
      <c r="E18" s="5">
        <v>125</v>
      </c>
      <c r="F18" s="5">
        <v>121</v>
      </c>
      <c r="G18" s="5">
        <v>120</v>
      </c>
      <c r="H18" s="5">
        <v>120</v>
      </c>
      <c r="I18" s="5">
        <v>125</v>
      </c>
      <c r="J18" s="5">
        <v>114</v>
      </c>
    </row>
    <row r="19" spans="1:10">
      <c r="A19" s="2">
        <v>6008</v>
      </c>
      <c r="B19" s="2" t="s">
        <v>12</v>
      </c>
      <c r="C19" s="5">
        <v>122</v>
      </c>
      <c r="D19" s="5">
        <v>91</v>
      </c>
      <c r="E19" s="5">
        <v>117</v>
      </c>
      <c r="F19" s="5">
        <v>89</v>
      </c>
      <c r="G19" s="5">
        <v>122</v>
      </c>
      <c r="H19" s="5">
        <v>94</v>
      </c>
      <c r="I19" s="5">
        <v>113</v>
      </c>
      <c r="J19" s="5">
        <v>96</v>
      </c>
    </row>
    <row r="20" spans="1:10">
      <c r="A20" s="2">
        <v>6010</v>
      </c>
      <c r="B20" s="2" t="s">
        <v>12</v>
      </c>
      <c r="C20" s="5">
        <v>115</v>
      </c>
      <c r="D20" s="5">
        <v>102</v>
      </c>
      <c r="E20" s="5">
        <v>117</v>
      </c>
      <c r="F20" s="5">
        <v>101</v>
      </c>
      <c r="G20" s="5">
        <v>124</v>
      </c>
      <c r="H20" s="5">
        <v>102</v>
      </c>
      <c r="I20" s="5">
        <v>125</v>
      </c>
      <c r="J20" s="5">
        <v>102</v>
      </c>
    </row>
    <row r="21" spans="1:10">
      <c r="A21" s="2">
        <v>6011</v>
      </c>
      <c r="B21" s="2" t="s">
        <v>12</v>
      </c>
      <c r="C21" s="5">
        <v>120</v>
      </c>
      <c r="D21" s="5">
        <v>114</v>
      </c>
      <c r="E21" s="5">
        <v>117</v>
      </c>
      <c r="F21" s="5">
        <v>110</v>
      </c>
      <c r="G21" s="5">
        <v>119</v>
      </c>
      <c r="H21" s="5">
        <v>110</v>
      </c>
      <c r="I21" s="5">
        <v>128</v>
      </c>
      <c r="J21" s="5">
        <v>117</v>
      </c>
    </row>
    <row r="22" spans="1:10">
      <c r="A22" s="2">
        <v>6012</v>
      </c>
      <c r="B22" s="2" t="s">
        <v>12</v>
      </c>
      <c r="C22" s="5">
        <v>108</v>
      </c>
      <c r="D22" s="5">
        <v>77</v>
      </c>
      <c r="E22" s="5">
        <v>105</v>
      </c>
      <c r="F22" s="5">
        <v>73</v>
      </c>
      <c r="G22" s="5">
        <v>96</v>
      </c>
      <c r="H22" s="5">
        <v>76</v>
      </c>
      <c r="I22" s="5">
        <v>106</v>
      </c>
      <c r="J22" s="5">
        <v>83</v>
      </c>
    </row>
    <row r="23" spans="1:10">
      <c r="A23" s="2">
        <v>6013</v>
      </c>
      <c r="B23" s="2" t="s">
        <v>12</v>
      </c>
      <c r="C23" s="5">
        <v>77</v>
      </c>
      <c r="D23" s="5">
        <v>86</v>
      </c>
      <c r="E23" s="5">
        <v>86</v>
      </c>
      <c r="F23" s="5">
        <v>90</v>
      </c>
      <c r="G23" s="5">
        <v>91</v>
      </c>
      <c r="H23" s="5">
        <v>90</v>
      </c>
      <c r="I23" s="5">
        <v>84</v>
      </c>
      <c r="J23" s="5">
        <v>92</v>
      </c>
    </row>
    <row r="24" spans="1:10">
      <c r="A24" s="2">
        <v>6014</v>
      </c>
      <c r="B24" s="2" t="s">
        <v>12</v>
      </c>
      <c r="C24" s="5">
        <v>115</v>
      </c>
      <c r="D24" s="5">
        <v>98</v>
      </c>
      <c r="E24" s="5">
        <v>116</v>
      </c>
      <c r="F24" s="5">
        <v>104</v>
      </c>
      <c r="G24" s="5">
        <v>121</v>
      </c>
      <c r="H24" s="5">
        <v>87</v>
      </c>
      <c r="I24" s="5">
        <v>122</v>
      </c>
      <c r="J24" s="5">
        <v>87</v>
      </c>
    </row>
    <row r="25" spans="1:10">
      <c r="A25" s="2">
        <v>6015</v>
      </c>
      <c r="B25" s="2" t="s">
        <v>12</v>
      </c>
      <c r="C25" s="5">
        <v>125</v>
      </c>
      <c r="D25" s="5">
        <v>123</v>
      </c>
      <c r="E25" s="5">
        <v>121</v>
      </c>
      <c r="F25" s="5">
        <v>116</v>
      </c>
      <c r="G25" s="5">
        <v>125</v>
      </c>
      <c r="H25" s="5">
        <v>123</v>
      </c>
      <c r="I25" s="5">
        <v>126</v>
      </c>
      <c r="J25" s="5">
        <v>122</v>
      </c>
    </row>
    <row r="26" spans="1:10">
      <c r="A26" s="2">
        <v>6017</v>
      </c>
      <c r="B26" s="2" t="s">
        <v>12</v>
      </c>
      <c r="C26" s="5">
        <v>94</v>
      </c>
      <c r="D26" s="5">
        <v>65</v>
      </c>
      <c r="E26" s="5">
        <v>99</v>
      </c>
      <c r="F26" s="5">
        <v>61</v>
      </c>
      <c r="G26" s="5">
        <v>80</v>
      </c>
      <c r="H26" s="5">
        <v>52</v>
      </c>
      <c r="I26" s="5">
        <v>78</v>
      </c>
      <c r="J26" s="5">
        <v>57</v>
      </c>
    </row>
    <row r="27" spans="1:10">
      <c r="A27" s="2">
        <v>6018</v>
      </c>
      <c r="B27" s="2" t="s">
        <v>12</v>
      </c>
      <c r="C27" s="5">
        <v>111</v>
      </c>
      <c r="D27" s="5">
        <v>95</v>
      </c>
      <c r="E27" s="5">
        <v>111</v>
      </c>
      <c r="F27" s="5">
        <v>95</v>
      </c>
      <c r="G27" s="5">
        <v>115</v>
      </c>
      <c r="H27" s="5">
        <v>107</v>
      </c>
      <c r="I27" s="5">
        <v>113</v>
      </c>
      <c r="J27" s="5">
        <v>110</v>
      </c>
    </row>
    <row r="28" spans="1:10">
      <c r="A28" s="2">
        <v>6019</v>
      </c>
      <c r="B28" s="2" t="s">
        <v>12</v>
      </c>
      <c r="C28" s="5">
        <v>100</v>
      </c>
      <c r="D28" s="5">
        <v>91</v>
      </c>
      <c r="E28" s="5">
        <v>101</v>
      </c>
      <c r="F28" s="5">
        <v>99</v>
      </c>
      <c r="G28" s="5">
        <v>116</v>
      </c>
      <c r="H28" s="5">
        <v>97</v>
      </c>
      <c r="I28" s="5">
        <v>118</v>
      </c>
      <c r="J28" s="5">
        <v>93</v>
      </c>
    </row>
    <row r="29" spans="1:10">
      <c r="A29" s="2">
        <v>7001</v>
      </c>
      <c r="B29" s="2" t="s">
        <v>12</v>
      </c>
      <c r="C29" s="5">
        <v>125</v>
      </c>
      <c r="D29" s="5">
        <v>107</v>
      </c>
      <c r="E29" s="5">
        <v>123</v>
      </c>
      <c r="F29" s="5">
        <v>111</v>
      </c>
      <c r="G29" s="5">
        <v>124</v>
      </c>
      <c r="H29" s="5">
        <v>121</v>
      </c>
      <c r="I29" s="5">
        <v>121</v>
      </c>
      <c r="J29" s="5">
        <v>115</v>
      </c>
    </row>
    <row r="30" spans="1:10">
      <c r="A30" s="2">
        <v>7003</v>
      </c>
      <c r="B30" s="2" t="s">
        <v>12</v>
      </c>
      <c r="C30" s="5">
        <v>107</v>
      </c>
      <c r="D30" s="5">
        <v>32</v>
      </c>
      <c r="E30" s="5">
        <v>104</v>
      </c>
      <c r="F30" s="5">
        <v>38</v>
      </c>
      <c r="G30" s="5">
        <v>109</v>
      </c>
      <c r="H30" s="5">
        <v>44</v>
      </c>
      <c r="I30" s="5">
        <v>105</v>
      </c>
      <c r="J30" s="5">
        <v>39</v>
      </c>
    </row>
    <row r="31" spans="1:10" ht="13" thickBot="1">
      <c r="A31" s="3">
        <v>7004</v>
      </c>
      <c r="B31" s="3" t="s">
        <v>12</v>
      </c>
      <c r="C31" s="6">
        <v>119</v>
      </c>
      <c r="D31" s="6">
        <v>65</v>
      </c>
      <c r="E31" s="6">
        <v>119</v>
      </c>
      <c r="F31" s="6">
        <v>63</v>
      </c>
      <c r="G31" s="6">
        <v>118</v>
      </c>
      <c r="H31" s="6">
        <v>65</v>
      </c>
      <c r="I31" s="6">
        <v>120</v>
      </c>
      <c r="J31" s="6">
        <v>62</v>
      </c>
    </row>
    <row r="32" spans="1:10">
      <c r="A32" s="2">
        <v>5601</v>
      </c>
      <c r="B32" s="2" t="s">
        <v>12</v>
      </c>
      <c r="C32" s="5">
        <v>100</v>
      </c>
      <c r="D32" s="5">
        <v>69</v>
      </c>
      <c r="E32" s="5">
        <v>87</v>
      </c>
      <c r="F32" s="5">
        <v>70</v>
      </c>
      <c r="G32" s="5">
        <v>84</v>
      </c>
      <c r="H32" s="5">
        <v>86</v>
      </c>
      <c r="I32" s="5">
        <v>91</v>
      </c>
      <c r="J32" s="5">
        <v>79</v>
      </c>
    </row>
    <row r="33" spans="1:10">
      <c r="A33" s="2">
        <v>7001</v>
      </c>
      <c r="B33" s="2" t="s">
        <v>12</v>
      </c>
      <c r="C33" s="5">
        <v>85</v>
      </c>
      <c r="D33" s="5">
        <v>66</v>
      </c>
      <c r="E33" s="5">
        <v>77</v>
      </c>
      <c r="F33" s="5">
        <v>60</v>
      </c>
      <c r="G33" s="5">
        <v>79</v>
      </c>
      <c r="H33" s="5">
        <v>61</v>
      </c>
      <c r="I33" s="5">
        <v>79</v>
      </c>
      <c r="J33" s="5">
        <v>63</v>
      </c>
    </row>
    <row r="34" spans="1:10">
      <c r="A34" s="2">
        <v>7014</v>
      </c>
      <c r="B34" s="2" t="s">
        <v>12</v>
      </c>
      <c r="C34" s="5">
        <v>126</v>
      </c>
      <c r="D34" s="5">
        <v>114</v>
      </c>
      <c r="E34" s="5">
        <v>126</v>
      </c>
      <c r="F34" s="5">
        <v>118</v>
      </c>
      <c r="G34" s="5">
        <v>123</v>
      </c>
      <c r="H34" s="5">
        <v>100</v>
      </c>
      <c r="I34" s="5">
        <v>123</v>
      </c>
      <c r="J34" s="5">
        <v>111</v>
      </c>
    </row>
    <row r="35" spans="1:10">
      <c r="A35" s="2">
        <v>7100</v>
      </c>
      <c r="B35" s="2" t="s">
        <v>12</v>
      </c>
      <c r="C35" s="5">
        <v>108</v>
      </c>
      <c r="D35" s="5">
        <v>98</v>
      </c>
      <c r="E35" s="5">
        <v>109</v>
      </c>
      <c r="F35" s="5">
        <v>101</v>
      </c>
      <c r="G35" s="5">
        <v>109</v>
      </c>
      <c r="H35" s="5">
        <v>95</v>
      </c>
      <c r="I35" s="5">
        <v>112</v>
      </c>
      <c r="J35" s="5">
        <v>101</v>
      </c>
    </row>
    <row r="36" spans="1:10">
      <c r="A36" s="2">
        <v>7102</v>
      </c>
      <c r="B36" s="2" t="s">
        <v>12</v>
      </c>
      <c r="C36" s="5">
        <v>126</v>
      </c>
      <c r="D36" s="5">
        <v>96</v>
      </c>
      <c r="E36" s="5">
        <v>125</v>
      </c>
      <c r="F36" s="5">
        <v>97</v>
      </c>
      <c r="G36" s="5">
        <v>125</v>
      </c>
      <c r="H36" s="5">
        <v>93</v>
      </c>
      <c r="I36" s="5">
        <v>125</v>
      </c>
      <c r="J36" s="5">
        <v>96</v>
      </c>
    </row>
    <row r="37" spans="1:10">
      <c r="A37" s="2">
        <v>7103</v>
      </c>
      <c r="B37" s="2" t="s">
        <v>12</v>
      </c>
      <c r="C37" s="5">
        <v>122</v>
      </c>
      <c r="D37" s="5">
        <v>106</v>
      </c>
      <c r="E37" s="5">
        <v>122</v>
      </c>
      <c r="F37" s="5">
        <v>101</v>
      </c>
      <c r="G37" s="5">
        <v>127</v>
      </c>
      <c r="H37" s="5">
        <v>96</v>
      </c>
      <c r="I37" s="5">
        <v>127</v>
      </c>
      <c r="J37" s="5">
        <v>90</v>
      </c>
    </row>
    <row r="38" spans="1:10">
      <c r="A38" s="2">
        <v>7104</v>
      </c>
      <c r="B38" s="2" t="s">
        <v>12</v>
      </c>
      <c r="C38" s="5">
        <v>107</v>
      </c>
      <c r="D38" s="5">
        <v>94</v>
      </c>
      <c r="E38" s="5">
        <v>106</v>
      </c>
      <c r="F38" s="5">
        <v>93</v>
      </c>
      <c r="G38" s="5">
        <v>102</v>
      </c>
      <c r="H38" s="5">
        <v>84</v>
      </c>
      <c r="I38" s="5">
        <v>106</v>
      </c>
      <c r="J38" s="5">
        <v>80</v>
      </c>
    </row>
    <row r="39" spans="1:10">
      <c r="A39" s="2">
        <v>7105</v>
      </c>
      <c r="B39" s="2" t="s">
        <v>12</v>
      </c>
      <c r="C39" s="5">
        <v>112</v>
      </c>
      <c r="D39" s="5">
        <v>98</v>
      </c>
      <c r="E39" s="5">
        <v>106</v>
      </c>
      <c r="F39" s="5">
        <v>91</v>
      </c>
      <c r="G39" s="5">
        <v>108</v>
      </c>
      <c r="H39" s="5">
        <v>97</v>
      </c>
      <c r="I39" s="5">
        <v>112</v>
      </c>
      <c r="J39" s="5">
        <v>95</v>
      </c>
    </row>
    <row r="40" spans="1:10">
      <c r="A40" s="2">
        <v>7106</v>
      </c>
      <c r="B40" s="2" t="s">
        <v>12</v>
      </c>
      <c r="C40" s="5">
        <v>122</v>
      </c>
      <c r="D40" s="5">
        <v>105</v>
      </c>
      <c r="E40" s="5">
        <v>120</v>
      </c>
      <c r="F40" s="5">
        <v>101</v>
      </c>
      <c r="G40" s="5">
        <v>122</v>
      </c>
      <c r="H40" s="5">
        <v>106</v>
      </c>
      <c r="I40" s="5">
        <v>123</v>
      </c>
      <c r="J40" s="5">
        <v>113</v>
      </c>
    </row>
    <row r="41" spans="1:10">
      <c r="A41" s="2">
        <v>7107</v>
      </c>
      <c r="B41" s="2" t="s">
        <v>12</v>
      </c>
      <c r="C41" s="5">
        <v>128</v>
      </c>
      <c r="D41" s="5">
        <v>126</v>
      </c>
      <c r="E41" s="5">
        <v>128</v>
      </c>
      <c r="F41" s="5">
        <v>121</v>
      </c>
      <c r="G41" s="5">
        <v>128</v>
      </c>
      <c r="H41" s="5">
        <v>123</v>
      </c>
      <c r="I41" s="5">
        <v>126</v>
      </c>
      <c r="J41" s="5">
        <v>126</v>
      </c>
    </row>
    <row r="42" spans="1:10">
      <c r="A42" s="2">
        <v>7109</v>
      </c>
      <c r="B42" s="2" t="s">
        <v>12</v>
      </c>
      <c r="C42" s="5">
        <v>120</v>
      </c>
      <c r="D42" s="5">
        <v>75</v>
      </c>
      <c r="E42" s="5">
        <v>120</v>
      </c>
      <c r="F42" s="5">
        <v>83</v>
      </c>
      <c r="G42" s="5">
        <v>122</v>
      </c>
      <c r="H42" s="5">
        <v>77</v>
      </c>
      <c r="I42" s="5">
        <v>120</v>
      </c>
      <c r="J42" s="5">
        <v>79</v>
      </c>
    </row>
    <row r="43" spans="1:10">
      <c r="A43" s="2">
        <v>9001</v>
      </c>
      <c r="B43" s="2" t="s">
        <v>12</v>
      </c>
      <c r="C43" s="5">
        <v>76</v>
      </c>
      <c r="D43" s="5">
        <v>73</v>
      </c>
      <c r="E43" s="5">
        <v>78</v>
      </c>
      <c r="F43" s="5">
        <v>69</v>
      </c>
      <c r="G43" s="5">
        <v>78</v>
      </c>
      <c r="H43" s="5">
        <v>77</v>
      </c>
      <c r="I43" s="5">
        <v>76</v>
      </c>
      <c r="J43" s="5">
        <v>72</v>
      </c>
    </row>
    <row r="44" spans="1:10">
      <c r="A44" s="2">
        <v>9003</v>
      </c>
      <c r="B44" s="2" t="s">
        <v>12</v>
      </c>
      <c r="C44" s="5">
        <v>119</v>
      </c>
      <c r="D44" s="5">
        <v>86</v>
      </c>
      <c r="E44" s="5">
        <v>107</v>
      </c>
      <c r="F44" s="5">
        <v>80</v>
      </c>
      <c r="G44" s="5">
        <v>116</v>
      </c>
      <c r="H44" s="5">
        <v>89</v>
      </c>
      <c r="I44" s="5">
        <v>112</v>
      </c>
      <c r="J44" s="5">
        <v>81</v>
      </c>
    </row>
    <row r="45" spans="1:10">
      <c r="A45" s="2">
        <v>9005</v>
      </c>
      <c r="B45" s="2" t="s">
        <v>12</v>
      </c>
      <c r="C45" s="5">
        <v>96</v>
      </c>
      <c r="D45" s="5">
        <v>68</v>
      </c>
      <c r="E45" s="5">
        <v>88</v>
      </c>
      <c r="F45" s="5">
        <v>65</v>
      </c>
      <c r="G45" s="5">
        <v>84</v>
      </c>
      <c r="H45" s="5">
        <v>66</v>
      </c>
      <c r="I45" s="5">
        <v>80</v>
      </c>
      <c r="J45" s="5">
        <v>67</v>
      </c>
    </row>
    <row r="46" spans="1:10">
      <c r="A46" s="2">
        <v>9006</v>
      </c>
      <c r="B46" s="2" t="s">
        <v>12</v>
      </c>
      <c r="C46" s="5">
        <v>119</v>
      </c>
      <c r="D46" s="5">
        <v>93</v>
      </c>
      <c r="E46" s="5">
        <v>127</v>
      </c>
      <c r="F46" s="5">
        <v>97</v>
      </c>
      <c r="G46" s="5">
        <v>123</v>
      </c>
      <c r="H46" s="5">
        <v>103</v>
      </c>
      <c r="I46" s="5">
        <v>125</v>
      </c>
      <c r="J46" s="5">
        <v>101</v>
      </c>
    </row>
    <row r="47" spans="1:10">
      <c r="A47" s="2">
        <v>9007</v>
      </c>
      <c r="B47" s="2" t="s">
        <v>12</v>
      </c>
      <c r="C47" s="5">
        <v>122</v>
      </c>
      <c r="D47" s="5">
        <v>116</v>
      </c>
      <c r="E47" s="5">
        <v>125</v>
      </c>
      <c r="F47" s="5">
        <v>118</v>
      </c>
      <c r="G47" s="5">
        <v>127</v>
      </c>
      <c r="H47" s="5">
        <v>120</v>
      </c>
      <c r="I47" s="5">
        <v>125</v>
      </c>
      <c r="J47" s="5">
        <v>114</v>
      </c>
    </row>
    <row r="48" spans="1:10">
      <c r="A48" s="2">
        <v>9009</v>
      </c>
      <c r="B48" s="2" t="s">
        <v>12</v>
      </c>
      <c r="C48" s="5">
        <v>97</v>
      </c>
      <c r="D48" s="5">
        <v>41</v>
      </c>
      <c r="E48" s="5">
        <v>90</v>
      </c>
      <c r="F48" s="5">
        <v>54</v>
      </c>
      <c r="G48" s="5">
        <v>96</v>
      </c>
      <c r="H48" s="5">
        <v>49</v>
      </c>
      <c r="I48" s="5">
        <v>98</v>
      </c>
      <c r="J48" s="5">
        <v>45</v>
      </c>
    </row>
    <row r="49" spans="1:10" ht="13" thickBot="1">
      <c r="A49" s="3">
        <v>9010</v>
      </c>
      <c r="B49" s="3" t="s">
        <v>12</v>
      </c>
      <c r="C49" s="6">
        <v>109</v>
      </c>
      <c r="D49" s="6">
        <v>79</v>
      </c>
      <c r="E49" s="6">
        <v>103</v>
      </c>
      <c r="F49" s="6">
        <v>66</v>
      </c>
      <c r="G49" s="6">
        <v>126</v>
      </c>
      <c r="H49" s="6">
        <v>73</v>
      </c>
      <c r="I49" s="6">
        <v>126</v>
      </c>
      <c r="J49" s="6">
        <v>75</v>
      </c>
    </row>
    <row r="50" spans="1:10">
      <c r="A50" s="2">
        <v>9002</v>
      </c>
      <c r="B50" s="2" t="s">
        <v>12</v>
      </c>
      <c r="C50" s="5">
        <v>119</v>
      </c>
      <c r="D50" s="5">
        <v>88</v>
      </c>
      <c r="E50" s="5">
        <v>115</v>
      </c>
      <c r="F50" s="5">
        <v>90</v>
      </c>
      <c r="G50" s="5">
        <v>117</v>
      </c>
      <c r="H50" s="5">
        <v>88</v>
      </c>
      <c r="I50" s="5">
        <v>116</v>
      </c>
      <c r="J50" s="5">
        <v>88</v>
      </c>
    </row>
    <row r="51" spans="1:10">
      <c r="A51" s="2">
        <v>9004</v>
      </c>
      <c r="B51" s="2" t="s">
        <v>12</v>
      </c>
      <c r="C51" s="5">
        <v>126</v>
      </c>
      <c r="D51" s="5">
        <v>98</v>
      </c>
      <c r="E51" s="5">
        <v>120</v>
      </c>
      <c r="F51" s="5">
        <v>107</v>
      </c>
      <c r="G51" s="5">
        <v>118</v>
      </c>
      <c r="H51" s="5">
        <v>103</v>
      </c>
      <c r="I51" s="5">
        <v>122</v>
      </c>
      <c r="J51" s="5">
        <v>109</v>
      </c>
    </row>
    <row r="52" spans="1:10" ht="13" thickBot="1">
      <c r="A52" s="3">
        <v>9008</v>
      </c>
      <c r="B52" s="3" t="s">
        <v>12</v>
      </c>
      <c r="C52" s="6">
        <v>121</v>
      </c>
      <c r="D52" s="6">
        <v>106</v>
      </c>
      <c r="E52" s="6">
        <v>122</v>
      </c>
      <c r="F52" s="6">
        <v>106</v>
      </c>
      <c r="G52" s="6">
        <v>127</v>
      </c>
      <c r="H52" s="6">
        <v>113</v>
      </c>
      <c r="I52" s="6">
        <v>124</v>
      </c>
      <c r="J52" s="6">
        <v>112</v>
      </c>
    </row>
  </sheetData>
  <phoneticPr fontId="2" type="noConversion"/>
  <pageMargins left="0.75" right="0.75" top="1" bottom="1" header="0.5" footer="0.5"/>
  <pageSetup orientation="portrait" horizontalDpi="200" verticalDpi="20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topLeftCell="L17" zoomScale="175" zoomScaleNormal="175" zoomScalePageLayoutView="175" workbookViewId="0">
      <selection activeCell="S9" sqref="S9"/>
    </sheetView>
  </sheetViews>
  <sheetFormatPr baseColWidth="10" defaultColWidth="8.83203125" defaultRowHeight="12" x14ac:dyDescent="0"/>
  <cols>
    <col min="1" max="1" width="7.33203125" customWidth="1"/>
    <col min="2" max="2" width="14.6640625" bestFit="1" customWidth="1"/>
    <col min="4" max="6" width="10.5" bestFit="1" customWidth="1"/>
    <col min="8" max="10" width="10.5" bestFit="1" customWidth="1"/>
    <col min="20" max="20" width="12.1640625" bestFit="1" customWidth="1"/>
    <col min="22" max="22" width="15" bestFit="1" customWidth="1"/>
    <col min="23" max="24" width="15" customWidth="1"/>
  </cols>
  <sheetData>
    <row r="1" spans="1:34">
      <c r="A1" t="s">
        <v>0</v>
      </c>
    </row>
    <row r="2" spans="1:34">
      <c r="A2" t="s">
        <v>37</v>
      </c>
    </row>
    <row r="3" spans="1:34">
      <c r="A3" t="s">
        <v>2</v>
      </c>
    </row>
    <row r="4" spans="1:34">
      <c r="A4" t="s">
        <v>19</v>
      </c>
    </row>
    <row r="5" spans="1:34">
      <c r="A5" t="s">
        <v>17</v>
      </c>
    </row>
    <row r="6" spans="1:34">
      <c r="A6" t="s">
        <v>38</v>
      </c>
    </row>
    <row r="7" spans="1:34">
      <c r="A7" t="s">
        <v>6</v>
      </c>
    </row>
    <row r="8" spans="1:34" ht="13" thickBot="1"/>
    <row r="9" spans="1:34" ht="14">
      <c r="A9" s="10" t="s">
        <v>41</v>
      </c>
      <c r="B9" s="10"/>
      <c r="C9" s="10"/>
      <c r="D9" s="10"/>
      <c r="E9" s="10"/>
      <c r="F9" s="10"/>
      <c r="G9" s="10"/>
      <c r="H9" s="10"/>
      <c r="I9" s="10"/>
      <c r="J9" s="10"/>
      <c r="S9" s="33" t="s">
        <v>88</v>
      </c>
    </row>
    <row r="10" spans="1:34">
      <c r="A10" s="2"/>
      <c r="B10" s="2"/>
      <c r="C10" s="4">
        <v>100</v>
      </c>
      <c r="D10" s="4">
        <v>100</v>
      </c>
      <c r="E10" s="4">
        <v>100</v>
      </c>
      <c r="F10" s="4">
        <v>100</v>
      </c>
      <c r="G10" s="4">
        <v>1500</v>
      </c>
      <c r="H10" s="4">
        <v>1500</v>
      </c>
      <c r="I10" s="4">
        <v>1500</v>
      </c>
      <c r="J10" s="4">
        <v>1500</v>
      </c>
      <c r="S10" t="s">
        <v>71</v>
      </c>
      <c r="AB10" t="s">
        <v>72</v>
      </c>
      <c r="AF10" t="s">
        <v>73</v>
      </c>
    </row>
    <row r="11" spans="1:34">
      <c r="A11" s="2"/>
      <c r="B11" s="2"/>
      <c r="C11" s="4" t="s">
        <v>8</v>
      </c>
      <c r="D11" s="4" t="s">
        <v>8</v>
      </c>
      <c r="E11" s="4" t="s">
        <v>9</v>
      </c>
      <c r="F11" s="4" t="s">
        <v>9</v>
      </c>
      <c r="G11" s="4" t="s">
        <v>8</v>
      </c>
      <c r="H11" s="4" t="s">
        <v>8</v>
      </c>
      <c r="I11" s="4" t="s">
        <v>9</v>
      </c>
      <c r="J11" s="4" t="s">
        <v>9</v>
      </c>
      <c r="M11" s="4" t="s">
        <v>56</v>
      </c>
      <c r="N11" s="4" t="s">
        <v>57</v>
      </c>
      <c r="S11" s="20"/>
      <c r="T11" s="21" t="s">
        <v>58</v>
      </c>
      <c r="U11" s="21" t="s">
        <v>59</v>
      </c>
      <c r="V11" s="22"/>
      <c r="W11" s="24"/>
      <c r="X11" s="24"/>
      <c r="AB11" s="20"/>
      <c r="AC11" s="22" t="s">
        <v>63</v>
      </c>
      <c r="AF11" s="20"/>
      <c r="AG11" s="21" t="s">
        <v>67</v>
      </c>
      <c r="AH11" s="22" t="s">
        <v>68</v>
      </c>
    </row>
    <row r="12" spans="1:34">
      <c r="A12" s="2" t="s">
        <v>10</v>
      </c>
      <c r="B12" s="2" t="s">
        <v>11</v>
      </c>
      <c r="C12" s="4" t="s">
        <v>8</v>
      </c>
      <c r="D12" s="4" t="s">
        <v>9</v>
      </c>
      <c r="E12" s="4" t="s">
        <v>8</v>
      </c>
      <c r="F12" s="4" t="s">
        <v>9</v>
      </c>
      <c r="G12" s="4" t="s">
        <v>8</v>
      </c>
      <c r="H12" s="4" t="s">
        <v>9</v>
      </c>
      <c r="I12" s="4" t="s">
        <v>8</v>
      </c>
      <c r="J12" s="4" t="s">
        <v>9</v>
      </c>
      <c r="M12">
        <v>2</v>
      </c>
      <c r="N12">
        <v>3</v>
      </c>
      <c r="O12">
        <v>4</v>
      </c>
      <c r="P12">
        <v>5</v>
      </c>
      <c r="Q12">
        <v>6</v>
      </c>
      <c r="S12" s="23"/>
      <c r="T12" s="24" t="s">
        <v>60</v>
      </c>
      <c r="U12" s="24" t="s">
        <v>61</v>
      </c>
      <c r="V12" s="25" t="s">
        <v>62</v>
      </c>
      <c r="W12" s="29" t="s">
        <v>86</v>
      </c>
      <c r="X12" s="29" t="s">
        <v>85</v>
      </c>
      <c r="AB12" s="23"/>
      <c r="AC12" s="25" t="s">
        <v>64</v>
      </c>
      <c r="AF12" s="23"/>
      <c r="AG12" s="24" t="s">
        <v>61</v>
      </c>
      <c r="AH12" s="25"/>
    </row>
    <row r="13" spans="1:34">
      <c r="A13" s="2">
        <v>6001</v>
      </c>
      <c r="B13" s="2" t="s">
        <v>21</v>
      </c>
      <c r="C13" s="17">
        <v>1514.95</v>
      </c>
      <c r="D13" s="18">
        <v>1649.72</v>
      </c>
      <c r="E13" s="18">
        <v>1589.85</v>
      </c>
      <c r="F13" s="19">
        <v>1655.39</v>
      </c>
      <c r="G13" s="15">
        <v>841.31</v>
      </c>
      <c r="H13" s="16">
        <v>975.1</v>
      </c>
      <c r="I13" s="15">
        <v>848.54</v>
      </c>
      <c r="J13" s="16">
        <v>961.08</v>
      </c>
      <c r="M13" s="9">
        <f>AVERAGE(G13,I13)</f>
        <v>844.92499999999995</v>
      </c>
      <c r="N13" s="9">
        <f>AVERAGE(H13,J13)</f>
        <v>968.09</v>
      </c>
      <c r="O13" s="9">
        <f>C13</f>
        <v>1514.95</v>
      </c>
      <c r="P13" s="9">
        <f>AVERAGE(D13:E13)</f>
        <v>1619.7849999999999</v>
      </c>
      <c r="Q13" s="9">
        <f>F13</f>
        <v>1655.39</v>
      </c>
      <c r="S13" s="23">
        <v>1137.49125</v>
      </c>
      <c r="T13" s="24">
        <v>2</v>
      </c>
      <c r="U13" s="24">
        <v>2</v>
      </c>
      <c r="V13" s="25">
        <f>(T13- AVERAGE(T$13:T$20))*(U13 - AVERAGE(U$13:U$20))</f>
        <v>-0.375</v>
      </c>
      <c r="W13" s="24">
        <f>T13*U13</f>
        <v>4</v>
      </c>
      <c r="X13" s="20">
        <f>T13-AVERAGE(T$13:T$20)</f>
        <v>0.75</v>
      </c>
      <c r="Y13" s="21">
        <f>U13-AVERAGE(U$13:U$20)</f>
        <v>-0.5</v>
      </c>
      <c r="Z13" s="22">
        <f>X13*Y13</f>
        <v>-0.375</v>
      </c>
      <c r="AA13" s="24"/>
      <c r="AB13" s="23">
        <v>1137.49125</v>
      </c>
      <c r="AC13" s="25">
        <v>4</v>
      </c>
      <c r="AD13" t="s">
        <v>65</v>
      </c>
      <c r="AF13" s="23">
        <v>1137.49125</v>
      </c>
      <c r="AG13" s="24">
        <v>2</v>
      </c>
      <c r="AH13" s="25"/>
    </row>
    <row r="14" spans="1:34">
      <c r="A14" s="2">
        <v>6002</v>
      </c>
      <c r="B14" s="2" t="s">
        <v>21</v>
      </c>
      <c r="C14" s="5">
        <v>1254.48</v>
      </c>
      <c r="D14" s="5">
        <v>1440.98</v>
      </c>
      <c r="E14" s="5">
        <v>1389.44</v>
      </c>
      <c r="F14" s="5">
        <v>1508.25</v>
      </c>
      <c r="G14" s="5">
        <v>676.96</v>
      </c>
      <c r="H14" s="5">
        <v>889.79</v>
      </c>
      <c r="I14" s="5">
        <v>668.98</v>
      </c>
      <c r="J14" s="5">
        <v>851.15</v>
      </c>
      <c r="M14" s="9">
        <f t="shared" ref="M14:M52" si="0">AVERAGE(G14,I14)</f>
        <v>672.97</v>
      </c>
      <c r="N14" s="9">
        <f t="shared" ref="N14:N52" si="1">AVERAGE(H14,J14)</f>
        <v>870.47</v>
      </c>
      <c r="O14" s="9">
        <f t="shared" ref="O14:O52" si="2">C14</f>
        <v>1254.48</v>
      </c>
      <c r="P14" s="9">
        <f t="shared" ref="P14:P52" si="3">AVERAGE(D14:E14)</f>
        <v>1415.21</v>
      </c>
      <c r="Q14" s="9">
        <f t="shared" ref="Q14:Q52" si="4">F14</f>
        <v>1508.25</v>
      </c>
      <c r="S14" s="23">
        <v>1237.5012500000005</v>
      </c>
      <c r="T14" s="24">
        <v>2</v>
      </c>
      <c r="U14" s="24">
        <v>3</v>
      </c>
      <c r="V14" s="25">
        <f t="shared" ref="V14:V20" si="5">(T14- AVERAGE(T$13:T$20))*(U14 - AVERAGE(U$13:U$20))</f>
        <v>0.375</v>
      </c>
      <c r="W14" s="24">
        <f t="shared" ref="W14:W20" si="6">T14*U14</f>
        <v>6</v>
      </c>
      <c r="X14" s="23">
        <f t="shared" ref="X14:X20" si="7">T14-AVERAGE(T$13:T$20)</f>
        <v>0.75</v>
      </c>
      <c r="Y14" s="24">
        <f t="shared" ref="Y14:Y20" si="8">U14-AVERAGE(U$13:U$20)</f>
        <v>0.5</v>
      </c>
      <c r="Z14" s="25">
        <f t="shared" ref="Z14:Z20" si="9">X14*Y14</f>
        <v>0.375</v>
      </c>
      <c r="AA14" s="24"/>
      <c r="AB14" s="23">
        <v>1237.5012500000005</v>
      </c>
      <c r="AC14" s="25">
        <v>5</v>
      </c>
      <c r="AF14" s="23">
        <v>1237.5012500000005</v>
      </c>
      <c r="AG14" s="24">
        <v>3</v>
      </c>
      <c r="AH14" s="25"/>
    </row>
    <row r="15" spans="1:34">
      <c r="A15" s="2">
        <v>6003</v>
      </c>
      <c r="B15" s="2" t="s">
        <v>21</v>
      </c>
      <c r="C15" s="5">
        <v>1126.46</v>
      </c>
      <c r="D15" s="5">
        <v>1173.21</v>
      </c>
      <c r="E15" s="5">
        <v>1107.94</v>
      </c>
      <c r="F15" s="5">
        <v>1198.72</v>
      </c>
      <c r="G15" s="5">
        <v>418.86</v>
      </c>
      <c r="H15" s="5">
        <v>330.32</v>
      </c>
      <c r="I15" s="5">
        <v>519.83000000000004</v>
      </c>
      <c r="J15" s="5">
        <v>354.76</v>
      </c>
      <c r="M15" s="9">
        <f t="shared" si="0"/>
        <v>469.34500000000003</v>
      </c>
      <c r="N15" s="9">
        <f t="shared" si="1"/>
        <v>342.53999999999996</v>
      </c>
      <c r="O15" s="9">
        <f t="shared" si="2"/>
        <v>1126.46</v>
      </c>
      <c r="P15" s="9">
        <f t="shared" si="3"/>
        <v>1140.575</v>
      </c>
      <c r="Q15" s="9">
        <f t="shared" si="4"/>
        <v>1198.72</v>
      </c>
      <c r="S15" s="23">
        <v>1230.6940000000002</v>
      </c>
      <c r="T15" s="24">
        <v>3</v>
      </c>
      <c r="U15" s="24">
        <v>2</v>
      </c>
      <c r="V15" s="25">
        <f t="shared" si="5"/>
        <v>-0.875</v>
      </c>
      <c r="W15" s="24">
        <f t="shared" si="6"/>
        <v>6</v>
      </c>
      <c r="X15" s="23">
        <f t="shared" si="7"/>
        <v>1.75</v>
      </c>
      <c r="Y15" s="24">
        <f t="shared" si="8"/>
        <v>-0.5</v>
      </c>
      <c r="Z15" s="25">
        <f t="shared" si="9"/>
        <v>-0.875</v>
      </c>
      <c r="AA15" s="24"/>
      <c r="AB15" s="23">
        <v>1230.6940000000002</v>
      </c>
      <c r="AC15" s="25">
        <v>5</v>
      </c>
      <c r="AF15" s="23">
        <v>1230.6940000000002</v>
      </c>
      <c r="AG15" s="24">
        <v>2</v>
      </c>
      <c r="AH15" s="25"/>
    </row>
    <row r="16" spans="1:34">
      <c r="A16" s="2">
        <v>6004</v>
      </c>
      <c r="B16" s="2" t="s">
        <v>21</v>
      </c>
      <c r="C16" s="5">
        <v>766.83</v>
      </c>
      <c r="D16" s="5">
        <v>824.7</v>
      </c>
      <c r="E16" s="5">
        <v>800.76</v>
      </c>
      <c r="F16" s="5">
        <v>881.83</v>
      </c>
      <c r="G16" s="5">
        <v>543.71</v>
      </c>
      <c r="H16" s="5">
        <v>602.45000000000005</v>
      </c>
      <c r="I16" s="5">
        <v>517.91</v>
      </c>
      <c r="J16" s="5">
        <v>583.5</v>
      </c>
      <c r="M16" s="9">
        <f t="shared" si="0"/>
        <v>530.80999999999995</v>
      </c>
      <c r="N16" s="9">
        <f t="shared" si="1"/>
        <v>592.97500000000002</v>
      </c>
      <c r="O16" s="9">
        <f t="shared" si="2"/>
        <v>766.83</v>
      </c>
      <c r="P16" s="9">
        <f t="shared" si="3"/>
        <v>812.73</v>
      </c>
      <c r="Q16" s="9">
        <f t="shared" si="4"/>
        <v>881.83</v>
      </c>
      <c r="S16" s="23">
        <v>1323.3844999999997</v>
      </c>
      <c r="T16" s="24">
        <v>3</v>
      </c>
      <c r="U16" s="24">
        <v>3</v>
      </c>
      <c r="V16" s="25">
        <f t="shared" si="5"/>
        <v>0.875</v>
      </c>
      <c r="W16" s="24">
        <f t="shared" si="6"/>
        <v>9</v>
      </c>
      <c r="X16" s="23">
        <f t="shared" si="7"/>
        <v>1.75</v>
      </c>
      <c r="Y16" s="24">
        <f t="shared" si="8"/>
        <v>0.5</v>
      </c>
      <c r="Z16" s="25">
        <f t="shared" si="9"/>
        <v>0.875</v>
      </c>
      <c r="AA16" s="24"/>
      <c r="AB16" s="23">
        <v>1323.3844999999997</v>
      </c>
      <c r="AC16" s="25">
        <v>6</v>
      </c>
      <c r="AF16" s="23">
        <v>1323.3844999999997</v>
      </c>
      <c r="AG16" s="24">
        <v>2</v>
      </c>
      <c r="AH16" s="25"/>
    </row>
    <row r="17" spans="1:34">
      <c r="A17" s="2">
        <v>6005</v>
      </c>
      <c r="B17" s="2" t="s">
        <v>21</v>
      </c>
      <c r="C17" s="5">
        <v>1068.08</v>
      </c>
      <c r="D17" s="5">
        <v>1200.06</v>
      </c>
      <c r="E17" s="5">
        <v>1200.74</v>
      </c>
      <c r="F17" s="5">
        <v>1255.8399999999999</v>
      </c>
      <c r="G17" s="5">
        <v>611.97</v>
      </c>
      <c r="H17" s="5">
        <v>653.62</v>
      </c>
      <c r="I17" s="5">
        <v>592.89</v>
      </c>
      <c r="J17" s="5">
        <v>691.32</v>
      </c>
      <c r="M17" s="9">
        <f t="shared" si="0"/>
        <v>602.43000000000006</v>
      </c>
      <c r="N17" s="9">
        <f t="shared" si="1"/>
        <v>672.47</v>
      </c>
      <c r="O17" s="9">
        <f t="shared" si="2"/>
        <v>1068.08</v>
      </c>
      <c r="P17" s="9">
        <f t="shared" si="3"/>
        <v>1200.4000000000001</v>
      </c>
      <c r="Q17" s="9">
        <f t="shared" si="4"/>
        <v>1255.8399999999999</v>
      </c>
      <c r="S17" s="23">
        <v>655.18525000000022</v>
      </c>
      <c r="T17" s="24">
        <v>0</v>
      </c>
      <c r="U17" s="24">
        <v>2</v>
      </c>
      <c r="V17" s="25">
        <f t="shared" si="5"/>
        <v>0.625</v>
      </c>
      <c r="W17" s="24">
        <f t="shared" si="6"/>
        <v>0</v>
      </c>
      <c r="X17" s="23">
        <f t="shared" si="7"/>
        <v>-1.25</v>
      </c>
      <c r="Y17" s="24">
        <f t="shared" si="8"/>
        <v>-0.5</v>
      </c>
      <c r="Z17" s="25">
        <f t="shared" si="9"/>
        <v>0.625</v>
      </c>
      <c r="AA17" s="24"/>
      <c r="AB17" s="23">
        <v>655.18525000000022</v>
      </c>
      <c r="AC17" s="25">
        <v>2</v>
      </c>
      <c r="AD17" t="s">
        <v>66</v>
      </c>
      <c r="AF17" s="23">
        <v>655.18525000000022</v>
      </c>
      <c r="AG17" s="24">
        <v>2</v>
      </c>
      <c r="AH17" s="25"/>
    </row>
    <row r="18" spans="1:34">
      <c r="A18" s="2">
        <v>6006</v>
      </c>
      <c r="B18" s="2" t="s">
        <v>21</v>
      </c>
      <c r="C18" s="5">
        <v>1142.3800000000001</v>
      </c>
      <c r="D18" s="5">
        <v>1273.94</v>
      </c>
      <c r="E18" s="5">
        <v>1215.45</v>
      </c>
      <c r="F18" s="5">
        <v>1319.63</v>
      </c>
      <c r="G18" s="5">
        <v>685.83</v>
      </c>
      <c r="H18" s="5">
        <v>767.82</v>
      </c>
      <c r="I18" s="5">
        <v>683.85</v>
      </c>
      <c r="J18" s="5">
        <v>802.16</v>
      </c>
      <c r="M18" s="9">
        <f t="shared" si="0"/>
        <v>684.84</v>
      </c>
      <c r="N18" s="9">
        <f t="shared" si="1"/>
        <v>784.99</v>
      </c>
      <c r="O18" s="9">
        <f t="shared" si="2"/>
        <v>1142.3800000000001</v>
      </c>
      <c r="P18" s="9">
        <f t="shared" si="3"/>
        <v>1244.6950000000002</v>
      </c>
      <c r="Q18" s="9">
        <f t="shared" si="4"/>
        <v>1319.63</v>
      </c>
      <c r="S18" s="23">
        <v>757.49725000000001</v>
      </c>
      <c r="T18" s="24">
        <v>0</v>
      </c>
      <c r="U18" s="24">
        <v>3</v>
      </c>
      <c r="V18" s="25">
        <f t="shared" si="5"/>
        <v>-0.625</v>
      </c>
      <c r="W18" s="24">
        <f t="shared" si="6"/>
        <v>0</v>
      </c>
      <c r="X18" s="23">
        <f t="shared" si="7"/>
        <v>-1.25</v>
      </c>
      <c r="Y18" s="24">
        <f t="shared" si="8"/>
        <v>0.5</v>
      </c>
      <c r="Z18" s="25">
        <f t="shared" si="9"/>
        <v>-0.625</v>
      </c>
      <c r="AA18" s="24"/>
      <c r="AB18" s="23">
        <v>757.49725000000001</v>
      </c>
      <c r="AC18" s="25">
        <v>3</v>
      </c>
      <c r="AF18" s="23">
        <v>757.49725000000001</v>
      </c>
      <c r="AG18" s="24">
        <v>3</v>
      </c>
      <c r="AH18" s="25"/>
    </row>
    <row r="19" spans="1:34">
      <c r="A19" s="2">
        <v>6008</v>
      </c>
      <c r="B19" s="2" t="s">
        <v>21</v>
      </c>
      <c r="C19" s="5">
        <v>1124.3599999999999</v>
      </c>
      <c r="D19" s="5">
        <v>1265.2</v>
      </c>
      <c r="E19" s="5">
        <v>1232.6600000000001</v>
      </c>
      <c r="F19" s="5">
        <v>1398.44</v>
      </c>
      <c r="G19" s="5">
        <v>673.97</v>
      </c>
      <c r="H19" s="5">
        <v>820.75</v>
      </c>
      <c r="I19" s="5">
        <v>708.69</v>
      </c>
      <c r="J19" s="5">
        <v>847.21</v>
      </c>
      <c r="M19" s="9">
        <f t="shared" si="0"/>
        <v>691.33</v>
      </c>
      <c r="N19" s="9">
        <f t="shared" si="1"/>
        <v>833.98</v>
      </c>
      <c r="O19" s="9">
        <f t="shared" si="2"/>
        <v>1124.3599999999999</v>
      </c>
      <c r="P19" s="9">
        <f t="shared" si="3"/>
        <v>1248.93</v>
      </c>
      <c r="Q19" s="9">
        <f t="shared" si="4"/>
        <v>1398.44</v>
      </c>
      <c r="S19" s="23">
        <v>648.57850000000008</v>
      </c>
      <c r="T19" s="24">
        <v>0</v>
      </c>
      <c r="U19" s="24">
        <v>2</v>
      </c>
      <c r="V19" s="25">
        <f t="shared" si="5"/>
        <v>0.625</v>
      </c>
      <c r="W19" s="24">
        <f t="shared" si="6"/>
        <v>0</v>
      </c>
      <c r="X19" s="23">
        <f t="shared" si="7"/>
        <v>-1.25</v>
      </c>
      <c r="Y19" s="24">
        <f t="shared" si="8"/>
        <v>-0.5</v>
      </c>
      <c r="Z19" s="25">
        <f t="shared" si="9"/>
        <v>0.625</v>
      </c>
      <c r="AA19" s="24"/>
      <c r="AB19" s="23">
        <v>648.57850000000008</v>
      </c>
      <c r="AC19" s="25">
        <v>2</v>
      </c>
      <c r="AF19" s="23">
        <v>648.57850000000008</v>
      </c>
      <c r="AG19" s="24">
        <v>2</v>
      </c>
      <c r="AH19" s="25"/>
    </row>
    <row r="20" spans="1:34">
      <c r="A20" s="2">
        <v>6010</v>
      </c>
      <c r="B20" s="2" t="s">
        <v>21</v>
      </c>
      <c r="C20" s="5">
        <v>1282.69</v>
      </c>
      <c r="D20" s="5">
        <v>1449.2</v>
      </c>
      <c r="E20" s="5">
        <v>1413.15</v>
      </c>
      <c r="F20" s="5">
        <v>1527.8</v>
      </c>
      <c r="G20" s="5">
        <v>668.85</v>
      </c>
      <c r="H20" s="5">
        <v>864.25</v>
      </c>
      <c r="I20" s="5">
        <v>660</v>
      </c>
      <c r="J20" s="5">
        <v>843.41</v>
      </c>
      <c r="M20" s="9">
        <f t="shared" si="0"/>
        <v>664.42499999999995</v>
      </c>
      <c r="N20" s="9">
        <f t="shared" si="1"/>
        <v>853.82999999999993</v>
      </c>
      <c r="O20" s="9">
        <f t="shared" si="2"/>
        <v>1282.69</v>
      </c>
      <c r="P20" s="9">
        <f t="shared" si="3"/>
        <v>1431.1750000000002</v>
      </c>
      <c r="Q20" s="9">
        <f t="shared" si="4"/>
        <v>1527.8</v>
      </c>
      <c r="S20" s="26">
        <v>720.73850000000004</v>
      </c>
      <c r="T20" s="27">
        <v>0</v>
      </c>
      <c r="U20" s="27">
        <v>3</v>
      </c>
      <c r="V20" s="25">
        <f t="shared" si="5"/>
        <v>-0.625</v>
      </c>
      <c r="W20" s="24">
        <f t="shared" si="6"/>
        <v>0</v>
      </c>
      <c r="X20" s="26">
        <f t="shared" si="7"/>
        <v>-1.25</v>
      </c>
      <c r="Y20" s="27">
        <f t="shared" si="8"/>
        <v>0.5</v>
      </c>
      <c r="Z20" s="28">
        <f t="shared" si="9"/>
        <v>-0.625</v>
      </c>
      <c r="AA20" s="24"/>
      <c r="AB20" s="26">
        <v>720.73850000000004</v>
      </c>
      <c r="AC20" s="28">
        <v>3</v>
      </c>
      <c r="AF20" s="26">
        <v>720.73850000000004</v>
      </c>
      <c r="AG20" s="27">
        <v>3</v>
      </c>
      <c r="AH20" s="28"/>
    </row>
    <row r="21" spans="1:34">
      <c r="A21" s="2">
        <v>6011</v>
      </c>
      <c r="B21" s="2" t="s">
        <v>21</v>
      </c>
      <c r="C21" s="5">
        <v>1095.1199999999999</v>
      </c>
      <c r="D21" s="5">
        <v>1137.22</v>
      </c>
      <c r="E21" s="5">
        <v>1137.56</v>
      </c>
      <c r="F21" s="5">
        <v>1193.25</v>
      </c>
      <c r="G21" s="5">
        <v>668.26</v>
      </c>
      <c r="H21" s="5">
        <v>750.53</v>
      </c>
      <c r="I21" s="5">
        <v>668.46</v>
      </c>
      <c r="J21" s="5">
        <v>710.81</v>
      </c>
      <c r="M21" s="9">
        <f t="shared" si="0"/>
        <v>668.36</v>
      </c>
      <c r="N21" s="9">
        <f t="shared" si="1"/>
        <v>730.67</v>
      </c>
      <c r="O21" s="9">
        <f t="shared" si="2"/>
        <v>1095.1199999999999</v>
      </c>
      <c r="P21" s="9">
        <f t="shared" si="3"/>
        <v>1137.3899999999999</v>
      </c>
      <c r="Q21" s="9">
        <f t="shared" si="4"/>
        <v>1193.25</v>
      </c>
    </row>
    <row r="22" spans="1:34">
      <c r="A22" s="2">
        <v>6012</v>
      </c>
      <c r="B22" s="2" t="s">
        <v>21</v>
      </c>
      <c r="C22" s="5">
        <v>1223.47</v>
      </c>
      <c r="D22" s="5">
        <v>1378.28</v>
      </c>
      <c r="E22" s="5">
        <v>1292.8499999999999</v>
      </c>
      <c r="F22" s="5">
        <v>1425.9</v>
      </c>
      <c r="G22" s="5">
        <v>632.21</v>
      </c>
      <c r="H22" s="5">
        <v>755.55</v>
      </c>
      <c r="I22" s="5">
        <v>651.88</v>
      </c>
      <c r="J22" s="5">
        <v>769.63</v>
      </c>
      <c r="M22" s="9">
        <f t="shared" si="0"/>
        <v>642.04500000000007</v>
      </c>
      <c r="N22" s="9">
        <f t="shared" si="1"/>
        <v>762.58999999999992</v>
      </c>
      <c r="O22" s="9">
        <f t="shared" si="2"/>
        <v>1223.47</v>
      </c>
      <c r="P22" s="9">
        <f t="shared" si="3"/>
        <v>1335.5650000000001</v>
      </c>
      <c r="Q22" s="9">
        <f t="shared" si="4"/>
        <v>1425.9</v>
      </c>
    </row>
    <row r="23" spans="1:34">
      <c r="A23" s="2">
        <v>6013</v>
      </c>
      <c r="B23" s="2" t="s">
        <v>21</v>
      </c>
      <c r="C23" s="5">
        <v>1482.17</v>
      </c>
      <c r="D23" s="5">
        <v>1379.69</v>
      </c>
      <c r="E23" s="5">
        <v>1405.33</v>
      </c>
      <c r="F23" s="5">
        <v>1458.87</v>
      </c>
      <c r="G23" s="5">
        <v>861.47</v>
      </c>
      <c r="H23" s="5">
        <v>947.74</v>
      </c>
      <c r="I23" s="5">
        <v>801.18</v>
      </c>
      <c r="J23" s="5">
        <v>913.31</v>
      </c>
      <c r="M23" s="9">
        <f t="shared" si="0"/>
        <v>831.32500000000005</v>
      </c>
      <c r="N23" s="9">
        <f t="shared" si="1"/>
        <v>930.52499999999998</v>
      </c>
      <c r="O23" s="9">
        <f t="shared" si="2"/>
        <v>1482.17</v>
      </c>
      <c r="P23" s="9">
        <f t="shared" si="3"/>
        <v>1392.51</v>
      </c>
      <c r="Q23" s="9">
        <f t="shared" si="4"/>
        <v>1458.87</v>
      </c>
      <c r="T23" t="s">
        <v>69</v>
      </c>
    </row>
    <row r="24" spans="1:34">
      <c r="A24" s="2">
        <v>6014</v>
      </c>
      <c r="B24" s="2" t="s">
        <v>21</v>
      </c>
      <c r="C24" s="5">
        <v>1452.14</v>
      </c>
      <c r="D24" s="5">
        <v>1516.09</v>
      </c>
      <c r="E24" s="5">
        <v>1597.45</v>
      </c>
      <c r="F24" s="5">
        <v>1676.26</v>
      </c>
      <c r="G24" s="5">
        <v>718.38</v>
      </c>
      <c r="H24" s="5">
        <v>907.73</v>
      </c>
      <c r="I24" s="5">
        <v>733.3</v>
      </c>
      <c r="J24" s="5">
        <v>875.05</v>
      </c>
      <c r="M24" s="9">
        <f t="shared" si="0"/>
        <v>725.83999999999992</v>
      </c>
      <c r="N24" s="9">
        <f t="shared" si="1"/>
        <v>891.39</v>
      </c>
      <c r="O24" s="9">
        <f t="shared" si="2"/>
        <v>1452.14</v>
      </c>
      <c r="P24" s="9">
        <f t="shared" si="3"/>
        <v>1556.77</v>
      </c>
      <c r="Q24" s="9">
        <f t="shared" si="4"/>
        <v>1676.26</v>
      </c>
      <c r="T24" t="s">
        <v>70</v>
      </c>
    </row>
    <row r="25" spans="1:34">
      <c r="A25" s="2">
        <v>6015</v>
      </c>
      <c r="B25" s="2" t="s">
        <v>21</v>
      </c>
      <c r="C25" s="5">
        <v>1115.77</v>
      </c>
      <c r="D25" s="5">
        <v>1218.75</v>
      </c>
      <c r="E25" s="5">
        <v>1227.71</v>
      </c>
      <c r="F25" s="5">
        <v>1300.57</v>
      </c>
      <c r="G25" s="5">
        <v>646.46</v>
      </c>
      <c r="H25" s="5">
        <v>726.95</v>
      </c>
      <c r="I25" s="5">
        <v>668.06</v>
      </c>
      <c r="J25" s="5">
        <v>708.02</v>
      </c>
      <c r="M25" s="9">
        <f t="shared" si="0"/>
        <v>657.26</v>
      </c>
      <c r="N25" s="9">
        <f t="shared" si="1"/>
        <v>717.48500000000001</v>
      </c>
      <c r="O25" s="9">
        <f t="shared" si="2"/>
        <v>1115.77</v>
      </c>
      <c r="P25" s="9">
        <f t="shared" si="3"/>
        <v>1223.23</v>
      </c>
      <c r="Q25" s="9">
        <f t="shared" si="4"/>
        <v>1300.57</v>
      </c>
    </row>
    <row r="26" spans="1:34">
      <c r="A26" s="2">
        <v>6017</v>
      </c>
      <c r="B26" s="2" t="s">
        <v>21</v>
      </c>
      <c r="C26" s="5">
        <v>1225.79</v>
      </c>
      <c r="D26" s="5">
        <v>1304.6300000000001</v>
      </c>
      <c r="E26" s="5">
        <v>1248.98</v>
      </c>
      <c r="F26" s="5">
        <v>1353.89</v>
      </c>
      <c r="G26" s="5">
        <v>594.34</v>
      </c>
      <c r="H26" s="5">
        <v>655.16</v>
      </c>
      <c r="I26" s="5">
        <v>424.84</v>
      </c>
      <c r="J26" s="5">
        <v>245.81</v>
      </c>
      <c r="M26" s="9">
        <f t="shared" si="0"/>
        <v>509.59000000000003</v>
      </c>
      <c r="N26" s="9">
        <f t="shared" si="1"/>
        <v>450.48500000000001</v>
      </c>
      <c r="O26" s="9">
        <f t="shared" si="2"/>
        <v>1225.79</v>
      </c>
      <c r="P26" s="9">
        <f t="shared" si="3"/>
        <v>1276.8050000000001</v>
      </c>
      <c r="Q26" s="9">
        <f t="shared" si="4"/>
        <v>1353.89</v>
      </c>
      <c r="T26" t="s">
        <v>74</v>
      </c>
      <c r="U26" t="s">
        <v>75</v>
      </c>
    </row>
    <row r="27" spans="1:34">
      <c r="A27" s="2">
        <v>6018</v>
      </c>
      <c r="B27" s="2" t="s">
        <v>21</v>
      </c>
      <c r="C27" s="5">
        <v>990.23</v>
      </c>
      <c r="D27" s="5">
        <v>1058.6099999999999</v>
      </c>
      <c r="E27" s="5">
        <v>1110.3699999999999</v>
      </c>
      <c r="F27" s="5">
        <v>1210.43</v>
      </c>
      <c r="G27" s="5">
        <v>638.01</v>
      </c>
      <c r="H27" s="5">
        <v>715.09</v>
      </c>
      <c r="I27" s="5">
        <v>650.71</v>
      </c>
      <c r="J27" s="5">
        <v>702.12</v>
      </c>
      <c r="M27" s="9">
        <f t="shared" si="0"/>
        <v>644.36</v>
      </c>
      <c r="N27" s="9">
        <f t="shared" si="1"/>
        <v>708.60500000000002</v>
      </c>
      <c r="O27" s="9">
        <f t="shared" si="2"/>
        <v>990.23</v>
      </c>
      <c r="P27" s="9">
        <f t="shared" si="3"/>
        <v>1084.4899999999998</v>
      </c>
      <c r="Q27" s="9">
        <f t="shared" si="4"/>
        <v>1210.43</v>
      </c>
      <c r="T27" t="s">
        <v>76</v>
      </c>
      <c r="U27" t="s">
        <v>77</v>
      </c>
    </row>
    <row r="28" spans="1:34">
      <c r="A28" s="2">
        <v>6019</v>
      </c>
      <c r="B28" s="2" t="s">
        <v>21</v>
      </c>
      <c r="C28" s="5">
        <v>1521.03</v>
      </c>
      <c r="D28" s="5">
        <v>1545.37</v>
      </c>
      <c r="E28" s="5">
        <v>1521.3</v>
      </c>
      <c r="F28" s="5">
        <v>1543.76</v>
      </c>
      <c r="G28" s="5">
        <v>771.08</v>
      </c>
      <c r="H28" s="5">
        <v>856.07</v>
      </c>
      <c r="I28" s="5">
        <v>746.55</v>
      </c>
      <c r="J28" s="5">
        <v>808.91</v>
      </c>
      <c r="M28" s="9">
        <f t="shared" si="0"/>
        <v>758.81500000000005</v>
      </c>
      <c r="N28" s="9">
        <f t="shared" si="1"/>
        <v>832.49</v>
      </c>
      <c r="O28" s="9">
        <f t="shared" si="2"/>
        <v>1521.03</v>
      </c>
      <c r="P28" s="9">
        <f t="shared" si="3"/>
        <v>1533.335</v>
      </c>
      <c r="Q28" s="9">
        <f t="shared" si="4"/>
        <v>1543.76</v>
      </c>
      <c r="T28" t="s">
        <v>78</v>
      </c>
      <c r="U28" t="s">
        <v>79</v>
      </c>
    </row>
    <row r="29" spans="1:34">
      <c r="A29" s="2">
        <v>7001</v>
      </c>
      <c r="B29" s="2" t="s">
        <v>21</v>
      </c>
      <c r="C29" s="5">
        <v>1278.3800000000001</v>
      </c>
      <c r="D29" s="5">
        <v>1433.83</v>
      </c>
      <c r="E29" s="5">
        <v>1362.52</v>
      </c>
      <c r="F29" s="5">
        <v>1515.92</v>
      </c>
      <c r="G29" s="5">
        <v>706.07</v>
      </c>
      <c r="H29" s="5">
        <v>829.31</v>
      </c>
      <c r="I29" s="5">
        <v>684.19</v>
      </c>
      <c r="J29" s="5">
        <v>806.34</v>
      </c>
      <c r="M29" s="9">
        <f t="shared" si="0"/>
        <v>695.13000000000011</v>
      </c>
      <c r="N29" s="9">
        <f t="shared" si="1"/>
        <v>817.82500000000005</v>
      </c>
      <c r="O29" s="9">
        <f t="shared" si="2"/>
        <v>1278.3800000000001</v>
      </c>
      <c r="P29" s="9">
        <f t="shared" si="3"/>
        <v>1398.175</v>
      </c>
      <c r="Q29" s="9">
        <f t="shared" si="4"/>
        <v>1515.92</v>
      </c>
    </row>
    <row r="30" spans="1:34">
      <c r="A30" s="2">
        <v>7003</v>
      </c>
      <c r="B30" s="2" t="s">
        <v>21</v>
      </c>
      <c r="C30" s="5">
        <v>1375.98</v>
      </c>
      <c r="D30" s="5">
        <v>1480.63</v>
      </c>
      <c r="E30" s="5">
        <v>1617.04</v>
      </c>
      <c r="F30" s="5">
        <v>1822.29</v>
      </c>
      <c r="G30" s="5">
        <v>816.79</v>
      </c>
      <c r="H30" s="5">
        <v>704.48</v>
      </c>
      <c r="I30" s="5">
        <v>890.98</v>
      </c>
      <c r="J30" s="5">
        <v>-48</v>
      </c>
      <c r="M30" s="9">
        <f t="shared" si="0"/>
        <v>853.88499999999999</v>
      </c>
      <c r="N30" s="9">
        <f t="shared" si="1"/>
        <v>328.24</v>
      </c>
      <c r="O30" s="9">
        <f t="shared" si="2"/>
        <v>1375.98</v>
      </c>
      <c r="P30" s="9">
        <f t="shared" si="3"/>
        <v>1548.835</v>
      </c>
      <c r="Q30" s="9">
        <f t="shared" si="4"/>
        <v>1822.29</v>
      </c>
      <c r="T30" t="s">
        <v>80</v>
      </c>
    </row>
    <row r="31" spans="1:34" ht="13" thickBot="1">
      <c r="A31" s="3">
        <v>7004</v>
      </c>
      <c r="B31" s="3" t="s">
        <v>21</v>
      </c>
      <c r="C31" s="6">
        <v>1365.53</v>
      </c>
      <c r="D31" s="6">
        <v>1560.25</v>
      </c>
      <c r="E31" s="6">
        <v>1507.53</v>
      </c>
      <c r="F31" s="6">
        <v>1706.41</v>
      </c>
      <c r="G31" s="6">
        <v>777.82</v>
      </c>
      <c r="H31" s="6">
        <v>760</v>
      </c>
      <c r="I31" s="6">
        <v>898.31</v>
      </c>
      <c r="J31" s="6">
        <v>792.5</v>
      </c>
      <c r="M31" s="9">
        <f t="shared" si="0"/>
        <v>838.06500000000005</v>
      </c>
      <c r="N31" s="9">
        <f t="shared" si="1"/>
        <v>776.25</v>
      </c>
      <c r="O31" s="9">
        <f t="shared" si="2"/>
        <v>1365.53</v>
      </c>
      <c r="P31" s="9">
        <f t="shared" si="3"/>
        <v>1533.8899999999999</v>
      </c>
      <c r="Q31" s="9">
        <f t="shared" si="4"/>
        <v>1706.41</v>
      </c>
    </row>
    <row r="32" spans="1:34">
      <c r="A32" s="2">
        <v>5601</v>
      </c>
      <c r="B32" s="2" t="s">
        <v>21</v>
      </c>
      <c r="C32" s="5">
        <v>1487.36</v>
      </c>
      <c r="D32" s="5">
        <v>1469.64</v>
      </c>
      <c r="E32" s="5">
        <v>1550.47</v>
      </c>
      <c r="F32" s="5">
        <v>1642.62</v>
      </c>
      <c r="G32" s="5">
        <v>772</v>
      </c>
      <c r="H32" s="5">
        <v>928.3</v>
      </c>
      <c r="I32" s="5">
        <v>788.42</v>
      </c>
      <c r="J32" s="5">
        <v>903.31</v>
      </c>
      <c r="M32" s="9">
        <f t="shared" si="0"/>
        <v>780.21</v>
      </c>
      <c r="N32" s="9">
        <f t="shared" si="1"/>
        <v>915.80499999999995</v>
      </c>
      <c r="O32" s="9">
        <f t="shared" si="2"/>
        <v>1487.36</v>
      </c>
      <c r="P32" s="9">
        <f t="shared" si="3"/>
        <v>1510.0550000000001</v>
      </c>
      <c r="Q32" s="9">
        <f t="shared" si="4"/>
        <v>1642.62</v>
      </c>
      <c r="T32" t="s">
        <v>81</v>
      </c>
    </row>
    <row r="33" spans="1:34">
      <c r="A33" s="2">
        <v>7001</v>
      </c>
      <c r="B33" s="2" t="s">
        <v>21</v>
      </c>
      <c r="C33" s="5">
        <v>1137.83</v>
      </c>
      <c r="D33" s="5">
        <v>1212.6600000000001</v>
      </c>
      <c r="E33" s="5">
        <v>1254.04</v>
      </c>
      <c r="F33" s="5">
        <v>1304.8900000000001</v>
      </c>
      <c r="G33" s="5">
        <v>602.59</v>
      </c>
      <c r="H33" s="5">
        <v>679</v>
      </c>
      <c r="I33" s="5">
        <v>556.16</v>
      </c>
      <c r="J33" s="5">
        <v>640.67999999999995</v>
      </c>
      <c r="M33" s="9">
        <f t="shared" si="0"/>
        <v>579.375</v>
      </c>
      <c r="N33" s="9">
        <f t="shared" si="1"/>
        <v>659.83999999999992</v>
      </c>
      <c r="O33" s="9">
        <f t="shared" si="2"/>
        <v>1137.83</v>
      </c>
      <c r="P33" s="9">
        <f t="shared" si="3"/>
        <v>1233.3499999999999</v>
      </c>
      <c r="Q33" s="9">
        <f t="shared" si="4"/>
        <v>1304.8900000000001</v>
      </c>
      <c r="T33" t="s">
        <v>84</v>
      </c>
    </row>
    <row r="34" spans="1:34">
      <c r="A34" s="2">
        <v>7014</v>
      </c>
      <c r="B34" s="2" t="s">
        <v>21</v>
      </c>
      <c r="C34" s="5">
        <v>1069.5899999999999</v>
      </c>
      <c r="D34" s="5">
        <v>1246.43</v>
      </c>
      <c r="E34" s="5">
        <v>1227</v>
      </c>
      <c r="F34" s="5">
        <v>1391.09</v>
      </c>
      <c r="G34" s="5">
        <v>670.41</v>
      </c>
      <c r="H34" s="5">
        <v>818.41</v>
      </c>
      <c r="I34" s="5">
        <v>704.37</v>
      </c>
      <c r="J34" s="5">
        <v>794.85</v>
      </c>
      <c r="M34" s="9">
        <f t="shared" si="0"/>
        <v>687.39</v>
      </c>
      <c r="N34" s="9">
        <f t="shared" si="1"/>
        <v>806.63</v>
      </c>
      <c r="O34" s="9">
        <f t="shared" si="2"/>
        <v>1069.5899999999999</v>
      </c>
      <c r="P34" s="9">
        <f t="shared" si="3"/>
        <v>1236.7150000000001</v>
      </c>
      <c r="Q34" s="9">
        <f t="shared" si="4"/>
        <v>1391.09</v>
      </c>
    </row>
    <row r="35" spans="1:34">
      <c r="A35" s="2">
        <v>7100</v>
      </c>
      <c r="B35" s="2" t="s">
        <v>21</v>
      </c>
      <c r="C35" s="5">
        <v>1060.1600000000001</v>
      </c>
      <c r="D35" s="5">
        <v>1294.51</v>
      </c>
      <c r="E35" s="5">
        <v>1228.56</v>
      </c>
      <c r="F35" s="5">
        <v>1448.04</v>
      </c>
      <c r="G35" s="5">
        <v>669.35</v>
      </c>
      <c r="H35" s="5">
        <v>864.06</v>
      </c>
      <c r="I35" s="5">
        <v>655.1</v>
      </c>
      <c r="J35" s="5">
        <v>862.55</v>
      </c>
      <c r="M35" s="9">
        <f t="shared" si="0"/>
        <v>662.22500000000002</v>
      </c>
      <c r="N35" s="9">
        <f t="shared" si="1"/>
        <v>863.30499999999995</v>
      </c>
      <c r="O35" s="9">
        <f t="shared" si="2"/>
        <v>1060.1600000000001</v>
      </c>
      <c r="P35" s="9">
        <f t="shared" si="3"/>
        <v>1261.5349999999999</v>
      </c>
      <c r="Q35" s="9">
        <f t="shared" si="4"/>
        <v>1448.04</v>
      </c>
      <c r="T35" t="s">
        <v>82</v>
      </c>
    </row>
    <row r="36" spans="1:34">
      <c r="A36" s="2">
        <v>7102</v>
      </c>
      <c r="B36" s="2" t="s">
        <v>21</v>
      </c>
      <c r="C36" s="5">
        <v>1052.19</v>
      </c>
      <c r="D36" s="5">
        <v>1211.4000000000001</v>
      </c>
      <c r="E36" s="5">
        <v>1187.93</v>
      </c>
      <c r="F36" s="5">
        <v>1233.26</v>
      </c>
      <c r="G36" s="5">
        <v>682.31</v>
      </c>
      <c r="H36" s="5">
        <v>792.47</v>
      </c>
      <c r="I36" s="5">
        <v>653.37</v>
      </c>
      <c r="J36" s="5">
        <v>782.3</v>
      </c>
      <c r="M36" s="9">
        <f t="shared" si="0"/>
        <v>667.83999999999992</v>
      </c>
      <c r="N36" s="9">
        <f t="shared" si="1"/>
        <v>787.38499999999999</v>
      </c>
      <c r="O36" s="9">
        <f t="shared" si="2"/>
        <v>1052.19</v>
      </c>
      <c r="P36" s="9">
        <f t="shared" si="3"/>
        <v>1199.665</v>
      </c>
      <c r="Q36" s="9">
        <f t="shared" si="4"/>
        <v>1233.26</v>
      </c>
      <c r="T36" t="s">
        <v>83</v>
      </c>
    </row>
    <row r="37" spans="1:34">
      <c r="A37" s="2">
        <v>7103</v>
      </c>
      <c r="B37" s="2" t="s">
        <v>21</v>
      </c>
      <c r="C37" s="5">
        <v>872.41</v>
      </c>
      <c r="D37" s="5">
        <v>901.75</v>
      </c>
      <c r="E37" s="5">
        <v>996.46</v>
      </c>
      <c r="F37" s="5">
        <v>1014.09</v>
      </c>
      <c r="G37" s="5">
        <v>519.34</v>
      </c>
      <c r="H37" s="5">
        <v>618.27</v>
      </c>
      <c r="I37" s="5">
        <v>508.23</v>
      </c>
      <c r="J37" s="5">
        <v>614.49</v>
      </c>
      <c r="M37" s="9">
        <f t="shared" si="0"/>
        <v>513.78500000000008</v>
      </c>
      <c r="N37" s="9">
        <f t="shared" si="1"/>
        <v>616.38</v>
      </c>
      <c r="O37" s="9">
        <f t="shared" si="2"/>
        <v>872.41</v>
      </c>
      <c r="P37" s="9">
        <f t="shared" si="3"/>
        <v>949.10500000000002</v>
      </c>
      <c r="Q37" s="9">
        <f t="shared" si="4"/>
        <v>1014.09</v>
      </c>
    </row>
    <row r="38" spans="1:34">
      <c r="A38" s="2">
        <v>7104</v>
      </c>
      <c r="B38" s="2" t="s">
        <v>21</v>
      </c>
      <c r="C38" s="5">
        <v>1346.52</v>
      </c>
      <c r="D38" s="5">
        <v>1497.28</v>
      </c>
      <c r="E38" s="5">
        <v>1502.14</v>
      </c>
      <c r="F38" s="5">
        <v>1596.83</v>
      </c>
      <c r="G38" s="5">
        <v>743.32</v>
      </c>
      <c r="H38" s="5">
        <v>892.1</v>
      </c>
      <c r="I38" s="5">
        <v>712.08</v>
      </c>
      <c r="J38" s="5">
        <v>910.83</v>
      </c>
      <c r="M38" s="9">
        <f t="shared" si="0"/>
        <v>727.7</v>
      </c>
      <c r="N38" s="9">
        <f t="shared" si="1"/>
        <v>901.46500000000003</v>
      </c>
      <c r="O38" s="9">
        <f t="shared" si="2"/>
        <v>1346.52</v>
      </c>
      <c r="P38" s="9">
        <f t="shared" si="3"/>
        <v>1499.71</v>
      </c>
      <c r="Q38" s="9">
        <f t="shared" si="4"/>
        <v>1596.83</v>
      </c>
    </row>
    <row r="39" spans="1:34">
      <c r="A39" s="2">
        <v>7105</v>
      </c>
      <c r="B39" s="2" t="s">
        <v>21</v>
      </c>
      <c r="C39" s="5">
        <v>1211.97</v>
      </c>
      <c r="D39" s="5">
        <v>1404.65</v>
      </c>
      <c r="E39" s="5">
        <v>1341.23</v>
      </c>
      <c r="F39" s="5">
        <v>1427.93</v>
      </c>
      <c r="G39" s="5">
        <v>695.38</v>
      </c>
      <c r="H39" s="5">
        <v>750.21</v>
      </c>
      <c r="I39" s="5">
        <v>690.26</v>
      </c>
      <c r="J39" s="5">
        <v>760.09</v>
      </c>
      <c r="M39" s="9">
        <f t="shared" si="0"/>
        <v>692.81999999999994</v>
      </c>
      <c r="N39" s="9">
        <f t="shared" si="1"/>
        <v>755.15000000000009</v>
      </c>
      <c r="O39" s="9">
        <f t="shared" si="2"/>
        <v>1211.97</v>
      </c>
      <c r="P39" s="9">
        <f t="shared" si="3"/>
        <v>1372.94</v>
      </c>
      <c r="Q39" s="9">
        <f t="shared" si="4"/>
        <v>1427.93</v>
      </c>
      <c r="S39" s="33" t="s">
        <v>87</v>
      </c>
    </row>
    <row r="40" spans="1:34">
      <c r="A40" s="2">
        <v>7106</v>
      </c>
      <c r="B40" s="2" t="s">
        <v>21</v>
      </c>
      <c r="C40" s="5">
        <v>934.85</v>
      </c>
      <c r="D40" s="5">
        <v>1054.05</v>
      </c>
      <c r="E40" s="5">
        <v>1045.42</v>
      </c>
      <c r="F40" s="5">
        <v>1149.9100000000001</v>
      </c>
      <c r="G40" s="5">
        <v>617.02</v>
      </c>
      <c r="H40" s="5">
        <v>749.55</v>
      </c>
      <c r="I40" s="5">
        <v>582.32000000000005</v>
      </c>
      <c r="J40" s="5">
        <v>781.47</v>
      </c>
      <c r="M40" s="9">
        <f t="shared" si="0"/>
        <v>599.67000000000007</v>
      </c>
      <c r="N40" s="9">
        <f t="shared" si="1"/>
        <v>765.51</v>
      </c>
      <c r="O40" s="9">
        <f t="shared" si="2"/>
        <v>934.85</v>
      </c>
      <c r="P40" s="9">
        <f t="shared" si="3"/>
        <v>1049.7350000000001</v>
      </c>
      <c r="Q40" s="9">
        <f t="shared" si="4"/>
        <v>1149.9100000000001</v>
      </c>
      <c r="S40" t="s">
        <v>71</v>
      </c>
      <c r="AB40" t="s">
        <v>72</v>
      </c>
      <c r="AF40" t="s">
        <v>73</v>
      </c>
    </row>
    <row r="41" spans="1:34">
      <c r="A41" s="2">
        <v>7107</v>
      </c>
      <c r="B41" s="2" t="s">
        <v>21</v>
      </c>
      <c r="C41" s="5">
        <v>1079.73</v>
      </c>
      <c r="D41" s="5">
        <v>1126.4100000000001</v>
      </c>
      <c r="E41" s="5">
        <v>1113.81</v>
      </c>
      <c r="F41" s="5">
        <v>1237.7</v>
      </c>
      <c r="G41" s="5">
        <v>648.83000000000004</v>
      </c>
      <c r="H41" s="5">
        <v>740.51</v>
      </c>
      <c r="I41" s="5">
        <v>635.49</v>
      </c>
      <c r="J41" s="5">
        <v>737.5</v>
      </c>
      <c r="M41" s="9">
        <f t="shared" si="0"/>
        <v>642.16000000000008</v>
      </c>
      <c r="N41" s="9">
        <f t="shared" si="1"/>
        <v>739.005</v>
      </c>
      <c r="O41" s="9">
        <f t="shared" si="2"/>
        <v>1079.73</v>
      </c>
      <c r="P41" s="9">
        <f t="shared" si="3"/>
        <v>1120.1100000000001</v>
      </c>
      <c r="Q41" s="9">
        <f t="shared" si="4"/>
        <v>1237.7</v>
      </c>
      <c r="S41" s="20"/>
      <c r="T41" s="21" t="s">
        <v>58</v>
      </c>
      <c r="U41" s="21" t="s">
        <v>59</v>
      </c>
      <c r="V41" s="22"/>
      <c r="W41" s="24"/>
      <c r="X41" s="24"/>
      <c r="AB41" s="20"/>
      <c r="AC41" s="22" t="s">
        <v>63</v>
      </c>
      <c r="AF41" s="20"/>
      <c r="AG41" s="21" t="s">
        <v>67</v>
      </c>
      <c r="AH41" s="22" t="s">
        <v>68</v>
      </c>
    </row>
    <row r="42" spans="1:34">
      <c r="A42" s="2">
        <v>7109</v>
      </c>
      <c r="B42" s="2" t="s">
        <v>21</v>
      </c>
      <c r="C42" s="5">
        <v>974.92</v>
      </c>
      <c r="D42" s="5">
        <v>1099.69</v>
      </c>
      <c r="E42" s="5">
        <v>1097.1199999999999</v>
      </c>
      <c r="F42" s="5">
        <v>1125.2</v>
      </c>
      <c r="G42" s="5">
        <v>673.31</v>
      </c>
      <c r="H42" s="5">
        <v>805.68</v>
      </c>
      <c r="I42" s="5">
        <v>673.19</v>
      </c>
      <c r="J42" s="5">
        <v>859.25</v>
      </c>
      <c r="M42" s="9">
        <f t="shared" si="0"/>
        <v>673.25</v>
      </c>
      <c r="N42" s="9">
        <f t="shared" si="1"/>
        <v>832.46499999999992</v>
      </c>
      <c r="O42" s="9">
        <f t="shared" si="2"/>
        <v>974.92</v>
      </c>
      <c r="P42" s="9">
        <f t="shared" si="3"/>
        <v>1098.405</v>
      </c>
      <c r="Q42" s="9">
        <f t="shared" si="4"/>
        <v>1125.2</v>
      </c>
      <c r="S42" s="23"/>
      <c r="T42" s="24" t="s">
        <v>60</v>
      </c>
      <c r="U42" s="24" t="s">
        <v>61</v>
      </c>
      <c r="V42" s="25" t="s">
        <v>62</v>
      </c>
      <c r="W42" s="29" t="s">
        <v>86</v>
      </c>
      <c r="X42" s="29" t="s">
        <v>85</v>
      </c>
      <c r="AB42" s="23"/>
      <c r="AC42" s="25" t="s">
        <v>64</v>
      </c>
      <c r="AF42" s="23"/>
      <c r="AG42" s="24" t="s">
        <v>61</v>
      </c>
      <c r="AH42" s="25"/>
    </row>
    <row r="43" spans="1:34">
      <c r="A43" s="2">
        <v>9001</v>
      </c>
      <c r="B43" s="2" t="s">
        <v>21</v>
      </c>
      <c r="C43" s="5">
        <v>940.73</v>
      </c>
      <c r="D43" s="5">
        <v>1017.52</v>
      </c>
      <c r="E43" s="5">
        <v>1074.18</v>
      </c>
      <c r="F43" s="5">
        <v>1221.6500000000001</v>
      </c>
      <c r="G43" s="5">
        <v>645.99</v>
      </c>
      <c r="H43" s="5">
        <v>787.93</v>
      </c>
      <c r="I43" s="5">
        <v>662.52</v>
      </c>
      <c r="J43" s="5">
        <v>791.38</v>
      </c>
      <c r="M43" s="9">
        <f t="shared" si="0"/>
        <v>654.255</v>
      </c>
      <c r="N43" s="9">
        <f t="shared" si="1"/>
        <v>789.65499999999997</v>
      </c>
      <c r="O43" s="9">
        <f t="shared" si="2"/>
        <v>940.73</v>
      </c>
      <c r="P43" s="9">
        <f t="shared" si="3"/>
        <v>1045.8499999999999</v>
      </c>
      <c r="Q43" s="9">
        <f t="shared" si="4"/>
        <v>1221.6500000000001</v>
      </c>
      <c r="S43" s="23">
        <v>1137.49125</v>
      </c>
      <c r="T43" s="24">
        <v>0</v>
      </c>
      <c r="U43" s="24">
        <v>0</v>
      </c>
      <c r="V43" s="25">
        <f>(T43- AVERAGE(T$13:T$20))*(U43 - AVERAGE(U$13:U$20))</f>
        <v>3.125</v>
      </c>
      <c r="W43" s="30">
        <f>T43*U43</f>
        <v>0</v>
      </c>
      <c r="X43" s="20">
        <f>T43-AVERAGE(T$13:T$20)</f>
        <v>-1.25</v>
      </c>
      <c r="Y43" s="21">
        <f>U43-AVERAGE(U$13:U$20)</f>
        <v>-2.5</v>
      </c>
      <c r="Z43" s="22">
        <f>X43*Y43</f>
        <v>3.125</v>
      </c>
      <c r="AA43" s="24"/>
      <c r="AB43" s="23">
        <v>1137.49125</v>
      </c>
      <c r="AC43" s="25">
        <f>SUM(T43:U43)</f>
        <v>0</v>
      </c>
      <c r="AD43" t="s">
        <v>65</v>
      </c>
      <c r="AF43" s="23">
        <v>1137.49125</v>
      </c>
      <c r="AG43" s="24">
        <f>U43</f>
        <v>0</v>
      </c>
      <c r="AH43" s="25"/>
    </row>
    <row r="44" spans="1:34">
      <c r="A44" s="2">
        <v>9003</v>
      </c>
      <c r="B44" s="2" t="s">
        <v>21</v>
      </c>
      <c r="C44" s="5">
        <v>1110.21</v>
      </c>
      <c r="D44" s="5">
        <v>1196.93</v>
      </c>
      <c r="E44" s="5">
        <v>1190.46</v>
      </c>
      <c r="F44" s="5">
        <v>1263.21</v>
      </c>
      <c r="G44" s="5">
        <v>720.57</v>
      </c>
      <c r="H44" s="5">
        <v>822.1</v>
      </c>
      <c r="I44" s="5">
        <v>724.74</v>
      </c>
      <c r="J44" s="5">
        <v>888.51</v>
      </c>
      <c r="M44" s="9">
        <f t="shared" si="0"/>
        <v>722.65499999999997</v>
      </c>
      <c r="N44" s="9">
        <f t="shared" si="1"/>
        <v>855.30500000000006</v>
      </c>
      <c r="O44" s="9">
        <f t="shared" si="2"/>
        <v>1110.21</v>
      </c>
      <c r="P44" s="9">
        <f t="shared" si="3"/>
        <v>1193.6950000000002</v>
      </c>
      <c r="Q44" s="9">
        <f t="shared" si="4"/>
        <v>1263.21</v>
      </c>
      <c r="S44" s="23">
        <v>1237.5012500000005</v>
      </c>
      <c r="T44" s="24">
        <v>0</v>
      </c>
      <c r="U44" s="24">
        <v>1</v>
      </c>
      <c r="V44" s="25">
        <f t="shared" ref="V44:V50" si="10">(T44- AVERAGE(T$13:T$20))*(U44 - AVERAGE(U$13:U$20))</f>
        <v>1.875</v>
      </c>
      <c r="W44" s="31">
        <f t="shared" ref="W44:W50" si="11">T44*U44</f>
        <v>0</v>
      </c>
      <c r="X44" s="23">
        <f t="shared" ref="X44:X50" si="12">T44-AVERAGE(T$13:T$20)</f>
        <v>-1.25</v>
      </c>
      <c r="Y44" s="24">
        <f t="shared" ref="Y44:Y50" si="13">U44-AVERAGE(U$13:U$20)</f>
        <v>-1.5</v>
      </c>
      <c r="Z44" s="25">
        <f t="shared" ref="Z44:Z50" si="14">X44*Y44</f>
        <v>1.875</v>
      </c>
      <c r="AA44" s="24"/>
      <c r="AB44" s="23">
        <v>1237.5012500000005</v>
      </c>
      <c r="AC44" s="25">
        <f t="shared" ref="AC44:AC50" si="15">SUM(T44:U44)</f>
        <v>1</v>
      </c>
      <c r="AF44" s="23">
        <v>1237.5012500000005</v>
      </c>
      <c r="AG44" s="24">
        <f t="shared" ref="AG44:AG50" si="16">U44</f>
        <v>1</v>
      </c>
      <c r="AH44" s="25"/>
    </row>
    <row r="45" spans="1:34">
      <c r="A45" s="2">
        <v>9005</v>
      </c>
      <c r="B45" s="2" t="s">
        <v>21</v>
      </c>
      <c r="C45" s="5">
        <v>1005.52</v>
      </c>
      <c r="D45" s="5">
        <v>1060.27</v>
      </c>
      <c r="E45" s="5">
        <v>1116</v>
      </c>
      <c r="F45" s="5">
        <v>1119.79</v>
      </c>
      <c r="G45" s="5">
        <v>498.22</v>
      </c>
      <c r="H45" s="5">
        <v>500.18</v>
      </c>
      <c r="I45" s="5">
        <v>384.13</v>
      </c>
      <c r="J45" s="5">
        <v>575.87</v>
      </c>
      <c r="M45" s="9">
        <f t="shared" si="0"/>
        <v>441.17500000000001</v>
      </c>
      <c r="N45" s="9">
        <f t="shared" si="1"/>
        <v>538.02499999999998</v>
      </c>
      <c r="O45" s="9">
        <f t="shared" si="2"/>
        <v>1005.52</v>
      </c>
      <c r="P45" s="9">
        <f t="shared" si="3"/>
        <v>1088.135</v>
      </c>
      <c r="Q45" s="9">
        <f t="shared" si="4"/>
        <v>1119.79</v>
      </c>
      <c r="S45" s="23">
        <v>1230.6940000000002</v>
      </c>
      <c r="T45" s="24">
        <v>1</v>
      </c>
      <c r="U45" s="24">
        <v>0</v>
      </c>
      <c r="V45" s="25">
        <f t="shared" si="10"/>
        <v>0.625</v>
      </c>
      <c r="W45" s="31">
        <f t="shared" si="11"/>
        <v>0</v>
      </c>
      <c r="X45" s="23">
        <f t="shared" si="12"/>
        <v>-0.25</v>
      </c>
      <c r="Y45" s="24">
        <f t="shared" si="13"/>
        <v>-2.5</v>
      </c>
      <c r="Z45" s="25">
        <f t="shared" si="14"/>
        <v>0.625</v>
      </c>
      <c r="AA45" s="24"/>
      <c r="AB45" s="23">
        <v>1230.6940000000002</v>
      </c>
      <c r="AC45" s="25">
        <f t="shared" si="15"/>
        <v>1</v>
      </c>
      <c r="AF45" s="23">
        <v>1230.6940000000002</v>
      </c>
      <c r="AG45" s="24">
        <f t="shared" si="16"/>
        <v>0</v>
      </c>
      <c r="AH45" s="25"/>
    </row>
    <row r="46" spans="1:34">
      <c r="A46" s="2">
        <v>9006</v>
      </c>
      <c r="B46" s="2" t="s">
        <v>21</v>
      </c>
      <c r="C46" s="5">
        <v>1036.73</v>
      </c>
      <c r="D46" s="5">
        <v>1206.47</v>
      </c>
      <c r="E46" s="5">
        <v>1236.53</v>
      </c>
      <c r="F46" s="5">
        <v>1283.95</v>
      </c>
      <c r="G46" s="5">
        <v>637.24</v>
      </c>
      <c r="H46" s="5">
        <v>802</v>
      </c>
      <c r="I46" s="5">
        <v>638.42999999999995</v>
      </c>
      <c r="J46" s="5">
        <v>786.65</v>
      </c>
      <c r="M46" s="9">
        <f t="shared" si="0"/>
        <v>637.83500000000004</v>
      </c>
      <c r="N46" s="9">
        <f t="shared" si="1"/>
        <v>794.32500000000005</v>
      </c>
      <c r="O46" s="9">
        <f t="shared" si="2"/>
        <v>1036.73</v>
      </c>
      <c r="P46" s="9">
        <f t="shared" si="3"/>
        <v>1221.5</v>
      </c>
      <c r="Q46" s="9">
        <f t="shared" si="4"/>
        <v>1283.95</v>
      </c>
      <c r="S46" s="23">
        <v>1323.3844999999997</v>
      </c>
      <c r="T46" s="24">
        <v>1</v>
      </c>
      <c r="U46" s="24">
        <v>1</v>
      </c>
      <c r="V46" s="25">
        <f t="shared" si="10"/>
        <v>0.375</v>
      </c>
      <c r="W46" s="31">
        <f t="shared" si="11"/>
        <v>1</v>
      </c>
      <c r="X46" s="23">
        <f t="shared" si="12"/>
        <v>-0.25</v>
      </c>
      <c r="Y46" s="24">
        <f t="shared" si="13"/>
        <v>-1.5</v>
      </c>
      <c r="Z46" s="25">
        <f t="shared" si="14"/>
        <v>0.375</v>
      </c>
      <c r="AA46" s="24"/>
      <c r="AB46" s="23">
        <v>1323.3844999999997</v>
      </c>
      <c r="AC46" s="25">
        <f t="shared" si="15"/>
        <v>2</v>
      </c>
      <c r="AF46" s="23">
        <v>1323.3844999999997</v>
      </c>
      <c r="AG46" s="24">
        <f t="shared" si="16"/>
        <v>1</v>
      </c>
      <c r="AH46" s="25"/>
    </row>
    <row r="47" spans="1:34">
      <c r="A47" s="2">
        <v>9007</v>
      </c>
      <c r="B47" s="2" t="s">
        <v>21</v>
      </c>
      <c r="C47" s="5">
        <v>860.71</v>
      </c>
      <c r="D47" s="5">
        <v>946.62</v>
      </c>
      <c r="E47" s="5">
        <v>965.12</v>
      </c>
      <c r="F47" s="5">
        <v>1076.1500000000001</v>
      </c>
      <c r="G47" s="5">
        <v>608.04999999999995</v>
      </c>
      <c r="H47" s="5">
        <v>698.01</v>
      </c>
      <c r="I47" s="5">
        <v>576.09</v>
      </c>
      <c r="J47" s="5">
        <v>725.89</v>
      </c>
      <c r="M47" s="9">
        <f t="shared" si="0"/>
        <v>592.06999999999994</v>
      </c>
      <c r="N47" s="9">
        <f t="shared" si="1"/>
        <v>711.95</v>
      </c>
      <c r="O47" s="9">
        <f t="shared" si="2"/>
        <v>860.71</v>
      </c>
      <c r="P47" s="9">
        <f t="shared" si="3"/>
        <v>955.87</v>
      </c>
      <c r="Q47" s="9">
        <f t="shared" si="4"/>
        <v>1076.1500000000001</v>
      </c>
      <c r="S47" s="23">
        <v>655.18525000000022</v>
      </c>
      <c r="T47" s="24">
        <v>0</v>
      </c>
      <c r="U47" s="24">
        <v>0</v>
      </c>
      <c r="V47" s="25">
        <f t="shared" si="10"/>
        <v>3.125</v>
      </c>
      <c r="W47" s="31">
        <f t="shared" si="11"/>
        <v>0</v>
      </c>
      <c r="X47" s="23">
        <f t="shared" si="12"/>
        <v>-1.25</v>
      </c>
      <c r="Y47" s="24">
        <f t="shared" si="13"/>
        <v>-2.5</v>
      </c>
      <c r="Z47" s="25">
        <f t="shared" si="14"/>
        <v>3.125</v>
      </c>
      <c r="AA47" s="24"/>
      <c r="AB47" s="23">
        <v>655.18525000000022</v>
      </c>
      <c r="AC47" s="25">
        <f t="shared" si="15"/>
        <v>0</v>
      </c>
      <c r="AD47" t="s">
        <v>66</v>
      </c>
      <c r="AF47" s="23">
        <v>655.18525000000022</v>
      </c>
      <c r="AG47" s="24">
        <f t="shared" si="16"/>
        <v>0</v>
      </c>
      <c r="AH47" s="25"/>
    </row>
    <row r="48" spans="1:34">
      <c r="A48" s="2">
        <v>9009</v>
      </c>
      <c r="B48" s="2" t="s">
        <v>21</v>
      </c>
      <c r="C48" s="5">
        <v>981.76</v>
      </c>
      <c r="D48" s="5">
        <v>1092.26</v>
      </c>
      <c r="E48" s="5">
        <v>1009.97</v>
      </c>
      <c r="F48" s="5">
        <v>1191.96</v>
      </c>
      <c r="G48" s="5">
        <v>527.97</v>
      </c>
      <c r="H48" s="5">
        <v>723.77</v>
      </c>
      <c r="I48" s="5">
        <v>415.02</v>
      </c>
      <c r="J48" s="5">
        <v>473.07</v>
      </c>
      <c r="M48" s="9">
        <f t="shared" si="0"/>
        <v>471.495</v>
      </c>
      <c r="N48" s="9">
        <f t="shared" si="1"/>
        <v>598.41999999999996</v>
      </c>
      <c r="O48" s="9">
        <f t="shared" si="2"/>
        <v>981.76</v>
      </c>
      <c r="P48" s="9">
        <f t="shared" si="3"/>
        <v>1051.115</v>
      </c>
      <c r="Q48" s="9">
        <f t="shared" si="4"/>
        <v>1191.96</v>
      </c>
      <c r="S48" s="23">
        <v>757.49725000000001</v>
      </c>
      <c r="T48" s="24">
        <v>0</v>
      </c>
      <c r="U48" s="24">
        <v>1</v>
      </c>
      <c r="V48" s="25">
        <f t="shared" si="10"/>
        <v>1.875</v>
      </c>
      <c r="W48" s="31">
        <f t="shared" si="11"/>
        <v>0</v>
      </c>
      <c r="X48" s="23">
        <f t="shared" si="12"/>
        <v>-1.25</v>
      </c>
      <c r="Y48" s="24">
        <f t="shared" si="13"/>
        <v>-1.5</v>
      </c>
      <c r="Z48" s="25">
        <f t="shared" si="14"/>
        <v>1.875</v>
      </c>
      <c r="AA48" s="24"/>
      <c r="AB48" s="23">
        <v>757.49725000000001</v>
      </c>
      <c r="AC48" s="25">
        <f t="shared" si="15"/>
        <v>1</v>
      </c>
      <c r="AF48" s="23">
        <v>757.49725000000001</v>
      </c>
      <c r="AG48" s="24">
        <f t="shared" si="16"/>
        <v>1</v>
      </c>
      <c r="AH48" s="25"/>
    </row>
    <row r="49" spans="1:34" ht="13" thickBot="1">
      <c r="A49" s="3">
        <v>9010</v>
      </c>
      <c r="B49" s="3" t="s">
        <v>21</v>
      </c>
      <c r="C49" s="6">
        <v>810.29</v>
      </c>
      <c r="D49" s="6">
        <v>872.01</v>
      </c>
      <c r="E49" s="6">
        <v>861.8</v>
      </c>
      <c r="F49" s="6">
        <v>873.25</v>
      </c>
      <c r="G49" s="6">
        <v>500.98</v>
      </c>
      <c r="H49" s="6">
        <v>658.56</v>
      </c>
      <c r="I49" s="6">
        <v>515.46</v>
      </c>
      <c r="J49" s="6">
        <v>614.73</v>
      </c>
      <c r="M49" s="9">
        <f t="shared" si="0"/>
        <v>508.22</v>
      </c>
      <c r="N49" s="9">
        <f t="shared" si="1"/>
        <v>636.64499999999998</v>
      </c>
      <c r="O49" s="9">
        <f t="shared" si="2"/>
        <v>810.29</v>
      </c>
      <c r="P49" s="9">
        <f t="shared" si="3"/>
        <v>866.90499999999997</v>
      </c>
      <c r="Q49" s="9">
        <f t="shared" si="4"/>
        <v>873.25</v>
      </c>
      <c r="S49" s="23">
        <v>648.57850000000008</v>
      </c>
      <c r="T49" s="24">
        <v>0</v>
      </c>
      <c r="U49" s="24">
        <v>0</v>
      </c>
      <c r="V49" s="25">
        <f t="shared" si="10"/>
        <v>3.125</v>
      </c>
      <c r="W49" s="31">
        <f t="shared" si="11"/>
        <v>0</v>
      </c>
      <c r="X49" s="23">
        <f t="shared" si="12"/>
        <v>-1.25</v>
      </c>
      <c r="Y49" s="24">
        <f t="shared" si="13"/>
        <v>-2.5</v>
      </c>
      <c r="Z49" s="25">
        <f t="shared" si="14"/>
        <v>3.125</v>
      </c>
      <c r="AA49" s="24"/>
      <c r="AB49" s="23">
        <v>648.57850000000008</v>
      </c>
      <c r="AC49" s="25">
        <f t="shared" si="15"/>
        <v>0</v>
      </c>
      <c r="AF49" s="23">
        <v>648.57850000000008</v>
      </c>
      <c r="AG49" s="24">
        <f t="shared" si="16"/>
        <v>0</v>
      </c>
      <c r="AH49" s="25"/>
    </row>
    <row r="50" spans="1:34">
      <c r="A50" s="2">
        <v>9002</v>
      </c>
      <c r="B50" s="2" t="s">
        <v>21</v>
      </c>
      <c r="C50" s="5">
        <v>968.49</v>
      </c>
      <c r="D50" s="5">
        <v>1048.68</v>
      </c>
      <c r="E50" s="5">
        <v>1019.33</v>
      </c>
      <c r="F50" s="5">
        <v>1087.74</v>
      </c>
      <c r="G50" s="5">
        <v>623.51</v>
      </c>
      <c r="H50" s="5">
        <v>742.49</v>
      </c>
      <c r="I50" s="5">
        <v>643.66999999999996</v>
      </c>
      <c r="J50" s="5">
        <v>718.78</v>
      </c>
      <c r="M50" s="9">
        <f t="shared" si="0"/>
        <v>633.58999999999992</v>
      </c>
      <c r="N50" s="9">
        <f t="shared" si="1"/>
        <v>730.63499999999999</v>
      </c>
      <c r="O50" s="9">
        <f t="shared" si="2"/>
        <v>968.49</v>
      </c>
      <c r="P50" s="9">
        <f t="shared" si="3"/>
        <v>1034.0050000000001</v>
      </c>
      <c r="Q50" s="9">
        <f t="shared" si="4"/>
        <v>1087.74</v>
      </c>
      <c r="S50" s="26">
        <v>720.73850000000004</v>
      </c>
      <c r="T50" s="27">
        <v>0</v>
      </c>
      <c r="U50" s="27">
        <v>1</v>
      </c>
      <c r="V50" s="28">
        <f t="shared" si="10"/>
        <v>1.875</v>
      </c>
      <c r="W50" s="32">
        <f t="shared" si="11"/>
        <v>0</v>
      </c>
      <c r="X50" s="26">
        <f t="shared" si="12"/>
        <v>-1.25</v>
      </c>
      <c r="Y50" s="27">
        <f t="shared" si="13"/>
        <v>-1.5</v>
      </c>
      <c r="Z50" s="28">
        <f t="shared" si="14"/>
        <v>1.875</v>
      </c>
      <c r="AA50" s="24"/>
      <c r="AB50" s="26">
        <v>720.73850000000004</v>
      </c>
      <c r="AC50" s="28">
        <f t="shared" si="15"/>
        <v>1</v>
      </c>
      <c r="AF50" s="26">
        <v>720.73850000000004</v>
      </c>
      <c r="AG50" s="27">
        <f t="shared" si="16"/>
        <v>1</v>
      </c>
      <c r="AH50" s="28"/>
    </row>
    <row r="51" spans="1:34">
      <c r="A51" s="2">
        <v>9004</v>
      </c>
      <c r="B51" s="2" t="s">
        <v>21</v>
      </c>
      <c r="C51" s="5">
        <v>1393.81</v>
      </c>
      <c r="D51" s="5">
        <v>1429.18</v>
      </c>
      <c r="E51" s="5">
        <v>1410.35</v>
      </c>
      <c r="F51" s="5">
        <v>1432.54</v>
      </c>
      <c r="G51" s="5">
        <v>629.99</v>
      </c>
      <c r="H51" s="5">
        <v>739.65</v>
      </c>
      <c r="I51" s="5">
        <v>639.83000000000004</v>
      </c>
      <c r="J51" s="5">
        <v>740.12</v>
      </c>
      <c r="M51" s="9">
        <f t="shared" si="0"/>
        <v>634.91000000000008</v>
      </c>
      <c r="N51" s="9">
        <f t="shared" si="1"/>
        <v>739.88499999999999</v>
      </c>
      <c r="O51" s="9">
        <f t="shared" si="2"/>
        <v>1393.81</v>
      </c>
      <c r="P51" s="9">
        <f t="shared" si="3"/>
        <v>1419.7649999999999</v>
      </c>
      <c r="Q51" s="9">
        <f t="shared" si="4"/>
        <v>1432.54</v>
      </c>
    </row>
    <row r="52" spans="1:34" ht="13" thickBot="1">
      <c r="A52" s="3">
        <v>9008</v>
      </c>
      <c r="B52" s="3" t="s">
        <v>21</v>
      </c>
      <c r="C52" s="6">
        <v>758.03</v>
      </c>
      <c r="D52" s="6">
        <v>821.28</v>
      </c>
      <c r="E52" s="6">
        <v>821.21</v>
      </c>
      <c r="F52" s="6">
        <v>860.13</v>
      </c>
      <c r="G52" s="6">
        <v>568.67999999999995</v>
      </c>
      <c r="H52" s="6">
        <v>673.93</v>
      </c>
      <c r="I52" s="6">
        <v>565.11</v>
      </c>
      <c r="J52" s="6">
        <v>648.13</v>
      </c>
      <c r="M52" s="9">
        <f t="shared" si="0"/>
        <v>566.89499999999998</v>
      </c>
      <c r="N52" s="9">
        <f t="shared" si="1"/>
        <v>661.03</v>
      </c>
      <c r="O52" s="9">
        <f t="shared" si="2"/>
        <v>758.03</v>
      </c>
      <c r="P52" s="9">
        <f t="shared" si="3"/>
        <v>821.245</v>
      </c>
      <c r="Q52" s="9">
        <f t="shared" si="4"/>
        <v>860.13</v>
      </c>
    </row>
    <row r="53" spans="1:34">
      <c r="M53">
        <v>2</v>
      </c>
      <c r="N53">
        <v>3</v>
      </c>
      <c r="O53">
        <v>4</v>
      </c>
      <c r="P53">
        <v>5</v>
      </c>
      <c r="Q53">
        <v>6</v>
      </c>
    </row>
    <row r="54" spans="1:34">
      <c r="C54" s="9">
        <f>AVERAGE(C13:C52)</f>
        <v>1137.49125</v>
      </c>
      <c r="D54" s="9">
        <f t="shared" ref="D54:J54" si="17">AVERAGE(D13:D52)</f>
        <v>1237.5012500000005</v>
      </c>
      <c r="E54" s="9">
        <f t="shared" si="17"/>
        <v>1230.6940000000002</v>
      </c>
      <c r="F54" s="9">
        <f t="shared" si="17"/>
        <v>1323.3844999999997</v>
      </c>
      <c r="G54" s="9">
        <f t="shared" si="17"/>
        <v>655.18525000000022</v>
      </c>
      <c r="H54" s="9">
        <f t="shared" si="17"/>
        <v>757.49725000000001</v>
      </c>
      <c r="I54" s="9">
        <f t="shared" si="17"/>
        <v>648.57850000000008</v>
      </c>
      <c r="J54" s="9">
        <f t="shared" si="17"/>
        <v>720.73850000000004</v>
      </c>
      <c r="M54" s="9">
        <f>AVERAGE(M13:M52)</f>
        <v>651.88187500000015</v>
      </c>
      <c r="N54" s="9">
        <f t="shared" ref="N54:Q54" si="18">AVERAGE(N13:N52)</f>
        <v>739.11787499999991</v>
      </c>
      <c r="O54" s="9">
        <f t="shared" si="18"/>
        <v>1137.49125</v>
      </c>
      <c r="P54" s="9">
        <f t="shared" si="18"/>
        <v>1234.0976249999999</v>
      </c>
      <c r="Q54" s="9">
        <f t="shared" si="18"/>
        <v>1323.3844999999997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75" zoomScale="145" zoomScaleNormal="145" zoomScalePageLayoutView="145" workbookViewId="0">
      <selection activeCell="A67" sqref="A67:V112"/>
    </sheetView>
  </sheetViews>
  <sheetFormatPr baseColWidth="10" defaultColWidth="8.83203125" defaultRowHeight="12" x14ac:dyDescent="0"/>
  <cols>
    <col min="1" max="1" width="7.33203125" customWidth="1"/>
    <col min="2" max="2" width="15" bestFit="1" customWidth="1"/>
    <col min="4" max="6" width="10.5" bestFit="1" customWidth="1"/>
    <col min="8" max="10" width="10.5" bestFit="1" customWidth="1"/>
  </cols>
  <sheetData>
    <row r="1" spans="1:21">
      <c r="A1" t="s">
        <v>0</v>
      </c>
      <c r="L1" t="s">
        <v>0</v>
      </c>
    </row>
    <row r="2" spans="1:21">
      <c r="A2" t="s">
        <v>37</v>
      </c>
      <c r="L2" t="s">
        <v>1</v>
      </c>
    </row>
    <row r="3" spans="1:21">
      <c r="A3" t="s">
        <v>2</v>
      </c>
      <c r="L3" t="s">
        <v>2</v>
      </c>
    </row>
    <row r="4" spans="1:21">
      <c r="A4" t="s">
        <v>13</v>
      </c>
      <c r="L4" t="s">
        <v>3</v>
      </c>
    </row>
    <row r="5" spans="1:21">
      <c r="A5" t="s">
        <v>14</v>
      </c>
      <c r="L5" t="s">
        <v>4</v>
      </c>
    </row>
    <row r="6" spans="1:21">
      <c r="A6" t="s">
        <v>38</v>
      </c>
      <c r="L6" t="s">
        <v>5</v>
      </c>
    </row>
    <row r="7" spans="1:21">
      <c r="A7" t="s">
        <v>6</v>
      </c>
      <c r="L7" t="s">
        <v>6</v>
      </c>
    </row>
    <row r="8" spans="1:21" ht="13" thickBot="1"/>
    <row r="9" spans="1:21" ht="14">
      <c r="A9" s="10" t="s">
        <v>39</v>
      </c>
      <c r="B9" s="10"/>
      <c r="C9" s="10"/>
      <c r="D9" s="10"/>
      <c r="E9" s="10"/>
      <c r="F9" s="10"/>
      <c r="G9" s="10"/>
      <c r="H9" s="10"/>
      <c r="I9" s="10"/>
      <c r="J9" s="10"/>
      <c r="L9" s="1" t="s">
        <v>7</v>
      </c>
      <c r="M9" s="1"/>
      <c r="N9" s="1"/>
      <c r="O9" s="1"/>
      <c r="P9" s="1"/>
      <c r="Q9" s="1"/>
      <c r="R9" s="1"/>
      <c r="S9" s="1"/>
      <c r="T9" s="1"/>
      <c r="U9" s="1"/>
    </row>
    <row r="10" spans="1:21">
      <c r="A10" s="2"/>
      <c r="B10" s="2"/>
      <c r="C10" s="4">
        <v>100</v>
      </c>
      <c r="D10" s="4">
        <v>100</v>
      </c>
      <c r="E10" s="4">
        <v>100</v>
      </c>
      <c r="F10" s="4">
        <v>100</v>
      </c>
      <c r="G10" s="4">
        <v>1500</v>
      </c>
      <c r="H10" s="4">
        <v>1500</v>
      </c>
      <c r="I10" s="4">
        <v>1500</v>
      </c>
      <c r="J10" s="4">
        <v>1500</v>
      </c>
      <c r="L10" s="2"/>
      <c r="M10" s="2"/>
      <c r="N10" s="4">
        <v>100</v>
      </c>
      <c r="O10" s="4">
        <v>100</v>
      </c>
      <c r="P10" s="4">
        <v>100</v>
      </c>
      <c r="Q10" s="4">
        <v>100</v>
      </c>
      <c r="R10" s="4">
        <v>1000</v>
      </c>
      <c r="S10" s="4">
        <v>1000</v>
      </c>
      <c r="T10" s="4">
        <v>1000</v>
      </c>
      <c r="U10" s="4">
        <v>1000</v>
      </c>
    </row>
    <row r="11" spans="1:21">
      <c r="A11" s="2"/>
      <c r="B11" s="2"/>
      <c r="C11" s="4" t="s">
        <v>8</v>
      </c>
      <c r="D11" s="4" t="s">
        <v>8</v>
      </c>
      <c r="E11" s="4" t="s">
        <v>9</v>
      </c>
      <c r="F11" s="4" t="s">
        <v>9</v>
      </c>
      <c r="G11" s="4" t="s">
        <v>8</v>
      </c>
      <c r="H11" s="4" t="s">
        <v>8</v>
      </c>
      <c r="I11" s="4" t="s">
        <v>9</v>
      </c>
      <c r="J11" s="4" t="s">
        <v>9</v>
      </c>
      <c r="L11" s="2"/>
      <c r="M11" s="2"/>
      <c r="N11" s="4" t="s">
        <v>8</v>
      </c>
      <c r="O11" s="4" t="s">
        <v>8</v>
      </c>
      <c r="P11" s="4" t="s">
        <v>9</v>
      </c>
      <c r="Q11" s="4" t="s">
        <v>9</v>
      </c>
      <c r="R11" s="4" t="s">
        <v>8</v>
      </c>
      <c r="S11" s="4" t="s">
        <v>8</v>
      </c>
      <c r="T11" s="4" t="s">
        <v>9</v>
      </c>
      <c r="U11" s="4" t="s">
        <v>9</v>
      </c>
    </row>
    <row r="12" spans="1:21">
      <c r="A12" s="2" t="s">
        <v>10</v>
      </c>
      <c r="B12" s="2" t="s">
        <v>11</v>
      </c>
      <c r="C12" s="4" t="s">
        <v>8</v>
      </c>
      <c r="D12" s="4" t="s">
        <v>9</v>
      </c>
      <c r="E12" s="4" t="s">
        <v>8</v>
      </c>
      <c r="F12" s="4" t="s">
        <v>9</v>
      </c>
      <c r="G12" s="4" t="s">
        <v>8</v>
      </c>
      <c r="H12" s="4" t="s">
        <v>9</v>
      </c>
      <c r="I12" s="4" t="s">
        <v>8</v>
      </c>
      <c r="J12" s="4" t="s">
        <v>9</v>
      </c>
      <c r="L12" s="2" t="s">
        <v>10</v>
      </c>
      <c r="M12" s="2" t="s">
        <v>11</v>
      </c>
      <c r="N12" s="4" t="s">
        <v>8</v>
      </c>
      <c r="O12" s="4" t="s">
        <v>9</v>
      </c>
      <c r="P12" s="4" t="s">
        <v>8</v>
      </c>
      <c r="Q12" s="4" t="s">
        <v>9</v>
      </c>
      <c r="R12" s="4" t="s">
        <v>8</v>
      </c>
      <c r="S12" s="4" t="s">
        <v>9</v>
      </c>
      <c r="T12" s="4" t="s">
        <v>8</v>
      </c>
      <c r="U12" s="4" t="s">
        <v>9</v>
      </c>
    </row>
    <row r="13" spans="1:21">
      <c r="A13" s="2">
        <v>6001</v>
      </c>
      <c r="B13" s="2" t="s">
        <v>15</v>
      </c>
      <c r="C13" s="5">
        <v>120</v>
      </c>
      <c r="D13" s="5">
        <v>121</v>
      </c>
      <c r="E13" s="5">
        <v>109</v>
      </c>
      <c r="F13" s="5">
        <v>107</v>
      </c>
      <c r="G13" s="5">
        <v>124</v>
      </c>
      <c r="H13" s="5">
        <v>124</v>
      </c>
      <c r="I13" s="5">
        <v>109</v>
      </c>
      <c r="J13" s="5">
        <v>110</v>
      </c>
      <c r="L13" s="2">
        <f>Untitled!A13</f>
        <v>6001</v>
      </c>
      <c r="M13" s="2" t="str">
        <f>Untitled!B13</f>
        <v>Count Target2RT</v>
      </c>
      <c r="N13" s="11">
        <f>Untitled!C13</f>
        <v>113</v>
      </c>
      <c r="O13" s="11">
        <f>Untitled!D13</f>
        <v>86</v>
      </c>
      <c r="P13" s="11">
        <f>Untitled!E13</f>
        <v>106</v>
      </c>
      <c r="Q13" s="11">
        <f>Untitled!F13</f>
        <v>87</v>
      </c>
      <c r="R13" s="11">
        <f>Untitled!G13</f>
        <v>114</v>
      </c>
      <c r="S13" s="11">
        <f>Untitled!H13</f>
        <v>97</v>
      </c>
      <c r="T13" s="11">
        <f>Untitled!I13</f>
        <v>116</v>
      </c>
      <c r="U13" s="11">
        <f>Untitled!J13</f>
        <v>96</v>
      </c>
    </row>
    <row r="14" spans="1:21">
      <c r="A14" s="2">
        <v>6002</v>
      </c>
      <c r="B14" s="2" t="s">
        <v>15</v>
      </c>
      <c r="C14" s="5">
        <v>128</v>
      </c>
      <c r="D14" s="5">
        <v>128</v>
      </c>
      <c r="E14" s="5">
        <v>126</v>
      </c>
      <c r="F14" s="5">
        <v>126</v>
      </c>
      <c r="G14" s="5">
        <v>128</v>
      </c>
      <c r="H14" s="5">
        <v>127</v>
      </c>
      <c r="I14" s="5">
        <v>127</v>
      </c>
      <c r="J14" s="5">
        <v>127</v>
      </c>
      <c r="L14" s="2">
        <f>Untitled!A14</f>
        <v>6002</v>
      </c>
      <c r="M14" s="2" t="str">
        <f>Untitled!B14</f>
        <v>Count Target2RT</v>
      </c>
      <c r="N14" s="11">
        <f>Untitled!C14</f>
        <v>126</v>
      </c>
      <c r="O14" s="11">
        <f>Untitled!D14</f>
        <v>122</v>
      </c>
      <c r="P14" s="11">
        <f>Untitled!E14</f>
        <v>128</v>
      </c>
      <c r="Q14" s="11">
        <f>Untitled!F14</f>
        <v>127</v>
      </c>
      <c r="R14" s="11">
        <f>Untitled!G14</f>
        <v>128</v>
      </c>
      <c r="S14" s="11">
        <f>Untitled!H14</f>
        <v>123</v>
      </c>
      <c r="T14" s="11">
        <f>Untitled!I14</f>
        <v>127</v>
      </c>
      <c r="U14" s="11">
        <f>Untitled!J14</f>
        <v>121</v>
      </c>
    </row>
    <row r="15" spans="1:21">
      <c r="A15" s="2">
        <v>6003</v>
      </c>
      <c r="B15" s="2" t="s">
        <v>15</v>
      </c>
      <c r="C15" s="5">
        <v>66</v>
      </c>
      <c r="D15" s="5">
        <v>75</v>
      </c>
      <c r="E15" s="5">
        <v>65</v>
      </c>
      <c r="F15" s="5">
        <v>76</v>
      </c>
      <c r="G15" s="5">
        <v>71</v>
      </c>
      <c r="H15" s="5">
        <v>75</v>
      </c>
      <c r="I15" s="5">
        <v>70</v>
      </c>
      <c r="J15" s="5">
        <v>67</v>
      </c>
      <c r="L15" s="2">
        <f>Untitled!A15</f>
        <v>6003</v>
      </c>
      <c r="M15" s="2" t="str">
        <f>Untitled!B15</f>
        <v>Count Target2RT</v>
      </c>
      <c r="N15" s="11">
        <f>Untitled!C15</f>
        <v>82</v>
      </c>
      <c r="O15" s="11">
        <f>Untitled!D15</f>
        <v>67</v>
      </c>
      <c r="P15" s="11">
        <f>Untitled!E15</f>
        <v>76</v>
      </c>
      <c r="Q15" s="11">
        <f>Untitled!F15</f>
        <v>51</v>
      </c>
      <c r="R15" s="11">
        <f>Untitled!G15</f>
        <v>60</v>
      </c>
      <c r="S15" s="11">
        <f>Untitled!H15</f>
        <v>49</v>
      </c>
      <c r="T15" s="11">
        <f>Untitled!I15</f>
        <v>62</v>
      </c>
      <c r="U15" s="11">
        <f>Untitled!J15</f>
        <v>55</v>
      </c>
    </row>
    <row r="16" spans="1:21">
      <c r="A16" s="2">
        <v>6004</v>
      </c>
      <c r="B16" s="2" t="s">
        <v>15</v>
      </c>
      <c r="C16" s="5">
        <v>124</v>
      </c>
      <c r="D16" s="5">
        <v>127</v>
      </c>
      <c r="E16" s="5">
        <v>120</v>
      </c>
      <c r="F16" s="5">
        <v>122</v>
      </c>
      <c r="G16" s="5">
        <v>126</v>
      </c>
      <c r="H16" s="5">
        <v>123</v>
      </c>
      <c r="I16" s="5">
        <v>120</v>
      </c>
      <c r="J16" s="5">
        <v>122</v>
      </c>
      <c r="L16" s="2">
        <f>Untitled!A16</f>
        <v>6004</v>
      </c>
      <c r="M16" s="2" t="str">
        <f>Untitled!B16</f>
        <v>Count Target2RT</v>
      </c>
      <c r="N16" s="11">
        <f>Untitled!C16</f>
        <v>120</v>
      </c>
      <c r="O16" s="11">
        <f>Untitled!D16</f>
        <v>112</v>
      </c>
      <c r="P16" s="11">
        <f>Untitled!E16</f>
        <v>124</v>
      </c>
      <c r="Q16" s="11">
        <f>Untitled!F16</f>
        <v>119</v>
      </c>
      <c r="R16" s="11">
        <f>Untitled!G16</f>
        <v>127</v>
      </c>
      <c r="S16" s="11">
        <f>Untitled!H16</f>
        <v>108</v>
      </c>
      <c r="T16" s="11">
        <f>Untitled!I16</f>
        <v>125</v>
      </c>
      <c r="U16" s="11">
        <f>Untitled!J16</f>
        <v>111</v>
      </c>
    </row>
    <row r="17" spans="1:21">
      <c r="A17" s="2">
        <v>6005</v>
      </c>
      <c r="B17" s="2" t="s">
        <v>15</v>
      </c>
      <c r="C17" s="5">
        <v>123</v>
      </c>
      <c r="D17" s="5">
        <v>128</v>
      </c>
      <c r="E17" s="5">
        <v>127</v>
      </c>
      <c r="F17" s="5">
        <v>123</v>
      </c>
      <c r="G17" s="5">
        <v>126</v>
      </c>
      <c r="H17" s="5">
        <v>128</v>
      </c>
      <c r="I17" s="5">
        <v>126</v>
      </c>
      <c r="J17" s="5">
        <v>127</v>
      </c>
      <c r="L17" s="2">
        <f>Untitled!A17</f>
        <v>6005</v>
      </c>
      <c r="M17" s="2" t="str">
        <f>Untitled!B17</f>
        <v>Count Target2RT</v>
      </c>
      <c r="N17" s="11">
        <f>Untitled!C17</f>
        <v>126</v>
      </c>
      <c r="O17" s="11">
        <f>Untitled!D17</f>
        <v>126</v>
      </c>
      <c r="P17" s="11">
        <f>Untitled!E17</f>
        <v>126</v>
      </c>
      <c r="Q17" s="11">
        <f>Untitled!F17</f>
        <v>120</v>
      </c>
      <c r="R17" s="11">
        <f>Untitled!G17</f>
        <v>120</v>
      </c>
      <c r="S17" s="11">
        <f>Untitled!H17</f>
        <v>118</v>
      </c>
      <c r="T17" s="11">
        <f>Untitled!I17</f>
        <v>125</v>
      </c>
      <c r="U17" s="11">
        <f>Untitled!J17</f>
        <v>124</v>
      </c>
    </row>
    <row r="18" spans="1:21">
      <c r="A18" s="2">
        <v>6006</v>
      </c>
      <c r="B18" s="2" t="s">
        <v>15</v>
      </c>
      <c r="C18" s="5">
        <v>124</v>
      </c>
      <c r="D18" s="5">
        <v>123</v>
      </c>
      <c r="E18" s="5">
        <v>124</v>
      </c>
      <c r="F18" s="5">
        <v>126</v>
      </c>
      <c r="G18" s="5">
        <v>128</v>
      </c>
      <c r="H18" s="5">
        <v>128</v>
      </c>
      <c r="I18" s="5">
        <v>122</v>
      </c>
      <c r="J18" s="5">
        <v>123</v>
      </c>
      <c r="L18" s="2">
        <f>Untitled!A18</f>
        <v>6006</v>
      </c>
      <c r="M18" s="2" t="str">
        <f>Untitled!B18</f>
        <v>Count Target2RT</v>
      </c>
      <c r="N18" s="11">
        <f>Untitled!C18</f>
        <v>122</v>
      </c>
      <c r="O18" s="11">
        <f>Untitled!D18</f>
        <v>124</v>
      </c>
      <c r="P18" s="11">
        <f>Untitled!E18</f>
        <v>125</v>
      </c>
      <c r="Q18" s="11">
        <f>Untitled!F18</f>
        <v>121</v>
      </c>
      <c r="R18" s="11">
        <f>Untitled!G18</f>
        <v>120</v>
      </c>
      <c r="S18" s="11">
        <f>Untitled!H18</f>
        <v>120</v>
      </c>
      <c r="T18" s="11">
        <f>Untitled!I18</f>
        <v>125</v>
      </c>
      <c r="U18" s="11">
        <f>Untitled!J18</f>
        <v>114</v>
      </c>
    </row>
    <row r="19" spans="1:21">
      <c r="A19" s="2">
        <v>6008</v>
      </c>
      <c r="B19" s="2" t="s">
        <v>15</v>
      </c>
      <c r="C19" s="5">
        <v>119</v>
      </c>
      <c r="D19" s="5">
        <v>117</v>
      </c>
      <c r="E19" s="5">
        <v>109</v>
      </c>
      <c r="F19" s="5">
        <v>109</v>
      </c>
      <c r="G19" s="5">
        <v>123</v>
      </c>
      <c r="H19" s="5">
        <v>124</v>
      </c>
      <c r="I19" s="5">
        <v>116</v>
      </c>
      <c r="J19" s="5">
        <v>108</v>
      </c>
      <c r="L19" s="2">
        <f>Untitled!A19</f>
        <v>6008</v>
      </c>
      <c r="M19" s="2" t="str">
        <f>Untitled!B19</f>
        <v>Count Target2RT</v>
      </c>
      <c r="N19" s="11">
        <f>Untitled!C19</f>
        <v>122</v>
      </c>
      <c r="O19" s="11">
        <f>Untitled!D19</f>
        <v>91</v>
      </c>
      <c r="P19" s="11">
        <f>Untitled!E19</f>
        <v>117</v>
      </c>
      <c r="Q19" s="11">
        <f>Untitled!F19</f>
        <v>89</v>
      </c>
      <c r="R19" s="11">
        <f>Untitled!G19</f>
        <v>122</v>
      </c>
      <c r="S19" s="11">
        <f>Untitled!H19</f>
        <v>94</v>
      </c>
      <c r="T19" s="11">
        <f>Untitled!I19</f>
        <v>113</v>
      </c>
      <c r="U19" s="11">
        <f>Untitled!J19</f>
        <v>96</v>
      </c>
    </row>
    <row r="20" spans="1:21">
      <c r="A20" s="2">
        <v>6010</v>
      </c>
      <c r="B20" s="2" t="s">
        <v>15</v>
      </c>
      <c r="C20" s="5">
        <v>122</v>
      </c>
      <c r="D20" s="5">
        <v>123</v>
      </c>
      <c r="E20" s="5">
        <v>97</v>
      </c>
      <c r="F20" s="5">
        <v>107</v>
      </c>
      <c r="G20" s="5">
        <v>123</v>
      </c>
      <c r="H20" s="5">
        <v>121</v>
      </c>
      <c r="I20" s="5">
        <v>116</v>
      </c>
      <c r="J20" s="5">
        <v>116</v>
      </c>
      <c r="L20" s="2">
        <f>Untitled!A20</f>
        <v>6010</v>
      </c>
      <c r="M20" s="2" t="str">
        <f>Untitled!B20</f>
        <v>Count Target2RT</v>
      </c>
      <c r="N20" s="11">
        <f>Untitled!C20</f>
        <v>115</v>
      </c>
      <c r="O20" s="11">
        <f>Untitled!D20</f>
        <v>102</v>
      </c>
      <c r="P20" s="11">
        <f>Untitled!E20</f>
        <v>117</v>
      </c>
      <c r="Q20" s="11">
        <f>Untitled!F20</f>
        <v>101</v>
      </c>
      <c r="R20" s="11">
        <f>Untitled!G20</f>
        <v>124</v>
      </c>
      <c r="S20" s="11">
        <f>Untitled!H20</f>
        <v>102</v>
      </c>
      <c r="T20" s="11">
        <f>Untitled!I20</f>
        <v>125</v>
      </c>
      <c r="U20" s="11">
        <f>Untitled!J20</f>
        <v>102</v>
      </c>
    </row>
    <row r="21" spans="1:21">
      <c r="A21" s="2">
        <v>6011</v>
      </c>
      <c r="B21" s="2" t="s">
        <v>15</v>
      </c>
      <c r="C21" s="5">
        <v>121</v>
      </c>
      <c r="D21" s="5">
        <v>115</v>
      </c>
      <c r="E21" s="5">
        <v>116</v>
      </c>
      <c r="F21" s="5">
        <v>117</v>
      </c>
      <c r="G21" s="5">
        <v>122</v>
      </c>
      <c r="H21" s="5">
        <v>124</v>
      </c>
      <c r="I21" s="5">
        <v>114</v>
      </c>
      <c r="J21" s="5">
        <v>117</v>
      </c>
      <c r="L21" s="2">
        <f>Untitled!A21</f>
        <v>6011</v>
      </c>
      <c r="M21" s="2" t="str">
        <f>Untitled!B21</f>
        <v>Count Target2RT</v>
      </c>
      <c r="N21" s="11">
        <f>Untitled!C21</f>
        <v>120</v>
      </c>
      <c r="O21" s="11">
        <f>Untitled!D21</f>
        <v>114</v>
      </c>
      <c r="P21" s="11">
        <f>Untitled!E21</f>
        <v>117</v>
      </c>
      <c r="Q21" s="11">
        <f>Untitled!F21</f>
        <v>110</v>
      </c>
      <c r="R21" s="11">
        <f>Untitled!G21</f>
        <v>119</v>
      </c>
      <c r="S21" s="11">
        <f>Untitled!H21</f>
        <v>110</v>
      </c>
      <c r="T21" s="11">
        <f>Untitled!I21</f>
        <v>128</v>
      </c>
      <c r="U21" s="11">
        <f>Untitled!J21</f>
        <v>117</v>
      </c>
    </row>
    <row r="22" spans="1:21">
      <c r="A22" s="2">
        <v>6012</v>
      </c>
      <c r="B22" s="2" t="s">
        <v>15</v>
      </c>
      <c r="C22" s="5">
        <v>116</v>
      </c>
      <c r="D22" s="5">
        <v>114</v>
      </c>
      <c r="E22" s="5">
        <v>101</v>
      </c>
      <c r="F22" s="5">
        <v>85</v>
      </c>
      <c r="G22" s="5">
        <v>115</v>
      </c>
      <c r="H22" s="5">
        <v>116</v>
      </c>
      <c r="I22" s="5">
        <v>107</v>
      </c>
      <c r="J22" s="5">
        <v>102</v>
      </c>
      <c r="L22" s="2">
        <f>Untitled!A22</f>
        <v>6012</v>
      </c>
      <c r="M22" s="2" t="str">
        <f>Untitled!B22</f>
        <v>Count Target2RT</v>
      </c>
      <c r="N22" s="11">
        <f>Untitled!C22</f>
        <v>108</v>
      </c>
      <c r="O22" s="11">
        <f>Untitled!D22</f>
        <v>77</v>
      </c>
      <c r="P22" s="11">
        <f>Untitled!E22</f>
        <v>105</v>
      </c>
      <c r="Q22" s="11">
        <f>Untitled!F22</f>
        <v>73</v>
      </c>
      <c r="R22" s="11">
        <f>Untitled!G22</f>
        <v>96</v>
      </c>
      <c r="S22" s="11">
        <f>Untitled!H22</f>
        <v>76</v>
      </c>
      <c r="T22" s="11">
        <f>Untitled!I22</f>
        <v>106</v>
      </c>
      <c r="U22" s="11">
        <f>Untitled!J22</f>
        <v>83</v>
      </c>
    </row>
    <row r="23" spans="1:21">
      <c r="A23" s="2">
        <v>6013</v>
      </c>
      <c r="B23" s="2" t="s">
        <v>15</v>
      </c>
      <c r="C23" s="5">
        <v>85</v>
      </c>
      <c r="D23" s="5">
        <v>92</v>
      </c>
      <c r="E23" s="5">
        <v>88</v>
      </c>
      <c r="F23" s="5">
        <v>94</v>
      </c>
      <c r="G23" s="5">
        <v>91</v>
      </c>
      <c r="H23" s="5">
        <v>86</v>
      </c>
      <c r="I23" s="5">
        <v>92</v>
      </c>
      <c r="J23" s="5">
        <v>97</v>
      </c>
      <c r="L23" s="2">
        <f>Untitled!A23</f>
        <v>6013</v>
      </c>
      <c r="M23" s="2" t="str">
        <f>Untitled!B23</f>
        <v>Count Target2RT</v>
      </c>
      <c r="N23" s="11">
        <f>Untitled!C23</f>
        <v>77</v>
      </c>
      <c r="O23" s="11">
        <f>Untitled!D23</f>
        <v>86</v>
      </c>
      <c r="P23" s="11">
        <f>Untitled!E23</f>
        <v>86</v>
      </c>
      <c r="Q23" s="11">
        <f>Untitled!F23</f>
        <v>90</v>
      </c>
      <c r="R23" s="11">
        <f>Untitled!G23</f>
        <v>91</v>
      </c>
      <c r="S23" s="11">
        <f>Untitled!H23</f>
        <v>90</v>
      </c>
      <c r="T23" s="11">
        <f>Untitled!I23</f>
        <v>84</v>
      </c>
      <c r="U23" s="11">
        <f>Untitled!J23</f>
        <v>92</v>
      </c>
    </row>
    <row r="24" spans="1:21">
      <c r="A24" s="2">
        <v>6014</v>
      </c>
      <c r="B24" s="2" t="s">
        <v>15</v>
      </c>
      <c r="C24" s="5">
        <v>121</v>
      </c>
      <c r="D24" s="5">
        <v>118</v>
      </c>
      <c r="E24" s="5">
        <v>99</v>
      </c>
      <c r="F24" s="5">
        <v>100</v>
      </c>
      <c r="G24" s="5">
        <v>126</v>
      </c>
      <c r="H24" s="5">
        <v>124</v>
      </c>
      <c r="I24" s="5">
        <v>103</v>
      </c>
      <c r="J24" s="5">
        <v>107</v>
      </c>
      <c r="L24" s="2">
        <f>Untitled!A24</f>
        <v>6014</v>
      </c>
      <c r="M24" s="2" t="str">
        <f>Untitled!B24</f>
        <v>Count Target2RT</v>
      </c>
      <c r="N24" s="11">
        <f>Untitled!C24</f>
        <v>115</v>
      </c>
      <c r="O24" s="11">
        <f>Untitled!D24</f>
        <v>98</v>
      </c>
      <c r="P24" s="11">
        <f>Untitled!E24</f>
        <v>116</v>
      </c>
      <c r="Q24" s="11">
        <f>Untitled!F24</f>
        <v>104</v>
      </c>
      <c r="R24" s="11">
        <f>Untitled!G24</f>
        <v>121</v>
      </c>
      <c r="S24" s="11">
        <f>Untitled!H24</f>
        <v>87</v>
      </c>
      <c r="T24" s="11">
        <f>Untitled!I24</f>
        <v>122</v>
      </c>
      <c r="U24" s="11">
        <f>Untitled!J24</f>
        <v>87</v>
      </c>
    </row>
    <row r="25" spans="1:21">
      <c r="A25" s="2">
        <v>6015</v>
      </c>
      <c r="B25" s="2" t="s">
        <v>15</v>
      </c>
      <c r="C25" s="5">
        <v>121</v>
      </c>
      <c r="D25" s="5">
        <v>124</v>
      </c>
      <c r="E25" s="5">
        <v>124</v>
      </c>
      <c r="F25" s="5">
        <v>121</v>
      </c>
      <c r="G25" s="5">
        <v>127</v>
      </c>
      <c r="H25" s="5">
        <v>127</v>
      </c>
      <c r="I25" s="5">
        <v>120</v>
      </c>
      <c r="J25" s="5">
        <v>127</v>
      </c>
      <c r="L25" s="2">
        <f>Untitled!A25</f>
        <v>6015</v>
      </c>
      <c r="M25" s="2" t="str">
        <f>Untitled!B25</f>
        <v>Count Target2RT</v>
      </c>
      <c r="N25" s="11">
        <f>Untitled!C25</f>
        <v>125</v>
      </c>
      <c r="O25" s="11">
        <f>Untitled!D25</f>
        <v>123</v>
      </c>
      <c r="P25" s="11">
        <f>Untitled!E25</f>
        <v>121</v>
      </c>
      <c r="Q25" s="11">
        <f>Untitled!F25</f>
        <v>116</v>
      </c>
      <c r="R25" s="11">
        <f>Untitled!G25</f>
        <v>125</v>
      </c>
      <c r="S25" s="11">
        <f>Untitled!H25</f>
        <v>123</v>
      </c>
      <c r="T25" s="11">
        <f>Untitled!I25</f>
        <v>126</v>
      </c>
      <c r="U25" s="11">
        <f>Untitled!J25</f>
        <v>122</v>
      </c>
    </row>
    <row r="26" spans="1:21">
      <c r="A26" s="2">
        <v>6017</v>
      </c>
      <c r="B26" s="2" t="s">
        <v>15</v>
      </c>
      <c r="C26" s="5">
        <v>99</v>
      </c>
      <c r="D26" s="5">
        <v>85</v>
      </c>
      <c r="E26" s="5">
        <v>77</v>
      </c>
      <c r="F26" s="5">
        <v>76</v>
      </c>
      <c r="G26" s="5">
        <v>96</v>
      </c>
      <c r="H26" s="5">
        <v>98</v>
      </c>
      <c r="I26" s="5">
        <v>66</v>
      </c>
      <c r="J26" s="5">
        <v>79</v>
      </c>
      <c r="L26" s="2">
        <f>Untitled!A26</f>
        <v>6017</v>
      </c>
      <c r="M26" s="2" t="str">
        <f>Untitled!B26</f>
        <v>Count Target2RT</v>
      </c>
      <c r="N26" s="11">
        <f>Untitled!C26</f>
        <v>94</v>
      </c>
      <c r="O26" s="11">
        <f>Untitled!D26</f>
        <v>65</v>
      </c>
      <c r="P26" s="11">
        <f>Untitled!E26</f>
        <v>99</v>
      </c>
      <c r="Q26" s="11">
        <f>Untitled!F26</f>
        <v>61</v>
      </c>
      <c r="R26" s="11">
        <f>Untitled!G26</f>
        <v>80</v>
      </c>
      <c r="S26" s="11">
        <f>Untitled!H26</f>
        <v>52</v>
      </c>
      <c r="T26" s="11">
        <f>Untitled!I26</f>
        <v>78</v>
      </c>
      <c r="U26" s="11">
        <f>Untitled!J26</f>
        <v>57</v>
      </c>
    </row>
    <row r="27" spans="1:21">
      <c r="A27" s="2">
        <v>6018</v>
      </c>
      <c r="B27" s="2" t="s">
        <v>15</v>
      </c>
      <c r="C27" s="5">
        <v>116</v>
      </c>
      <c r="D27" s="5">
        <v>122</v>
      </c>
      <c r="E27" s="5">
        <v>115</v>
      </c>
      <c r="F27" s="5">
        <v>116</v>
      </c>
      <c r="G27" s="5">
        <v>124</v>
      </c>
      <c r="H27" s="5">
        <v>122</v>
      </c>
      <c r="I27" s="5">
        <v>114</v>
      </c>
      <c r="J27" s="5">
        <v>109</v>
      </c>
      <c r="L27" s="2">
        <f>Untitled!A27</f>
        <v>6018</v>
      </c>
      <c r="M27" s="2" t="str">
        <f>Untitled!B27</f>
        <v>Count Target2RT</v>
      </c>
      <c r="N27" s="11">
        <f>Untitled!C27</f>
        <v>111</v>
      </c>
      <c r="O27" s="11">
        <f>Untitled!D27</f>
        <v>95</v>
      </c>
      <c r="P27" s="11">
        <f>Untitled!E27</f>
        <v>111</v>
      </c>
      <c r="Q27" s="11">
        <f>Untitled!F27</f>
        <v>95</v>
      </c>
      <c r="R27" s="11">
        <f>Untitled!G27</f>
        <v>115</v>
      </c>
      <c r="S27" s="11">
        <f>Untitled!H27</f>
        <v>107</v>
      </c>
      <c r="T27" s="11">
        <f>Untitled!I27</f>
        <v>113</v>
      </c>
      <c r="U27" s="11">
        <f>Untitled!J27</f>
        <v>110</v>
      </c>
    </row>
    <row r="28" spans="1:21">
      <c r="A28" s="2">
        <v>6019</v>
      </c>
      <c r="B28" s="2" t="s">
        <v>15</v>
      </c>
      <c r="C28" s="5">
        <v>113</v>
      </c>
      <c r="D28" s="5">
        <v>118</v>
      </c>
      <c r="E28" s="5">
        <v>109</v>
      </c>
      <c r="F28" s="5">
        <v>110</v>
      </c>
      <c r="G28" s="5">
        <v>121</v>
      </c>
      <c r="H28" s="5">
        <v>121</v>
      </c>
      <c r="I28" s="5">
        <v>116</v>
      </c>
      <c r="J28" s="5">
        <v>115</v>
      </c>
      <c r="L28" s="2">
        <f>Untitled!A28</f>
        <v>6019</v>
      </c>
      <c r="M28" s="2" t="str">
        <f>Untitled!B28</f>
        <v>Count Target2RT</v>
      </c>
      <c r="N28" s="11">
        <f>Untitled!C28</f>
        <v>100</v>
      </c>
      <c r="O28" s="11">
        <f>Untitled!D28</f>
        <v>91</v>
      </c>
      <c r="P28" s="11">
        <f>Untitled!E28</f>
        <v>101</v>
      </c>
      <c r="Q28" s="11">
        <f>Untitled!F28</f>
        <v>99</v>
      </c>
      <c r="R28" s="11">
        <f>Untitled!G28</f>
        <v>116</v>
      </c>
      <c r="S28" s="11">
        <f>Untitled!H28</f>
        <v>97</v>
      </c>
      <c r="T28" s="11">
        <f>Untitled!I28</f>
        <v>118</v>
      </c>
      <c r="U28" s="11">
        <f>Untitled!J28</f>
        <v>93</v>
      </c>
    </row>
    <row r="29" spans="1:21">
      <c r="A29" s="2">
        <v>7001</v>
      </c>
      <c r="B29" s="2" t="s">
        <v>15</v>
      </c>
      <c r="C29" s="5">
        <v>124</v>
      </c>
      <c r="D29" s="5">
        <v>126</v>
      </c>
      <c r="E29" s="5">
        <v>126</v>
      </c>
      <c r="F29" s="5">
        <v>123</v>
      </c>
      <c r="G29" s="5">
        <v>128</v>
      </c>
      <c r="H29" s="5">
        <v>128</v>
      </c>
      <c r="I29" s="5">
        <v>126</v>
      </c>
      <c r="J29" s="5">
        <v>126</v>
      </c>
      <c r="L29" s="2">
        <f>Untitled!A29</f>
        <v>7001</v>
      </c>
      <c r="M29" s="2" t="str">
        <f>Untitled!B29</f>
        <v>Count Target2RT</v>
      </c>
      <c r="N29" s="11">
        <f>Untitled!C29</f>
        <v>125</v>
      </c>
      <c r="O29" s="11">
        <f>Untitled!D29</f>
        <v>107</v>
      </c>
      <c r="P29" s="11">
        <f>Untitled!E29</f>
        <v>123</v>
      </c>
      <c r="Q29" s="11">
        <f>Untitled!F29</f>
        <v>111</v>
      </c>
      <c r="R29" s="11">
        <f>Untitled!G29</f>
        <v>124</v>
      </c>
      <c r="S29" s="11">
        <f>Untitled!H29</f>
        <v>121</v>
      </c>
      <c r="T29" s="11">
        <f>Untitled!I29</f>
        <v>121</v>
      </c>
      <c r="U29" s="11">
        <f>Untitled!J29</f>
        <v>115</v>
      </c>
    </row>
    <row r="30" spans="1:21">
      <c r="A30" s="2">
        <v>7003</v>
      </c>
      <c r="B30" s="2" t="s">
        <v>15</v>
      </c>
      <c r="C30" s="5">
        <v>121</v>
      </c>
      <c r="D30" s="5">
        <v>123</v>
      </c>
      <c r="E30" s="5">
        <v>53</v>
      </c>
      <c r="F30" s="5">
        <v>54</v>
      </c>
      <c r="G30" s="5">
        <v>124</v>
      </c>
      <c r="H30" s="5">
        <v>126</v>
      </c>
      <c r="I30" s="5">
        <v>52</v>
      </c>
      <c r="J30" s="5">
        <v>57</v>
      </c>
      <c r="L30" s="2">
        <f>Untitled!A30</f>
        <v>7003</v>
      </c>
      <c r="M30" s="2" t="str">
        <f>Untitled!B30</f>
        <v>Count Target2RT</v>
      </c>
      <c r="N30" s="11">
        <f>Untitled!C30</f>
        <v>107</v>
      </c>
      <c r="O30" s="11">
        <f>Untitled!D30</f>
        <v>32</v>
      </c>
      <c r="P30" s="11">
        <f>Untitled!E30</f>
        <v>104</v>
      </c>
      <c r="Q30" s="11">
        <f>Untitled!F30</f>
        <v>38</v>
      </c>
      <c r="R30" s="11">
        <f>Untitled!G30</f>
        <v>109</v>
      </c>
      <c r="S30" s="11">
        <f>Untitled!H30</f>
        <v>44</v>
      </c>
      <c r="T30" s="11">
        <f>Untitled!I30</f>
        <v>105</v>
      </c>
      <c r="U30" s="11">
        <f>Untitled!J30</f>
        <v>39</v>
      </c>
    </row>
    <row r="31" spans="1:21" ht="13" thickBot="1">
      <c r="A31" s="3">
        <v>7004</v>
      </c>
      <c r="B31" s="3" t="s">
        <v>15</v>
      </c>
      <c r="C31" s="6">
        <v>120</v>
      </c>
      <c r="D31" s="6">
        <v>128</v>
      </c>
      <c r="E31" s="6">
        <v>70</v>
      </c>
      <c r="F31" s="6">
        <v>66</v>
      </c>
      <c r="G31" s="6">
        <v>126</v>
      </c>
      <c r="H31" s="6">
        <v>123</v>
      </c>
      <c r="I31" s="6">
        <v>62</v>
      </c>
      <c r="J31" s="6">
        <v>64</v>
      </c>
      <c r="L31" s="2">
        <f>Untitled!A31</f>
        <v>7004</v>
      </c>
      <c r="M31" s="2" t="str">
        <f>Untitled!B31</f>
        <v>Count Target2RT</v>
      </c>
      <c r="N31" s="11">
        <f>Untitled!C31</f>
        <v>119</v>
      </c>
      <c r="O31" s="11">
        <f>Untitled!D31</f>
        <v>65</v>
      </c>
      <c r="P31" s="11">
        <f>Untitled!E31</f>
        <v>119</v>
      </c>
      <c r="Q31" s="11">
        <f>Untitled!F31</f>
        <v>63</v>
      </c>
      <c r="R31" s="11">
        <f>Untitled!G31</f>
        <v>118</v>
      </c>
      <c r="S31" s="11">
        <f>Untitled!H31</f>
        <v>65</v>
      </c>
      <c r="T31" s="11">
        <f>Untitled!I31</f>
        <v>120</v>
      </c>
      <c r="U31" s="11">
        <f>Untitled!J31</f>
        <v>62</v>
      </c>
    </row>
    <row r="32" spans="1:21">
      <c r="A32" s="2">
        <v>5601</v>
      </c>
      <c r="B32" s="2" t="s">
        <v>15</v>
      </c>
      <c r="C32" s="5">
        <v>101</v>
      </c>
      <c r="D32" s="5">
        <v>104</v>
      </c>
      <c r="E32" s="5">
        <v>99</v>
      </c>
      <c r="F32" s="5">
        <v>103</v>
      </c>
      <c r="G32" s="5">
        <v>114</v>
      </c>
      <c r="H32" s="5">
        <v>114</v>
      </c>
      <c r="I32" s="5">
        <v>106</v>
      </c>
      <c r="J32" s="5">
        <v>112</v>
      </c>
      <c r="L32" s="2">
        <f>Untitled!A32</f>
        <v>5601</v>
      </c>
      <c r="M32" s="2" t="str">
        <f>Untitled!B32</f>
        <v>Count Target2RT</v>
      </c>
      <c r="N32" s="11">
        <f>Untitled!C32</f>
        <v>100</v>
      </c>
      <c r="O32" s="11">
        <f>Untitled!D32</f>
        <v>69</v>
      </c>
      <c r="P32" s="11">
        <f>Untitled!E32</f>
        <v>87</v>
      </c>
      <c r="Q32" s="11">
        <f>Untitled!F32</f>
        <v>70</v>
      </c>
      <c r="R32" s="11">
        <f>Untitled!G32</f>
        <v>84</v>
      </c>
      <c r="S32" s="11">
        <f>Untitled!H32</f>
        <v>86</v>
      </c>
      <c r="T32" s="11">
        <f>Untitled!I32</f>
        <v>91</v>
      </c>
      <c r="U32" s="11">
        <f>Untitled!J32</f>
        <v>79</v>
      </c>
    </row>
    <row r="33" spans="1:21">
      <c r="A33" s="2">
        <v>7001</v>
      </c>
      <c r="B33" s="2" t="s">
        <v>15</v>
      </c>
      <c r="C33" s="5">
        <v>85</v>
      </c>
      <c r="D33" s="5">
        <v>86</v>
      </c>
      <c r="E33" s="5">
        <v>72</v>
      </c>
      <c r="F33" s="5">
        <v>72</v>
      </c>
      <c r="G33" s="5">
        <v>89</v>
      </c>
      <c r="H33" s="5">
        <v>88</v>
      </c>
      <c r="I33" s="5">
        <v>77</v>
      </c>
      <c r="J33" s="5">
        <v>84</v>
      </c>
      <c r="L33" s="2">
        <f>Untitled!A33</f>
        <v>7001</v>
      </c>
      <c r="M33" s="2" t="str">
        <f>Untitled!B33</f>
        <v>Count Target2RT</v>
      </c>
      <c r="N33" s="11">
        <f>Untitled!C33</f>
        <v>85</v>
      </c>
      <c r="O33" s="11">
        <f>Untitled!D33</f>
        <v>66</v>
      </c>
      <c r="P33" s="11">
        <f>Untitled!E33</f>
        <v>77</v>
      </c>
      <c r="Q33" s="11">
        <f>Untitled!F33</f>
        <v>60</v>
      </c>
      <c r="R33" s="11">
        <f>Untitled!G33</f>
        <v>79</v>
      </c>
      <c r="S33" s="11">
        <f>Untitled!H33</f>
        <v>61</v>
      </c>
      <c r="T33" s="11">
        <f>Untitled!I33</f>
        <v>79</v>
      </c>
      <c r="U33" s="11">
        <f>Untitled!J33</f>
        <v>63</v>
      </c>
    </row>
    <row r="34" spans="1:21">
      <c r="A34" s="2">
        <v>7014</v>
      </c>
      <c r="B34" s="2" t="s">
        <v>15</v>
      </c>
      <c r="C34" s="5">
        <v>127</v>
      </c>
      <c r="D34" s="5">
        <v>126</v>
      </c>
      <c r="E34" s="5">
        <v>124</v>
      </c>
      <c r="F34" s="5">
        <v>124</v>
      </c>
      <c r="G34" s="5">
        <v>126</v>
      </c>
      <c r="H34" s="5">
        <v>122</v>
      </c>
      <c r="I34" s="5">
        <v>118</v>
      </c>
      <c r="J34" s="5">
        <v>122</v>
      </c>
      <c r="L34" s="2">
        <f>Untitled!A34</f>
        <v>7014</v>
      </c>
      <c r="M34" s="2" t="str">
        <f>Untitled!B34</f>
        <v>Count Target2RT</v>
      </c>
      <c r="N34" s="11">
        <f>Untitled!C34</f>
        <v>126</v>
      </c>
      <c r="O34" s="11">
        <f>Untitled!D34</f>
        <v>114</v>
      </c>
      <c r="P34" s="11">
        <f>Untitled!E34</f>
        <v>126</v>
      </c>
      <c r="Q34" s="11">
        <f>Untitled!F34</f>
        <v>118</v>
      </c>
      <c r="R34" s="11">
        <f>Untitled!G34</f>
        <v>123</v>
      </c>
      <c r="S34" s="11">
        <f>Untitled!H34</f>
        <v>100</v>
      </c>
      <c r="T34" s="11">
        <f>Untitled!I34</f>
        <v>123</v>
      </c>
      <c r="U34" s="11">
        <f>Untitled!J34</f>
        <v>111</v>
      </c>
    </row>
    <row r="35" spans="1:21">
      <c r="A35" s="2">
        <v>7100</v>
      </c>
      <c r="B35" s="2" t="s">
        <v>15</v>
      </c>
      <c r="C35" s="5">
        <v>122</v>
      </c>
      <c r="D35" s="5">
        <v>121</v>
      </c>
      <c r="E35" s="5">
        <v>116</v>
      </c>
      <c r="F35" s="5">
        <v>118</v>
      </c>
      <c r="G35" s="5">
        <v>127</v>
      </c>
      <c r="H35" s="5">
        <v>126</v>
      </c>
      <c r="I35" s="5">
        <v>117</v>
      </c>
      <c r="J35" s="5">
        <v>119</v>
      </c>
      <c r="L35" s="2">
        <f>Untitled!A35</f>
        <v>7100</v>
      </c>
      <c r="M35" s="2" t="str">
        <f>Untitled!B35</f>
        <v>Count Target2RT</v>
      </c>
      <c r="N35" s="11">
        <f>Untitled!C35</f>
        <v>108</v>
      </c>
      <c r="O35" s="11">
        <f>Untitled!D35</f>
        <v>98</v>
      </c>
      <c r="P35" s="11">
        <f>Untitled!E35</f>
        <v>109</v>
      </c>
      <c r="Q35" s="11">
        <f>Untitled!F35</f>
        <v>101</v>
      </c>
      <c r="R35" s="11">
        <f>Untitled!G35</f>
        <v>109</v>
      </c>
      <c r="S35" s="11">
        <f>Untitled!H35</f>
        <v>95</v>
      </c>
      <c r="T35" s="11">
        <f>Untitled!I35</f>
        <v>112</v>
      </c>
      <c r="U35" s="11">
        <f>Untitled!J35</f>
        <v>101</v>
      </c>
    </row>
    <row r="36" spans="1:21">
      <c r="A36" s="2">
        <v>7102</v>
      </c>
      <c r="B36" s="2" t="s">
        <v>15</v>
      </c>
      <c r="C36" s="5">
        <v>127</v>
      </c>
      <c r="D36" s="5">
        <v>127</v>
      </c>
      <c r="E36" s="5">
        <v>103</v>
      </c>
      <c r="F36" s="5">
        <v>103</v>
      </c>
      <c r="G36" s="5">
        <v>126</v>
      </c>
      <c r="H36" s="5">
        <v>127</v>
      </c>
      <c r="I36" s="5">
        <v>109</v>
      </c>
      <c r="J36" s="5">
        <v>98</v>
      </c>
      <c r="L36" s="2">
        <f>Untitled!A36</f>
        <v>7102</v>
      </c>
      <c r="M36" s="2" t="str">
        <f>Untitled!B36</f>
        <v>Count Target2RT</v>
      </c>
      <c r="N36" s="11">
        <f>Untitled!C36</f>
        <v>126</v>
      </c>
      <c r="O36" s="11">
        <f>Untitled!D36</f>
        <v>96</v>
      </c>
      <c r="P36" s="11">
        <f>Untitled!E36</f>
        <v>125</v>
      </c>
      <c r="Q36" s="11">
        <f>Untitled!F36</f>
        <v>97</v>
      </c>
      <c r="R36" s="11">
        <f>Untitled!G36</f>
        <v>125</v>
      </c>
      <c r="S36" s="11">
        <f>Untitled!H36</f>
        <v>93</v>
      </c>
      <c r="T36" s="11">
        <f>Untitled!I36</f>
        <v>125</v>
      </c>
      <c r="U36" s="11">
        <f>Untitled!J36</f>
        <v>96</v>
      </c>
    </row>
    <row r="37" spans="1:21">
      <c r="A37" s="2">
        <v>7103</v>
      </c>
      <c r="B37" s="2" t="s">
        <v>15</v>
      </c>
      <c r="C37" s="5">
        <v>124</v>
      </c>
      <c r="D37" s="5">
        <v>124</v>
      </c>
      <c r="E37" s="5">
        <v>107</v>
      </c>
      <c r="F37" s="5">
        <v>114</v>
      </c>
      <c r="G37" s="5">
        <v>127</v>
      </c>
      <c r="H37" s="5">
        <v>127</v>
      </c>
      <c r="I37" s="5">
        <v>106</v>
      </c>
      <c r="J37" s="5">
        <v>106</v>
      </c>
      <c r="L37" s="2">
        <f>Untitled!A37</f>
        <v>7103</v>
      </c>
      <c r="M37" s="2" t="str">
        <f>Untitled!B37</f>
        <v>Count Target2RT</v>
      </c>
      <c r="N37" s="11">
        <f>Untitled!C37</f>
        <v>122</v>
      </c>
      <c r="O37" s="11">
        <f>Untitled!D37</f>
        <v>106</v>
      </c>
      <c r="P37" s="11">
        <f>Untitled!E37</f>
        <v>122</v>
      </c>
      <c r="Q37" s="11">
        <f>Untitled!F37</f>
        <v>101</v>
      </c>
      <c r="R37" s="11">
        <f>Untitled!G37</f>
        <v>127</v>
      </c>
      <c r="S37" s="11">
        <f>Untitled!H37</f>
        <v>96</v>
      </c>
      <c r="T37" s="11">
        <f>Untitled!I37</f>
        <v>127</v>
      </c>
      <c r="U37" s="11">
        <f>Untitled!J37</f>
        <v>90</v>
      </c>
    </row>
    <row r="38" spans="1:21">
      <c r="A38" s="2">
        <v>7104</v>
      </c>
      <c r="B38" s="2" t="s">
        <v>15</v>
      </c>
      <c r="C38" s="5">
        <v>123</v>
      </c>
      <c r="D38" s="5">
        <v>118</v>
      </c>
      <c r="E38" s="5">
        <v>107</v>
      </c>
      <c r="F38" s="5">
        <v>112</v>
      </c>
      <c r="G38" s="5">
        <v>121</v>
      </c>
      <c r="H38" s="5">
        <v>117</v>
      </c>
      <c r="I38" s="5">
        <v>115</v>
      </c>
      <c r="J38" s="5">
        <v>105</v>
      </c>
      <c r="L38" s="2">
        <f>Untitled!A38</f>
        <v>7104</v>
      </c>
      <c r="M38" s="2" t="str">
        <f>Untitled!B38</f>
        <v>Count Target2RT</v>
      </c>
      <c r="N38" s="11">
        <f>Untitled!C38</f>
        <v>107</v>
      </c>
      <c r="O38" s="11">
        <f>Untitled!D38</f>
        <v>94</v>
      </c>
      <c r="P38" s="11">
        <f>Untitled!E38</f>
        <v>106</v>
      </c>
      <c r="Q38" s="11">
        <f>Untitled!F38</f>
        <v>93</v>
      </c>
      <c r="R38" s="11">
        <f>Untitled!G38</f>
        <v>102</v>
      </c>
      <c r="S38" s="11">
        <f>Untitled!H38</f>
        <v>84</v>
      </c>
      <c r="T38" s="11">
        <f>Untitled!I38</f>
        <v>106</v>
      </c>
      <c r="U38" s="11">
        <f>Untitled!J38</f>
        <v>80</v>
      </c>
    </row>
    <row r="39" spans="1:21">
      <c r="A39" s="2">
        <v>7105</v>
      </c>
      <c r="B39" s="2" t="s">
        <v>15</v>
      </c>
      <c r="C39" s="5">
        <v>114</v>
      </c>
      <c r="D39" s="5">
        <v>109</v>
      </c>
      <c r="E39" s="5">
        <v>103</v>
      </c>
      <c r="F39" s="5">
        <v>104</v>
      </c>
      <c r="G39" s="5">
        <v>121</v>
      </c>
      <c r="H39" s="5">
        <v>123</v>
      </c>
      <c r="I39" s="5">
        <v>107</v>
      </c>
      <c r="J39" s="5">
        <v>107</v>
      </c>
      <c r="L39" s="2">
        <f>Untitled!A39</f>
        <v>7105</v>
      </c>
      <c r="M39" s="2" t="str">
        <f>Untitled!B39</f>
        <v>Count Target2RT</v>
      </c>
      <c r="N39" s="11">
        <f>Untitled!C39</f>
        <v>112</v>
      </c>
      <c r="O39" s="11">
        <f>Untitled!D39</f>
        <v>98</v>
      </c>
      <c r="P39" s="11">
        <f>Untitled!E39</f>
        <v>106</v>
      </c>
      <c r="Q39" s="11">
        <f>Untitled!F39</f>
        <v>91</v>
      </c>
      <c r="R39" s="11">
        <f>Untitled!G39</f>
        <v>108</v>
      </c>
      <c r="S39" s="11">
        <f>Untitled!H39</f>
        <v>97</v>
      </c>
      <c r="T39" s="11">
        <f>Untitled!I39</f>
        <v>112</v>
      </c>
      <c r="U39" s="11">
        <f>Untitled!J39</f>
        <v>95</v>
      </c>
    </row>
    <row r="40" spans="1:21">
      <c r="A40" s="2">
        <v>7106</v>
      </c>
      <c r="B40" s="2" t="s">
        <v>15</v>
      </c>
      <c r="C40" s="5">
        <v>121</v>
      </c>
      <c r="D40" s="5">
        <v>121</v>
      </c>
      <c r="E40" s="5">
        <v>113</v>
      </c>
      <c r="F40" s="5">
        <v>115</v>
      </c>
      <c r="G40" s="5">
        <v>125</v>
      </c>
      <c r="H40" s="5">
        <v>126</v>
      </c>
      <c r="I40" s="5">
        <v>111</v>
      </c>
      <c r="J40" s="5">
        <v>120</v>
      </c>
      <c r="L40" s="2">
        <f>Untitled!A40</f>
        <v>7106</v>
      </c>
      <c r="M40" s="2" t="str">
        <f>Untitled!B40</f>
        <v>Count Target2RT</v>
      </c>
      <c r="N40" s="11">
        <f>Untitled!C40</f>
        <v>122</v>
      </c>
      <c r="O40" s="11">
        <f>Untitled!D40</f>
        <v>105</v>
      </c>
      <c r="P40" s="11">
        <f>Untitled!E40</f>
        <v>120</v>
      </c>
      <c r="Q40" s="11">
        <f>Untitled!F40</f>
        <v>101</v>
      </c>
      <c r="R40" s="11">
        <f>Untitled!G40</f>
        <v>122</v>
      </c>
      <c r="S40" s="11">
        <f>Untitled!H40</f>
        <v>106</v>
      </c>
      <c r="T40" s="11">
        <f>Untitled!I40</f>
        <v>123</v>
      </c>
      <c r="U40" s="11">
        <f>Untitled!J40</f>
        <v>113</v>
      </c>
    </row>
    <row r="41" spans="1:21">
      <c r="A41" s="2">
        <v>7107</v>
      </c>
      <c r="B41" s="2" t="s">
        <v>15</v>
      </c>
      <c r="C41" s="5">
        <v>128</v>
      </c>
      <c r="D41" s="5">
        <v>128</v>
      </c>
      <c r="E41" s="5">
        <v>125</v>
      </c>
      <c r="F41" s="5">
        <v>127</v>
      </c>
      <c r="G41" s="5">
        <v>126</v>
      </c>
      <c r="H41" s="5">
        <v>127</v>
      </c>
      <c r="I41" s="5">
        <v>127</v>
      </c>
      <c r="J41" s="5">
        <v>126</v>
      </c>
      <c r="L41" s="2">
        <f>Untitled!A41</f>
        <v>7107</v>
      </c>
      <c r="M41" s="2" t="str">
        <f>Untitled!B41</f>
        <v>Count Target2RT</v>
      </c>
      <c r="N41" s="11">
        <f>Untitled!C41</f>
        <v>128</v>
      </c>
      <c r="O41" s="11">
        <f>Untitled!D41</f>
        <v>126</v>
      </c>
      <c r="P41" s="11">
        <f>Untitled!E41</f>
        <v>128</v>
      </c>
      <c r="Q41" s="11">
        <f>Untitled!F41</f>
        <v>121</v>
      </c>
      <c r="R41" s="11">
        <f>Untitled!G41</f>
        <v>128</v>
      </c>
      <c r="S41" s="11">
        <f>Untitled!H41</f>
        <v>123</v>
      </c>
      <c r="T41" s="11">
        <f>Untitled!I41</f>
        <v>126</v>
      </c>
      <c r="U41" s="11">
        <f>Untitled!J41</f>
        <v>126</v>
      </c>
    </row>
    <row r="42" spans="1:21">
      <c r="A42" s="2">
        <v>7109</v>
      </c>
      <c r="B42" s="2" t="s">
        <v>15</v>
      </c>
      <c r="C42" s="5">
        <v>115</v>
      </c>
      <c r="D42" s="5">
        <v>108</v>
      </c>
      <c r="E42" s="5">
        <v>92</v>
      </c>
      <c r="F42" s="5">
        <v>83</v>
      </c>
      <c r="G42" s="5">
        <v>127</v>
      </c>
      <c r="H42" s="5">
        <v>126</v>
      </c>
      <c r="I42" s="5">
        <v>98</v>
      </c>
      <c r="J42" s="5">
        <v>93</v>
      </c>
      <c r="L42" s="2">
        <f>Untitled!A42</f>
        <v>7109</v>
      </c>
      <c r="M42" s="2" t="str">
        <f>Untitled!B42</f>
        <v>Count Target2RT</v>
      </c>
      <c r="N42" s="11">
        <f>Untitled!C42</f>
        <v>120</v>
      </c>
      <c r="O42" s="11">
        <f>Untitled!D42</f>
        <v>75</v>
      </c>
      <c r="P42" s="11">
        <f>Untitled!E42</f>
        <v>120</v>
      </c>
      <c r="Q42" s="11">
        <f>Untitled!F42</f>
        <v>83</v>
      </c>
      <c r="R42" s="11">
        <f>Untitled!G42</f>
        <v>122</v>
      </c>
      <c r="S42" s="11">
        <f>Untitled!H42</f>
        <v>77</v>
      </c>
      <c r="T42" s="11">
        <f>Untitled!I42</f>
        <v>120</v>
      </c>
      <c r="U42" s="11">
        <f>Untitled!J42</f>
        <v>79</v>
      </c>
    </row>
    <row r="43" spans="1:21">
      <c r="A43" s="2">
        <v>9001</v>
      </c>
      <c r="B43" s="2" t="s">
        <v>15</v>
      </c>
      <c r="C43" s="5">
        <v>78</v>
      </c>
      <c r="D43" s="5">
        <v>78</v>
      </c>
      <c r="E43" s="5">
        <v>73</v>
      </c>
      <c r="F43" s="5">
        <v>75</v>
      </c>
      <c r="G43" s="5">
        <v>78</v>
      </c>
      <c r="H43" s="5">
        <v>75</v>
      </c>
      <c r="I43" s="5">
        <v>76</v>
      </c>
      <c r="J43" s="5">
        <v>73</v>
      </c>
      <c r="L43" s="2">
        <f>Untitled!A43</f>
        <v>9001</v>
      </c>
      <c r="M43" s="2" t="str">
        <f>Untitled!B43</f>
        <v>Count Target2RT</v>
      </c>
      <c r="N43" s="11">
        <f>Untitled!C43</f>
        <v>76</v>
      </c>
      <c r="O43" s="11">
        <f>Untitled!D43</f>
        <v>73</v>
      </c>
      <c r="P43" s="11">
        <f>Untitled!E43</f>
        <v>78</v>
      </c>
      <c r="Q43" s="11">
        <f>Untitled!F43</f>
        <v>69</v>
      </c>
      <c r="R43" s="11">
        <f>Untitled!G43</f>
        <v>78</v>
      </c>
      <c r="S43" s="11">
        <f>Untitled!H43</f>
        <v>77</v>
      </c>
      <c r="T43" s="11">
        <f>Untitled!I43</f>
        <v>76</v>
      </c>
      <c r="U43" s="11">
        <f>Untitled!J43</f>
        <v>72</v>
      </c>
    </row>
    <row r="44" spans="1:21">
      <c r="A44" s="2">
        <v>9003</v>
      </c>
      <c r="B44" s="2" t="s">
        <v>15</v>
      </c>
      <c r="C44" s="5">
        <v>110</v>
      </c>
      <c r="D44" s="5">
        <v>109</v>
      </c>
      <c r="E44" s="5">
        <v>92</v>
      </c>
      <c r="F44" s="5">
        <v>94</v>
      </c>
      <c r="G44" s="5">
        <v>118</v>
      </c>
      <c r="H44" s="5">
        <v>118</v>
      </c>
      <c r="I44" s="5">
        <v>92</v>
      </c>
      <c r="J44" s="5">
        <v>89</v>
      </c>
      <c r="L44" s="2">
        <f>Untitled!A44</f>
        <v>9003</v>
      </c>
      <c r="M44" s="2" t="str">
        <f>Untitled!B44</f>
        <v>Count Target2RT</v>
      </c>
      <c r="N44" s="11">
        <f>Untitled!C44</f>
        <v>119</v>
      </c>
      <c r="O44" s="11">
        <f>Untitled!D44</f>
        <v>86</v>
      </c>
      <c r="P44" s="11">
        <f>Untitled!E44</f>
        <v>107</v>
      </c>
      <c r="Q44" s="11">
        <f>Untitled!F44</f>
        <v>80</v>
      </c>
      <c r="R44" s="11">
        <f>Untitled!G44</f>
        <v>116</v>
      </c>
      <c r="S44" s="11">
        <f>Untitled!H44</f>
        <v>89</v>
      </c>
      <c r="T44" s="11">
        <f>Untitled!I44</f>
        <v>112</v>
      </c>
      <c r="U44" s="11">
        <f>Untitled!J44</f>
        <v>81</v>
      </c>
    </row>
    <row r="45" spans="1:21">
      <c r="A45" s="2">
        <v>9005</v>
      </c>
      <c r="B45" s="2" t="s">
        <v>15</v>
      </c>
      <c r="C45" s="5">
        <v>74</v>
      </c>
      <c r="D45" s="5">
        <v>78</v>
      </c>
      <c r="E45" s="5">
        <v>70</v>
      </c>
      <c r="F45" s="5">
        <v>75</v>
      </c>
      <c r="G45" s="5">
        <v>89</v>
      </c>
      <c r="H45" s="5">
        <v>87</v>
      </c>
      <c r="I45" s="5">
        <v>66</v>
      </c>
      <c r="J45" s="5">
        <v>76</v>
      </c>
      <c r="L45" s="2">
        <f>Untitled!A45</f>
        <v>9005</v>
      </c>
      <c r="M45" s="2" t="str">
        <f>Untitled!B45</f>
        <v>Count Target2RT</v>
      </c>
      <c r="N45" s="11">
        <f>Untitled!C45</f>
        <v>96</v>
      </c>
      <c r="O45" s="11">
        <f>Untitled!D45</f>
        <v>68</v>
      </c>
      <c r="P45" s="11">
        <f>Untitled!E45</f>
        <v>88</v>
      </c>
      <c r="Q45" s="11">
        <f>Untitled!F45</f>
        <v>65</v>
      </c>
      <c r="R45" s="11">
        <f>Untitled!G45</f>
        <v>84</v>
      </c>
      <c r="S45" s="11">
        <f>Untitled!H45</f>
        <v>66</v>
      </c>
      <c r="T45" s="11">
        <f>Untitled!I45</f>
        <v>80</v>
      </c>
      <c r="U45" s="11">
        <f>Untitled!J45</f>
        <v>67</v>
      </c>
    </row>
    <row r="46" spans="1:21">
      <c r="A46" s="2">
        <v>9006</v>
      </c>
      <c r="B46" s="2" t="s">
        <v>15</v>
      </c>
      <c r="C46" s="5">
        <v>116</v>
      </c>
      <c r="D46" s="5">
        <v>122</v>
      </c>
      <c r="E46" s="5">
        <v>106</v>
      </c>
      <c r="F46" s="5">
        <v>99</v>
      </c>
      <c r="G46" s="5">
        <v>123</v>
      </c>
      <c r="H46" s="5">
        <v>126</v>
      </c>
      <c r="I46" s="5">
        <v>113</v>
      </c>
      <c r="J46" s="5">
        <v>108</v>
      </c>
      <c r="L46" s="2">
        <f>Untitled!A46</f>
        <v>9006</v>
      </c>
      <c r="M46" s="2" t="str">
        <f>Untitled!B46</f>
        <v>Count Target2RT</v>
      </c>
      <c r="N46" s="11">
        <f>Untitled!C46</f>
        <v>119</v>
      </c>
      <c r="O46" s="11">
        <f>Untitled!D46</f>
        <v>93</v>
      </c>
      <c r="P46" s="11">
        <f>Untitled!E46</f>
        <v>127</v>
      </c>
      <c r="Q46" s="11">
        <f>Untitled!F46</f>
        <v>97</v>
      </c>
      <c r="R46" s="11">
        <f>Untitled!G46</f>
        <v>123</v>
      </c>
      <c r="S46" s="11">
        <f>Untitled!H46</f>
        <v>103</v>
      </c>
      <c r="T46" s="11">
        <f>Untitled!I46</f>
        <v>125</v>
      </c>
      <c r="U46" s="11">
        <f>Untitled!J46</f>
        <v>101</v>
      </c>
    </row>
    <row r="47" spans="1:21">
      <c r="A47" s="2">
        <v>9007</v>
      </c>
      <c r="B47" s="2" t="s">
        <v>15</v>
      </c>
      <c r="C47" s="5">
        <v>125</v>
      </c>
      <c r="D47" s="5">
        <v>123</v>
      </c>
      <c r="E47" s="5">
        <v>116</v>
      </c>
      <c r="F47" s="5">
        <v>115</v>
      </c>
      <c r="G47" s="5">
        <v>126</v>
      </c>
      <c r="H47" s="5">
        <v>123</v>
      </c>
      <c r="I47" s="5">
        <v>120</v>
      </c>
      <c r="J47" s="5">
        <v>122</v>
      </c>
      <c r="L47" s="2">
        <f>Untitled!A47</f>
        <v>9007</v>
      </c>
      <c r="M47" s="2" t="str">
        <f>Untitled!B47</f>
        <v>Count Target2RT</v>
      </c>
      <c r="N47" s="11">
        <f>Untitled!C47</f>
        <v>122</v>
      </c>
      <c r="O47" s="11">
        <f>Untitled!D47</f>
        <v>116</v>
      </c>
      <c r="P47" s="11">
        <f>Untitled!E47</f>
        <v>125</v>
      </c>
      <c r="Q47" s="11">
        <f>Untitled!F47</f>
        <v>118</v>
      </c>
      <c r="R47" s="11">
        <f>Untitled!G47</f>
        <v>127</v>
      </c>
      <c r="S47" s="11">
        <f>Untitled!H47</f>
        <v>120</v>
      </c>
      <c r="T47" s="11">
        <f>Untitled!I47</f>
        <v>125</v>
      </c>
      <c r="U47" s="11">
        <f>Untitled!J47</f>
        <v>114</v>
      </c>
    </row>
    <row r="48" spans="1:21">
      <c r="A48" s="2">
        <v>9009</v>
      </c>
      <c r="B48" s="2" t="s">
        <v>15</v>
      </c>
      <c r="C48" s="5">
        <v>112</v>
      </c>
      <c r="D48" s="5">
        <v>106</v>
      </c>
      <c r="E48" s="5">
        <v>57</v>
      </c>
      <c r="F48" s="5">
        <v>56</v>
      </c>
      <c r="G48" s="5">
        <v>117</v>
      </c>
      <c r="H48" s="5">
        <v>122</v>
      </c>
      <c r="I48" s="5">
        <v>59</v>
      </c>
      <c r="J48" s="5">
        <v>55</v>
      </c>
      <c r="L48" s="2">
        <f>Untitled!A48</f>
        <v>9009</v>
      </c>
      <c r="M48" s="2" t="str">
        <f>Untitled!B48</f>
        <v>Count Target2RT</v>
      </c>
      <c r="N48" s="11">
        <f>Untitled!C48</f>
        <v>97</v>
      </c>
      <c r="O48" s="11">
        <f>Untitled!D48</f>
        <v>41</v>
      </c>
      <c r="P48" s="11">
        <f>Untitled!E48</f>
        <v>90</v>
      </c>
      <c r="Q48" s="11">
        <f>Untitled!F48</f>
        <v>54</v>
      </c>
      <c r="R48" s="11">
        <f>Untitled!G48</f>
        <v>96</v>
      </c>
      <c r="S48" s="11">
        <f>Untitled!H48</f>
        <v>49</v>
      </c>
      <c r="T48" s="11">
        <f>Untitled!I48</f>
        <v>98</v>
      </c>
      <c r="U48" s="11">
        <f>Untitled!J48</f>
        <v>45</v>
      </c>
    </row>
    <row r="49" spans="1:21" ht="13" thickBot="1">
      <c r="A49" s="3">
        <v>9010</v>
      </c>
      <c r="B49" s="3" t="s">
        <v>15</v>
      </c>
      <c r="C49" s="6">
        <v>120</v>
      </c>
      <c r="D49" s="6">
        <v>123</v>
      </c>
      <c r="E49" s="6">
        <v>86</v>
      </c>
      <c r="F49" s="6">
        <v>89</v>
      </c>
      <c r="G49" s="6">
        <v>124</v>
      </c>
      <c r="H49" s="6">
        <v>127</v>
      </c>
      <c r="I49" s="6">
        <v>94</v>
      </c>
      <c r="J49" s="6">
        <v>84</v>
      </c>
      <c r="L49" s="2">
        <f>Untitled!A49</f>
        <v>9010</v>
      </c>
      <c r="M49" s="2" t="str">
        <f>Untitled!B49</f>
        <v>Count Target2RT</v>
      </c>
      <c r="N49" s="11">
        <f>Untitled!C49</f>
        <v>109</v>
      </c>
      <c r="O49" s="11">
        <f>Untitled!D49</f>
        <v>79</v>
      </c>
      <c r="P49" s="11">
        <f>Untitled!E49</f>
        <v>103</v>
      </c>
      <c r="Q49" s="11">
        <f>Untitled!F49</f>
        <v>66</v>
      </c>
      <c r="R49" s="11">
        <f>Untitled!G49</f>
        <v>126</v>
      </c>
      <c r="S49" s="11">
        <f>Untitled!H49</f>
        <v>73</v>
      </c>
      <c r="T49" s="11">
        <f>Untitled!I49</f>
        <v>126</v>
      </c>
      <c r="U49" s="11">
        <f>Untitled!J49</f>
        <v>75</v>
      </c>
    </row>
    <row r="50" spans="1:21">
      <c r="A50" s="2">
        <v>9002</v>
      </c>
      <c r="B50" s="2" t="s">
        <v>15</v>
      </c>
      <c r="C50" s="5">
        <v>117</v>
      </c>
      <c r="D50" s="5">
        <v>113</v>
      </c>
      <c r="E50" s="5">
        <v>104</v>
      </c>
      <c r="F50" s="5">
        <v>97</v>
      </c>
      <c r="G50" s="5">
        <v>124</v>
      </c>
      <c r="H50" s="5">
        <v>120</v>
      </c>
      <c r="I50" s="5">
        <v>98</v>
      </c>
      <c r="J50" s="5">
        <v>95</v>
      </c>
      <c r="L50" s="2">
        <f>Untitled!A50</f>
        <v>9002</v>
      </c>
      <c r="M50" s="2" t="str">
        <f>Untitled!B50</f>
        <v>Count Target2RT</v>
      </c>
      <c r="N50" s="11">
        <f>Untitled!C50</f>
        <v>119</v>
      </c>
      <c r="O50" s="11">
        <f>Untitled!D50</f>
        <v>88</v>
      </c>
      <c r="P50" s="11">
        <f>Untitled!E50</f>
        <v>115</v>
      </c>
      <c r="Q50" s="11">
        <f>Untitled!F50</f>
        <v>90</v>
      </c>
      <c r="R50" s="11">
        <f>Untitled!G50</f>
        <v>117</v>
      </c>
      <c r="S50" s="11">
        <f>Untitled!H50</f>
        <v>88</v>
      </c>
      <c r="T50" s="11">
        <f>Untitled!I50</f>
        <v>116</v>
      </c>
      <c r="U50" s="11">
        <f>Untitled!J50</f>
        <v>88</v>
      </c>
    </row>
    <row r="51" spans="1:21">
      <c r="A51" s="2">
        <v>9004</v>
      </c>
      <c r="B51" s="2" t="s">
        <v>15</v>
      </c>
      <c r="C51" s="5">
        <v>121</v>
      </c>
      <c r="D51" s="5">
        <v>120</v>
      </c>
      <c r="E51" s="5">
        <v>115</v>
      </c>
      <c r="F51" s="5">
        <v>117</v>
      </c>
      <c r="G51" s="5">
        <v>118</v>
      </c>
      <c r="H51" s="5">
        <v>117</v>
      </c>
      <c r="I51" s="5">
        <v>107</v>
      </c>
      <c r="J51" s="5">
        <v>109</v>
      </c>
      <c r="L51" s="2">
        <f>Untitled!A51</f>
        <v>9004</v>
      </c>
      <c r="M51" s="2" t="str">
        <f>Untitled!B51</f>
        <v>Count Target2RT</v>
      </c>
      <c r="N51" s="11">
        <f>Untitled!C51</f>
        <v>126</v>
      </c>
      <c r="O51" s="11">
        <f>Untitled!D51</f>
        <v>98</v>
      </c>
      <c r="P51" s="11">
        <f>Untitled!E51</f>
        <v>120</v>
      </c>
      <c r="Q51" s="11">
        <f>Untitled!F51</f>
        <v>107</v>
      </c>
      <c r="R51" s="11">
        <f>Untitled!G51</f>
        <v>118</v>
      </c>
      <c r="S51" s="11">
        <f>Untitled!H51</f>
        <v>103</v>
      </c>
      <c r="T51" s="11">
        <f>Untitled!I51</f>
        <v>122</v>
      </c>
      <c r="U51" s="11">
        <f>Untitled!J51</f>
        <v>109</v>
      </c>
    </row>
    <row r="52" spans="1:21" ht="13" thickBot="1">
      <c r="A52" s="3">
        <v>9008</v>
      </c>
      <c r="B52" s="3" t="s">
        <v>15</v>
      </c>
      <c r="C52" s="6">
        <v>126</v>
      </c>
      <c r="D52" s="6">
        <v>124</v>
      </c>
      <c r="E52" s="6">
        <v>118</v>
      </c>
      <c r="F52" s="6">
        <v>117</v>
      </c>
      <c r="G52" s="6">
        <v>125</v>
      </c>
      <c r="H52" s="6">
        <v>125</v>
      </c>
      <c r="I52" s="6">
        <v>114</v>
      </c>
      <c r="J52" s="6">
        <v>118</v>
      </c>
      <c r="L52" s="2">
        <f>Untitled!A52</f>
        <v>9008</v>
      </c>
      <c r="M52" s="2" t="str">
        <f>Untitled!B52</f>
        <v>Count Target2RT</v>
      </c>
      <c r="N52" s="11">
        <f>Untitled!C52</f>
        <v>121</v>
      </c>
      <c r="O52" s="11">
        <f>Untitled!D52</f>
        <v>106</v>
      </c>
      <c r="P52" s="11">
        <f>Untitled!E52</f>
        <v>122</v>
      </c>
      <c r="Q52" s="11">
        <f>Untitled!F52</f>
        <v>106</v>
      </c>
      <c r="R52" s="11">
        <f>Untitled!G52</f>
        <v>127</v>
      </c>
      <c r="S52" s="11">
        <f>Untitled!H52</f>
        <v>113</v>
      </c>
      <c r="T52" s="11">
        <f>Untitled!I52</f>
        <v>124</v>
      </c>
      <c r="U52" s="11">
        <f>Untitled!J52</f>
        <v>112</v>
      </c>
    </row>
    <row r="53" spans="1:21" ht="13" thickBot="1">
      <c r="A53" s="2">
        <v>7111</v>
      </c>
      <c r="B53" s="3" t="s">
        <v>15</v>
      </c>
      <c r="C53" s="5">
        <v>114.22499999999999</v>
      </c>
      <c r="D53" s="5">
        <v>114.375</v>
      </c>
      <c r="E53" s="5">
        <v>101.325</v>
      </c>
      <c r="F53" s="5">
        <v>101.675</v>
      </c>
      <c r="G53" s="5">
        <v>118</v>
      </c>
      <c r="H53" s="5">
        <v>117.7</v>
      </c>
      <c r="I53" s="5">
        <v>102.7</v>
      </c>
      <c r="J53" s="5">
        <v>103.02500000000001</v>
      </c>
      <c r="L53" s="2">
        <v>7111</v>
      </c>
      <c r="M53" s="3" t="s">
        <v>15</v>
      </c>
      <c r="N53" s="5">
        <v>112.175</v>
      </c>
      <c r="O53" s="5">
        <v>91.95</v>
      </c>
      <c r="P53" s="5">
        <v>110.55</v>
      </c>
      <c r="Q53" s="5">
        <v>91.575000000000003</v>
      </c>
      <c r="R53" s="5">
        <v>111.75</v>
      </c>
      <c r="S53" s="5">
        <v>92.05</v>
      </c>
      <c r="T53" s="5">
        <v>112.175</v>
      </c>
      <c r="U53" s="5">
        <v>92.325000000000003</v>
      </c>
    </row>
    <row r="54" spans="1:21" ht="13" thickBot="1">
      <c r="A54" s="2">
        <v>7112</v>
      </c>
      <c r="B54" s="3" t="s">
        <v>15</v>
      </c>
      <c r="C54" s="5">
        <v>116.26907894736843</v>
      </c>
      <c r="D54" s="5">
        <v>116.14144736842105</v>
      </c>
      <c r="E54" s="5">
        <v>104.29802631578947</v>
      </c>
      <c r="F54" s="5">
        <v>104.30723684210527</v>
      </c>
      <c r="G54" s="5">
        <v>120.13157894736842</v>
      </c>
      <c r="H54" s="5">
        <v>119.72894736842105</v>
      </c>
      <c r="I54" s="5">
        <v>105.59736842105262</v>
      </c>
      <c r="J54" s="5">
        <v>105.97434210526316</v>
      </c>
      <c r="L54" s="2">
        <v>7112</v>
      </c>
      <c r="M54" s="3" t="s">
        <v>15</v>
      </c>
      <c r="N54" s="5">
        <v>114.05723684210527</v>
      </c>
      <c r="O54" s="5">
        <v>94.682894736842101</v>
      </c>
      <c r="P54" s="5">
        <v>112.48815789473684</v>
      </c>
      <c r="Q54" s="5">
        <v>94.646710526315786</v>
      </c>
      <c r="R54" s="5">
        <v>114.07236842105263</v>
      </c>
      <c r="S54" s="5">
        <v>94.843421052631584</v>
      </c>
      <c r="T54" s="5">
        <v>114.63618421052632</v>
      </c>
      <c r="U54" s="5">
        <v>95.245394736842101</v>
      </c>
    </row>
    <row r="55" spans="1:21" ht="13" thickBot="1">
      <c r="A55" s="2">
        <v>7113</v>
      </c>
      <c r="B55" s="3" t="s">
        <v>15</v>
      </c>
      <c r="C55" s="5">
        <v>114.27366854636591</v>
      </c>
      <c r="D55" s="5">
        <v>114.41705827067669</v>
      </c>
      <c r="E55" s="5">
        <v>101.39578634085213</v>
      </c>
      <c r="F55" s="5">
        <v>101.73767230576442</v>
      </c>
      <c r="G55" s="5">
        <v>118.05075187969925</v>
      </c>
      <c r="H55" s="5">
        <v>117.74830827067669</v>
      </c>
      <c r="I55" s="5">
        <v>102.76898496240602</v>
      </c>
      <c r="J55" s="5">
        <v>103.0952224310777</v>
      </c>
      <c r="L55" s="2">
        <v>7113</v>
      </c>
      <c r="M55" s="3" t="s">
        <v>15</v>
      </c>
      <c r="N55" s="5">
        <v>112.21981516290728</v>
      </c>
      <c r="O55" s="5">
        <v>92.015068922305758</v>
      </c>
      <c r="P55" s="5">
        <v>110.59614661654136</v>
      </c>
      <c r="Q55" s="5">
        <v>91.648135964912285</v>
      </c>
      <c r="R55" s="5">
        <v>111.80529448621553</v>
      </c>
      <c r="S55" s="5">
        <v>92.116510025062667</v>
      </c>
      <c r="T55" s="5">
        <v>112.23359962406015</v>
      </c>
      <c r="U55" s="5">
        <v>92.39453320802005</v>
      </c>
    </row>
    <row r="56" spans="1:21">
      <c r="A56" s="2"/>
      <c r="B56" s="2"/>
      <c r="C56" s="5"/>
      <c r="D56" s="5"/>
      <c r="E56" s="5"/>
      <c r="F56" s="5"/>
      <c r="G56" s="5"/>
      <c r="H56" s="5"/>
      <c r="I56" s="5"/>
      <c r="J56" s="5"/>
      <c r="L56" s="2"/>
      <c r="M56" s="2"/>
      <c r="N56" s="5"/>
      <c r="O56" s="5"/>
      <c r="P56" s="5"/>
      <c r="Q56" s="5"/>
      <c r="R56" s="5"/>
      <c r="S56" s="5"/>
      <c r="T56" s="5"/>
      <c r="U56" s="5"/>
    </row>
    <row r="57" spans="1:21">
      <c r="A57" s="2"/>
      <c r="B57" s="2"/>
      <c r="C57" s="5"/>
      <c r="D57" s="5"/>
      <c r="E57" s="5"/>
      <c r="F57" s="5"/>
      <c r="G57" s="5"/>
      <c r="H57" s="5"/>
      <c r="I57" s="5"/>
      <c r="J57" s="5"/>
      <c r="L57" s="2"/>
      <c r="M57" s="2"/>
      <c r="N57" s="5"/>
      <c r="O57" s="5"/>
      <c r="P57" s="5"/>
      <c r="Q57" s="5"/>
      <c r="R57" s="5"/>
      <c r="S57" s="5"/>
      <c r="T57" s="5"/>
      <c r="U57" s="5"/>
    </row>
    <row r="58" spans="1:21">
      <c r="A58" s="2"/>
      <c r="B58" s="2"/>
      <c r="C58" s="5"/>
      <c r="D58" s="5"/>
      <c r="E58" s="5"/>
      <c r="F58" s="5"/>
      <c r="G58" s="5"/>
      <c r="H58" s="5"/>
      <c r="I58" s="5"/>
      <c r="J58" s="5"/>
      <c r="L58" s="2"/>
      <c r="M58" s="2"/>
      <c r="N58" s="5"/>
      <c r="O58" s="5"/>
      <c r="P58" s="5"/>
      <c r="Q58" s="5"/>
      <c r="R58" s="5"/>
      <c r="S58" s="5"/>
      <c r="T58" s="5"/>
      <c r="U58" s="5"/>
    </row>
    <row r="59" spans="1:21">
      <c r="A59" s="2"/>
      <c r="B59" s="2"/>
      <c r="C59" s="5"/>
      <c r="D59" s="5"/>
      <c r="E59" s="5"/>
      <c r="F59" s="5"/>
      <c r="G59" s="5"/>
      <c r="H59" s="5"/>
      <c r="I59" s="5"/>
      <c r="J59" s="5"/>
      <c r="L59" s="2"/>
      <c r="M59" s="2"/>
      <c r="N59" s="5"/>
      <c r="O59" s="5"/>
      <c r="P59" s="5"/>
      <c r="Q59" s="5"/>
      <c r="R59" s="5"/>
      <c r="S59" s="5"/>
      <c r="T59" s="5"/>
      <c r="U59" s="5"/>
    </row>
    <row r="60" spans="1:21" ht="13" thickBot="1">
      <c r="A60" s="3"/>
      <c r="B60" s="3"/>
      <c r="C60" s="6"/>
      <c r="D60" s="6"/>
      <c r="E60" s="6"/>
      <c r="F60" s="6"/>
      <c r="G60" s="6"/>
      <c r="H60" s="6"/>
      <c r="I60" s="6"/>
      <c r="J60" s="6"/>
      <c r="L60" s="3"/>
      <c r="M60" s="3"/>
      <c r="N60" s="6"/>
      <c r="O60" s="6"/>
      <c r="P60" s="6"/>
      <c r="Q60" s="6"/>
      <c r="R60" s="6"/>
      <c r="S60" s="6"/>
      <c r="T60" s="6"/>
      <c r="U60" s="6"/>
    </row>
    <row r="62" spans="1:21">
      <c r="C62" s="9">
        <f t="shared" ref="C62:J62" si="0">AVERAGE(C13:C52)</f>
        <v>114.22499999999999</v>
      </c>
      <c r="D62" s="9">
        <f t="shared" si="0"/>
        <v>114.375</v>
      </c>
      <c r="E62" s="9">
        <f t="shared" si="0"/>
        <v>101.325</v>
      </c>
      <c r="F62" s="9">
        <f t="shared" si="0"/>
        <v>101.675</v>
      </c>
      <c r="G62" s="9">
        <f t="shared" si="0"/>
        <v>118</v>
      </c>
      <c r="H62" s="9">
        <f t="shared" si="0"/>
        <v>117.7</v>
      </c>
      <c r="I62" s="9">
        <f t="shared" si="0"/>
        <v>102.7</v>
      </c>
      <c r="J62" s="9">
        <f t="shared" si="0"/>
        <v>103.02500000000001</v>
      </c>
      <c r="N62" s="9">
        <f t="shared" ref="N62:U62" si="1">AVERAGE(N13:N52)</f>
        <v>112.175</v>
      </c>
      <c r="O62" s="9">
        <f t="shared" si="1"/>
        <v>91.95</v>
      </c>
      <c r="P62" s="9">
        <f t="shared" si="1"/>
        <v>110.55</v>
      </c>
      <c r="Q62" s="9">
        <f t="shared" si="1"/>
        <v>91.575000000000003</v>
      </c>
      <c r="R62" s="9">
        <f t="shared" si="1"/>
        <v>111.75</v>
      </c>
      <c r="S62" s="9">
        <f t="shared" si="1"/>
        <v>92.05</v>
      </c>
      <c r="T62" s="9">
        <f t="shared" si="1"/>
        <v>112.175</v>
      </c>
      <c r="U62" s="9">
        <f t="shared" si="1"/>
        <v>92.325000000000003</v>
      </c>
    </row>
    <row r="67" spans="1:22">
      <c r="A67" s="12"/>
      <c r="B67" s="12"/>
      <c r="C67" s="12">
        <f t="shared" ref="C67:J68" si="2">C10</f>
        <v>100</v>
      </c>
      <c r="D67" s="12">
        <f t="shared" si="2"/>
        <v>100</v>
      </c>
      <c r="E67" s="12">
        <f t="shared" si="2"/>
        <v>100</v>
      </c>
      <c r="F67" s="12">
        <f t="shared" si="2"/>
        <v>100</v>
      </c>
      <c r="G67" s="12">
        <f t="shared" si="2"/>
        <v>1500</v>
      </c>
      <c r="H67" s="12">
        <f t="shared" si="2"/>
        <v>1500</v>
      </c>
      <c r="I67" s="12">
        <f t="shared" si="2"/>
        <v>1500</v>
      </c>
      <c r="J67" s="12">
        <f t="shared" si="2"/>
        <v>1500</v>
      </c>
      <c r="K67" s="9"/>
      <c r="L67" s="12"/>
      <c r="M67" s="12"/>
      <c r="N67" s="12">
        <f t="shared" ref="N67:U67" si="3">N10</f>
        <v>100</v>
      </c>
      <c r="O67" s="12">
        <f t="shared" si="3"/>
        <v>100</v>
      </c>
      <c r="P67" s="12">
        <f t="shared" si="3"/>
        <v>100</v>
      </c>
      <c r="Q67" s="12">
        <f t="shared" si="3"/>
        <v>100</v>
      </c>
      <c r="R67" s="12">
        <f t="shared" si="3"/>
        <v>1000</v>
      </c>
      <c r="S67" s="12">
        <f t="shared" si="3"/>
        <v>1000</v>
      </c>
      <c r="T67" s="12">
        <f t="shared" si="3"/>
        <v>1000</v>
      </c>
      <c r="U67" s="12">
        <f t="shared" si="3"/>
        <v>1000</v>
      </c>
    </row>
    <row r="68" spans="1:22">
      <c r="A68" s="12"/>
      <c r="B68" s="12"/>
      <c r="C68" s="12" t="str">
        <f t="shared" si="2"/>
        <v>congruent</v>
      </c>
      <c r="D68" s="12" t="str">
        <f t="shared" si="2"/>
        <v>congruent</v>
      </c>
      <c r="E68" s="12" t="str">
        <f t="shared" si="2"/>
        <v>incongruent</v>
      </c>
      <c r="F68" s="12" t="str">
        <f t="shared" si="2"/>
        <v>incongruent</v>
      </c>
      <c r="G68" s="12" t="str">
        <f t="shared" si="2"/>
        <v>congruent</v>
      </c>
      <c r="H68" s="12" t="str">
        <f t="shared" si="2"/>
        <v>congruent</v>
      </c>
      <c r="I68" s="12" t="str">
        <f t="shared" si="2"/>
        <v>incongruent</v>
      </c>
      <c r="J68" s="12" t="str">
        <f t="shared" si="2"/>
        <v>incongruent</v>
      </c>
      <c r="K68" s="9"/>
      <c r="L68" s="12"/>
      <c r="M68" s="12"/>
      <c r="N68" s="12" t="str">
        <f t="shared" ref="N68:U68" si="4">N11</f>
        <v>congruent</v>
      </c>
      <c r="O68" s="12" t="str">
        <f t="shared" si="4"/>
        <v>congruent</v>
      </c>
      <c r="P68" s="12" t="str">
        <f t="shared" si="4"/>
        <v>incongruent</v>
      </c>
      <c r="Q68" s="12" t="str">
        <f t="shared" si="4"/>
        <v>incongruent</v>
      </c>
      <c r="R68" s="12" t="str">
        <f t="shared" si="4"/>
        <v>congruent</v>
      </c>
      <c r="S68" s="12" t="str">
        <f t="shared" si="4"/>
        <v>congruent</v>
      </c>
      <c r="T68" s="12" t="str">
        <f t="shared" si="4"/>
        <v>incongruent</v>
      </c>
      <c r="U68" s="12" t="str">
        <f t="shared" si="4"/>
        <v>incongruent</v>
      </c>
    </row>
    <row r="69" spans="1:22">
      <c r="A69" s="12" t="str">
        <f t="shared" ref="A69:A112" si="5">A12</f>
        <v>Subject</v>
      </c>
      <c r="B69" s="12" t="str">
        <f t="shared" ref="B69:J69" si="6">B12</f>
        <v>Stats</v>
      </c>
      <c r="C69" s="12" t="str">
        <f t="shared" si="6"/>
        <v>congruent</v>
      </c>
      <c r="D69" s="12" t="str">
        <f t="shared" si="6"/>
        <v>incongruent</v>
      </c>
      <c r="E69" s="12" t="str">
        <f t="shared" si="6"/>
        <v>congruent</v>
      </c>
      <c r="F69" s="12" t="str">
        <f t="shared" si="6"/>
        <v>incongruent</v>
      </c>
      <c r="G69" s="12" t="str">
        <f t="shared" si="6"/>
        <v>congruent</v>
      </c>
      <c r="H69" s="12" t="str">
        <f t="shared" si="6"/>
        <v>incongruent</v>
      </c>
      <c r="I69" s="12" t="str">
        <f t="shared" si="6"/>
        <v>congruent</v>
      </c>
      <c r="J69" s="12" t="str">
        <f t="shared" si="6"/>
        <v>incongruent</v>
      </c>
      <c r="K69" s="9" t="s">
        <v>43</v>
      </c>
      <c r="L69" s="12" t="str">
        <f t="shared" ref="L69:L112" si="7">L12</f>
        <v>Subject</v>
      </c>
      <c r="M69" s="12" t="str">
        <f t="shared" ref="M69:U69" si="8">M12</f>
        <v>Stats</v>
      </c>
      <c r="N69" s="12" t="str">
        <f t="shared" si="8"/>
        <v>congruent</v>
      </c>
      <c r="O69" s="12" t="str">
        <f t="shared" si="8"/>
        <v>incongruent</v>
      </c>
      <c r="P69" s="12" t="str">
        <f t="shared" si="8"/>
        <v>congruent</v>
      </c>
      <c r="Q69" s="12" t="str">
        <f t="shared" si="8"/>
        <v>incongruent</v>
      </c>
      <c r="R69" s="12" t="str">
        <f t="shared" si="8"/>
        <v>congruent</v>
      </c>
      <c r="S69" s="12" t="str">
        <f t="shared" si="8"/>
        <v>incongruent</v>
      </c>
      <c r="T69" s="12" t="str">
        <f t="shared" si="8"/>
        <v>congruent</v>
      </c>
      <c r="U69" s="12" t="str">
        <f t="shared" si="8"/>
        <v>incongruent</v>
      </c>
    </row>
    <row r="70" spans="1:22">
      <c r="A70" s="12">
        <f t="shared" si="5"/>
        <v>6001</v>
      </c>
      <c r="B70" s="12" t="str">
        <f t="shared" ref="B70:B112" si="9">B13</f>
        <v>Count Target1RT</v>
      </c>
      <c r="C70" s="12">
        <f>C13/128*100</f>
        <v>93.75</v>
      </c>
      <c r="D70" s="12">
        <f t="shared" ref="D70:J70" si="10">D13/128*100</f>
        <v>94.53125</v>
      </c>
      <c r="E70" s="12">
        <f t="shared" si="10"/>
        <v>85.15625</v>
      </c>
      <c r="F70" s="12">
        <f t="shared" si="10"/>
        <v>83.59375</v>
      </c>
      <c r="G70" s="12">
        <f t="shared" si="10"/>
        <v>96.875</v>
      </c>
      <c r="H70" s="12">
        <f t="shared" si="10"/>
        <v>96.875</v>
      </c>
      <c r="I70" s="12">
        <f t="shared" si="10"/>
        <v>85.15625</v>
      </c>
      <c r="J70" s="12">
        <f t="shared" si="10"/>
        <v>85.9375</v>
      </c>
      <c r="K70" s="9">
        <f>AVERAGE(C70:J70)</f>
        <v>90.234375</v>
      </c>
      <c r="L70" s="12">
        <f t="shared" si="7"/>
        <v>6001</v>
      </c>
      <c r="M70" s="12" t="str">
        <f t="shared" ref="M70:M112" si="11">M13</f>
        <v>Count Target2RT</v>
      </c>
      <c r="N70" s="12">
        <f>N13/128*100</f>
        <v>88.28125</v>
      </c>
      <c r="O70" s="12">
        <f t="shared" ref="O70:U70" si="12">O13/128*100</f>
        <v>67.1875</v>
      </c>
      <c r="P70" s="12">
        <f t="shared" si="12"/>
        <v>82.8125</v>
      </c>
      <c r="Q70" s="12">
        <f t="shared" si="12"/>
        <v>67.96875</v>
      </c>
      <c r="R70" s="12">
        <f t="shared" si="12"/>
        <v>89.0625</v>
      </c>
      <c r="S70" s="12">
        <f t="shared" si="12"/>
        <v>75.78125</v>
      </c>
      <c r="T70" s="12">
        <f t="shared" si="12"/>
        <v>90.625</v>
      </c>
      <c r="U70" s="12">
        <f t="shared" si="12"/>
        <v>75</v>
      </c>
      <c r="V70" s="9">
        <f>AVERAGE(N70:U70)</f>
        <v>79.58984375</v>
      </c>
    </row>
    <row r="71" spans="1:22">
      <c r="A71" s="12">
        <f t="shared" si="5"/>
        <v>6002</v>
      </c>
      <c r="B71" s="12" t="str">
        <f t="shared" si="9"/>
        <v>Count Target1RT</v>
      </c>
      <c r="C71" s="12">
        <f t="shared" ref="C71:J109" si="13">C14/128*100</f>
        <v>100</v>
      </c>
      <c r="D71" s="12">
        <f t="shared" si="13"/>
        <v>100</v>
      </c>
      <c r="E71" s="12">
        <f t="shared" si="13"/>
        <v>98.4375</v>
      </c>
      <c r="F71" s="12">
        <f t="shared" si="13"/>
        <v>98.4375</v>
      </c>
      <c r="G71" s="12">
        <f t="shared" si="13"/>
        <v>100</v>
      </c>
      <c r="H71" s="12">
        <f t="shared" si="13"/>
        <v>99.21875</v>
      </c>
      <c r="I71" s="12">
        <f t="shared" si="13"/>
        <v>99.21875</v>
      </c>
      <c r="J71" s="12">
        <f t="shared" si="13"/>
        <v>99.21875</v>
      </c>
      <c r="K71" s="9">
        <f t="shared" ref="K71:K109" si="14">AVERAGE(C71:J71)</f>
        <v>99.31640625</v>
      </c>
      <c r="L71" s="12">
        <f t="shared" si="7"/>
        <v>6002</v>
      </c>
      <c r="M71" s="12" t="str">
        <f t="shared" si="11"/>
        <v>Count Target2RT</v>
      </c>
      <c r="N71" s="12">
        <f t="shared" ref="N71:U86" si="15">N14/128*100</f>
        <v>98.4375</v>
      </c>
      <c r="O71" s="12">
        <f t="shared" si="15"/>
        <v>95.3125</v>
      </c>
      <c r="P71" s="12">
        <f t="shared" si="15"/>
        <v>100</v>
      </c>
      <c r="Q71" s="12">
        <f t="shared" si="15"/>
        <v>99.21875</v>
      </c>
      <c r="R71" s="12">
        <f t="shared" si="15"/>
        <v>100</v>
      </c>
      <c r="S71" s="12">
        <f t="shared" si="15"/>
        <v>96.09375</v>
      </c>
      <c r="T71" s="12">
        <f t="shared" si="15"/>
        <v>99.21875</v>
      </c>
      <c r="U71" s="12">
        <f t="shared" si="15"/>
        <v>94.53125</v>
      </c>
      <c r="V71" s="9">
        <f t="shared" ref="V71:V109" si="16">AVERAGE(N71:U71)</f>
        <v>97.8515625</v>
      </c>
    </row>
    <row r="72" spans="1:22">
      <c r="A72" s="13">
        <f t="shared" si="5"/>
        <v>6003</v>
      </c>
      <c r="B72" s="13" t="str">
        <f t="shared" si="9"/>
        <v>Count Target1RT</v>
      </c>
      <c r="C72" s="13">
        <f t="shared" si="13"/>
        <v>51.5625</v>
      </c>
      <c r="D72" s="13">
        <f t="shared" si="13"/>
        <v>58.59375</v>
      </c>
      <c r="E72" s="13">
        <f t="shared" si="13"/>
        <v>50.78125</v>
      </c>
      <c r="F72" s="13">
        <f t="shared" si="13"/>
        <v>59.375</v>
      </c>
      <c r="G72" s="13">
        <f t="shared" si="13"/>
        <v>55.46875</v>
      </c>
      <c r="H72" s="13">
        <f t="shared" si="13"/>
        <v>58.59375</v>
      </c>
      <c r="I72" s="13">
        <f t="shared" si="13"/>
        <v>54.6875</v>
      </c>
      <c r="J72" s="13">
        <f t="shared" si="13"/>
        <v>52.34375</v>
      </c>
      <c r="K72" s="14">
        <f t="shared" si="14"/>
        <v>55.17578125</v>
      </c>
      <c r="L72" s="13">
        <f t="shared" si="7"/>
        <v>6003</v>
      </c>
      <c r="M72" s="13" t="str">
        <f t="shared" si="11"/>
        <v>Count Target2RT</v>
      </c>
      <c r="N72" s="13">
        <f t="shared" si="15"/>
        <v>64.0625</v>
      </c>
      <c r="O72" s="13">
        <f t="shared" si="15"/>
        <v>52.34375</v>
      </c>
      <c r="P72" s="13">
        <f t="shared" si="15"/>
        <v>59.375</v>
      </c>
      <c r="Q72" s="13">
        <f t="shared" si="15"/>
        <v>39.84375</v>
      </c>
      <c r="R72" s="13">
        <f t="shared" si="15"/>
        <v>46.875</v>
      </c>
      <c r="S72" s="13">
        <f t="shared" si="15"/>
        <v>38.28125</v>
      </c>
      <c r="T72" s="13">
        <f t="shared" si="15"/>
        <v>48.4375</v>
      </c>
      <c r="U72" s="13">
        <f t="shared" si="15"/>
        <v>42.96875</v>
      </c>
      <c r="V72" s="14">
        <f t="shared" si="16"/>
        <v>49.0234375</v>
      </c>
    </row>
    <row r="73" spans="1:22">
      <c r="A73" s="12">
        <f t="shared" si="5"/>
        <v>6004</v>
      </c>
      <c r="B73" s="12" t="str">
        <f t="shared" si="9"/>
        <v>Count Target1RT</v>
      </c>
      <c r="C73" s="12">
        <f t="shared" si="13"/>
        <v>96.875</v>
      </c>
      <c r="D73" s="12">
        <f t="shared" si="13"/>
        <v>99.21875</v>
      </c>
      <c r="E73" s="12">
        <f t="shared" si="13"/>
        <v>93.75</v>
      </c>
      <c r="F73" s="12">
        <f t="shared" si="13"/>
        <v>95.3125</v>
      </c>
      <c r="G73" s="12">
        <f t="shared" si="13"/>
        <v>98.4375</v>
      </c>
      <c r="H73" s="12">
        <f t="shared" si="13"/>
        <v>96.09375</v>
      </c>
      <c r="I73" s="12">
        <f t="shared" si="13"/>
        <v>93.75</v>
      </c>
      <c r="J73" s="12">
        <f t="shared" si="13"/>
        <v>95.3125</v>
      </c>
      <c r="K73" s="9">
        <f t="shared" si="14"/>
        <v>96.09375</v>
      </c>
      <c r="L73" s="12">
        <f t="shared" si="7"/>
        <v>6004</v>
      </c>
      <c r="M73" s="12" t="str">
        <f t="shared" si="11"/>
        <v>Count Target2RT</v>
      </c>
      <c r="N73" s="12">
        <f t="shared" si="15"/>
        <v>93.75</v>
      </c>
      <c r="O73" s="12">
        <f t="shared" si="15"/>
        <v>87.5</v>
      </c>
      <c r="P73" s="12">
        <f t="shared" si="15"/>
        <v>96.875</v>
      </c>
      <c r="Q73" s="12">
        <f t="shared" si="15"/>
        <v>92.96875</v>
      </c>
      <c r="R73" s="12">
        <f t="shared" si="15"/>
        <v>99.21875</v>
      </c>
      <c r="S73" s="12">
        <f t="shared" si="15"/>
        <v>84.375</v>
      </c>
      <c r="T73" s="12">
        <f t="shared" si="15"/>
        <v>97.65625</v>
      </c>
      <c r="U73" s="12">
        <f t="shared" si="15"/>
        <v>86.71875</v>
      </c>
      <c r="V73" s="9">
        <f t="shared" si="16"/>
        <v>92.3828125</v>
      </c>
    </row>
    <row r="74" spans="1:22">
      <c r="A74" s="12">
        <f t="shared" si="5"/>
        <v>6005</v>
      </c>
      <c r="B74" s="12" t="str">
        <f t="shared" si="9"/>
        <v>Count Target1RT</v>
      </c>
      <c r="C74" s="12">
        <f t="shared" si="13"/>
        <v>96.09375</v>
      </c>
      <c r="D74" s="12">
        <f t="shared" si="13"/>
        <v>100</v>
      </c>
      <c r="E74" s="12">
        <f t="shared" si="13"/>
        <v>99.21875</v>
      </c>
      <c r="F74" s="12">
        <f t="shared" si="13"/>
        <v>96.09375</v>
      </c>
      <c r="G74" s="12">
        <f t="shared" si="13"/>
        <v>98.4375</v>
      </c>
      <c r="H74" s="12">
        <f t="shared" si="13"/>
        <v>100</v>
      </c>
      <c r="I74" s="12">
        <f t="shared" si="13"/>
        <v>98.4375</v>
      </c>
      <c r="J74" s="12">
        <f t="shared" si="13"/>
        <v>99.21875</v>
      </c>
      <c r="K74" s="9">
        <f t="shared" si="14"/>
        <v>98.4375</v>
      </c>
      <c r="L74" s="12">
        <f t="shared" si="7"/>
        <v>6005</v>
      </c>
      <c r="M74" s="12" t="str">
        <f t="shared" si="11"/>
        <v>Count Target2RT</v>
      </c>
      <c r="N74" s="12">
        <f t="shared" si="15"/>
        <v>98.4375</v>
      </c>
      <c r="O74" s="12">
        <f t="shared" si="15"/>
        <v>98.4375</v>
      </c>
      <c r="P74" s="12">
        <f t="shared" si="15"/>
        <v>98.4375</v>
      </c>
      <c r="Q74" s="12">
        <f t="shared" si="15"/>
        <v>93.75</v>
      </c>
      <c r="R74" s="12">
        <f t="shared" si="15"/>
        <v>93.75</v>
      </c>
      <c r="S74" s="12">
        <f t="shared" si="15"/>
        <v>92.1875</v>
      </c>
      <c r="T74" s="12">
        <f t="shared" si="15"/>
        <v>97.65625</v>
      </c>
      <c r="U74" s="12">
        <f t="shared" si="15"/>
        <v>96.875</v>
      </c>
      <c r="V74" s="9">
        <f t="shared" si="16"/>
        <v>96.19140625</v>
      </c>
    </row>
    <row r="75" spans="1:22">
      <c r="A75" s="12">
        <f t="shared" si="5"/>
        <v>6006</v>
      </c>
      <c r="B75" s="12" t="str">
        <f t="shared" si="9"/>
        <v>Count Target1RT</v>
      </c>
      <c r="C75" s="12">
        <f t="shared" si="13"/>
        <v>96.875</v>
      </c>
      <c r="D75" s="12">
        <f t="shared" si="13"/>
        <v>96.09375</v>
      </c>
      <c r="E75" s="12">
        <f t="shared" si="13"/>
        <v>96.875</v>
      </c>
      <c r="F75" s="12">
        <f t="shared" si="13"/>
        <v>98.4375</v>
      </c>
      <c r="G75" s="12">
        <f t="shared" si="13"/>
        <v>100</v>
      </c>
      <c r="H75" s="12">
        <f t="shared" si="13"/>
        <v>100</v>
      </c>
      <c r="I75" s="12">
        <f t="shared" si="13"/>
        <v>95.3125</v>
      </c>
      <c r="J75" s="12">
        <f t="shared" si="13"/>
        <v>96.09375</v>
      </c>
      <c r="K75" s="9">
        <f t="shared" si="14"/>
        <v>97.4609375</v>
      </c>
      <c r="L75" s="12">
        <f t="shared" si="7"/>
        <v>6006</v>
      </c>
      <c r="M75" s="12" t="str">
        <f t="shared" si="11"/>
        <v>Count Target2RT</v>
      </c>
      <c r="N75" s="12">
        <f t="shared" si="15"/>
        <v>95.3125</v>
      </c>
      <c r="O75" s="12">
        <f t="shared" si="15"/>
        <v>96.875</v>
      </c>
      <c r="P75" s="12">
        <f t="shared" si="15"/>
        <v>97.65625</v>
      </c>
      <c r="Q75" s="12">
        <f t="shared" si="15"/>
        <v>94.53125</v>
      </c>
      <c r="R75" s="12">
        <f t="shared" si="15"/>
        <v>93.75</v>
      </c>
      <c r="S75" s="12">
        <f t="shared" si="15"/>
        <v>93.75</v>
      </c>
      <c r="T75" s="12">
        <f t="shared" si="15"/>
        <v>97.65625</v>
      </c>
      <c r="U75" s="12">
        <f t="shared" si="15"/>
        <v>89.0625</v>
      </c>
      <c r="V75" s="9">
        <f t="shared" si="16"/>
        <v>94.82421875</v>
      </c>
    </row>
    <row r="76" spans="1:22">
      <c r="A76" s="12">
        <f t="shared" si="5"/>
        <v>6008</v>
      </c>
      <c r="B76" s="12" t="str">
        <f t="shared" si="9"/>
        <v>Count Target1RT</v>
      </c>
      <c r="C76" s="12">
        <f t="shared" si="13"/>
        <v>92.96875</v>
      </c>
      <c r="D76" s="12">
        <f t="shared" si="13"/>
        <v>91.40625</v>
      </c>
      <c r="E76" s="12">
        <f t="shared" si="13"/>
        <v>85.15625</v>
      </c>
      <c r="F76" s="12">
        <f t="shared" si="13"/>
        <v>85.15625</v>
      </c>
      <c r="G76" s="12">
        <f t="shared" si="13"/>
        <v>96.09375</v>
      </c>
      <c r="H76" s="12">
        <f t="shared" si="13"/>
        <v>96.875</v>
      </c>
      <c r="I76" s="12">
        <f t="shared" si="13"/>
        <v>90.625</v>
      </c>
      <c r="J76" s="12">
        <f t="shared" si="13"/>
        <v>84.375</v>
      </c>
      <c r="K76" s="9">
        <f t="shared" si="14"/>
        <v>90.33203125</v>
      </c>
      <c r="L76" s="12">
        <f t="shared" si="7"/>
        <v>6008</v>
      </c>
      <c r="M76" s="12" t="str">
        <f t="shared" si="11"/>
        <v>Count Target2RT</v>
      </c>
      <c r="N76" s="12">
        <f t="shared" si="15"/>
        <v>95.3125</v>
      </c>
      <c r="O76" s="12">
        <f t="shared" si="15"/>
        <v>71.09375</v>
      </c>
      <c r="P76" s="12">
        <f t="shared" si="15"/>
        <v>91.40625</v>
      </c>
      <c r="Q76" s="12">
        <f t="shared" si="15"/>
        <v>69.53125</v>
      </c>
      <c r="R76" s="12">
        <f t="shared" si="15"/>
        <v>95.3125</v>
      </c>
      <c r="S76" s="12">
        <f t="shared" si="15"/>
        <v>73.4375</v>
      </c>
      <c r="T76" s="12">
        <f t="shared" si="15"/>
        <v>88.28125</v>
      </c>
      <c r="U76" s="12">
        <f t="shared" si="15"/>
        <v>75</v>
      </c>
      <c r="V76" s="9">
        <f t="shared" si="16"/>
        <v>82.421875</v>
      </c>
    </row>
    <row r="77" spans="1:22">
      <c r="A77" s="12">
        <f t="shared" si="5"/>
        <v>6010</v>
      </c>
      <c r="B77" s="12" t="str">
        <f t="shared" si="9"/>
        <v>Count Target1RT</v>
      </c>
      <c r="C77" s="12">
        <f t="shared" si="13"/>
        <v>95.3125</v>
      </c>
      <c r="D77" s="12">
        <f t="shared" si="13"/>
        <v>96.09375</v>
      </c>
      <c r="E77" s="12">
        <f t="shared" si="13"/>
        <v>75.78125</v>
      </c>
      <c r="F77" s="12">
        <f t="shared" si="13"/>
        <v>83.59375</v>
      </c>
      <c r="G77" s="12">
        <f t="shared" si="13"/>
        <v>96.09375</v>
      </c>
      <c r="H77" s="12">
        <f t="shared" si="13"/>
        <v>94.53125</v>
      </c>
      <c r="I77" s="12">
        <f t="shared" si="13"/>
        <v>90.625</v>
      </c>
      <c r="J77" s="12">
        <f t="shared" si="13"/>
        <v>90.625</v>
      </c>
      <c r="K77" s="9">
        <f t="shared" si="14"/>
        <v>90.33203125</v>
      </c>
      <c r="L77" s="12">
        <f t="shared" si="7"/>
        <v>6010</v>
      </c>
      <c r="M77" s="12" t="str">
        <f t="shared" si="11"/>
        <v>Count Target2RT</v>
      </c>
      <c r="N77" s="12">
        <f t="shared" si="15"/>
        <v>89.84375</v>
      </c>
      <c r="O77" s="12">
        <f t="shared" si="15"/>
        <v>79.6875</v>
      </c>
      <c r="P77" s="12">
        <f t="shared" si="15"/>
        <v>91.40625</v>
      </c>
      <c r="Q77" s="12">
        <f t="shared" si="15"/>
        <v>78.90625</v>
      </c>
      <c r="R77" s="12">
        <f t="shared" si="15"/>
        <v>96.875</v>
      </c>
      <c r="S77" s="12">
        <f t="shared" si="15"/>
        <v>79.6875</v>
      </c>
      <c r="T77" s="12">
        <f t="shared" si="15"/>
        <v>97.65625</v>
      </c>
      <c r="U77" s="12">
        <f t="shared" si="15"/>
        <v>79.6875</v>
      </c>
      <c r="V77" s="9">
        <f t="shared" si="16"/>
        <v>86.71875</v>
      </c>
    </row>
    <row r="78" spans="1:22">
      <c r="A78" s="12">
        <f t="shared" si="5"/>
        <v>6011</v>
      </c>
      <c r="B78" s="12" t="str">
        <f t="shared" si="9"/>
        <v>Count Target1RT</v>
      </c>
      <c r="C78" s="12">
        <f t="shared" si="13"/>
        <v>94.53125</v>
      </c>
      <c r="D78" s="12">
        <f t="shared" si="13"/>
        <v>89.84375</v>
      </c>
      <c r="E78" s="12">
        <f t="shared" si="13"/>
        <v>90.625</v>
      </c>
      <c r="F78" s="12">
        <f t="shared" si="13"/>
        <v>91.40625</v>
      </c>
      <c r="G78" s="12">
        <f t="shared" si="13"/>
        <v>95.3125</v>
      </c>
      <c r="H78" s="12">
        <f t="shared" si="13"/>
        <v>96.875</v>
      </c>
      <c r="I78" s="12">
        <f t="shared" si="13"/>
        <v>89.0625</v>
      </c>
      <c r="J78" s="12">
        <f t="shared" si="13"/>
        <v>91.40625</v>
      </c>
      <c r="K78" s="9">
        <f t="shared" si="14"/>
        <v>92.3828125</v>
      </c>
      <c r="L78" s="12">
        <f t="shared" si="7"/>
        <v>6011</v>
      </c>
      <c r="M78" s="12" t="str">
        <f t="shared" si="11"/>
        <v>Count Target2RT</v>
      </c>
      <c r="N78" s="12">
        <f t="shared" si="15"/>
        <v>93.75</v>
      </c>
      <c r="O78" s="12">
        <f t="shared" si="15"/>
        <v>89.0625</v>
      </c>
      <c r="P78" s="12">
        <f t="shared" si="15"/>
        <v>91.40625</v>
      </c>
      <c r="Q78" s="12">
        <f t="shared" si="15"/>
        <v>85.9375</v>
      </c>
      <c r="R78" s="12">
        <f t="shared" si="15"/>
        <v>92.96875</v>
      </c>
      <c r="S78" s="12">
        <f t="shared" si="15"/>
        <v>85.9375</v>
      </c>
      <c r="T78" s="12">
        <f t="shared" si="15"/>
        <v>100</v>
      </c>
      <c r="U78" s="12">
        <f t="shared" si="15"/>
        <v>91.40625</v>
      </c>
      <c r="V78" s="9">
        <f t="shared" si="16"/>
        <v>91.30859375</v>
      </c>
    </row>
    <row r="79" spans="1:22">
      <c r="A79" s="12">
        <f t="shared" si="5"/>
        <v>6012</v>
      </c>
      <c r="B79" s="12" t="str">
        <f t="shared" si="9"/>
        <v>Count Target1RT</v>
      </c>
      <c r="C79" s="12">
        <f t="shared" si="13"/>
        <v>90.625</v>
      </c>
      <c r="D79" s="12">
        <f t="shared" si="13"/>
        <v>89.0625</v>
      </c>
      <c r="E79" s="12">
        <f t="shared" si="13"/>
        <v>78.90625</v>
      </c>
      <c r="F79" s="12">
        <f t="shared" si="13"/>
        <v>66.40625</v>
      </c>
      <c r="G79" s="12">
        <f t="shared" si="13"/>
        <v>89.84375</v>
      </c>
      <c r="H79" s="12">
        <f t="shared" si="13"/>
        <v>90.625</v>
      </c>
      <c r="I79" s="12">
        <f t="shared" si="13"/>
        <v>83.59375</v>
      </c>
      <c r="J79" s="12">
        <f t="shared" si="13"/>
        <v>79.6875</v>
      </c>
      <c r="K79" s="9">
        <f t="shared" si="14"/>
        <v>83.59375</v>
      </c>
      <c r="L79" s="12">
        <f t="shared" si="7"/>
        <v>6012</v>
      </c>
      <c r="M79" s="12" t="str">
        <f t="shared" si="11"/>
        <v>Count Target2RT</v>
      </c>
      <c r="N79" s="12">
        <f t="shared" si="15"/>
        <v>84.375</v>
      </c>
      <c r="O79" s="12">
        <f t="shared" si="15"/>
        <v>60.15625</v>
      </c>
      <c r="P79" s="12">
        <f t="shared" si="15"/>
        <v>82.03125</v>
      </c>
      <c r="Q79" s="12">
        <f t="shared" si="15"/>
        <v>57.03125</v>
      </c>
      <c r="R79" s="12">
        <f t="shared" si="15"/>
        <v>75</v>
      </c>
      <c r="S79" s="12">
        <f t="shared" si="15"/>
        <v>59.375</v>
      </c>
      <c r="T79" s="12">
        <f t="shared" si="15"/>
        <v>82.8125</v>
      </c>
      <c r="U79" s="12">
        <f t="shared" si="15"/>
        <v>64.84375</v>
      </c>
      <c r="V79" s="9">
        <f t="shared" si="16"/>
        <v>70.703125</v>
      </c>
    </row>
    <row r="80" spans="1:22">
      <c r="A80" s="12">
        <f t="shared" si="5"/>
        <v>6013</v>
      </c>
      <c r="B80" s="12" t="str">
        <f t="shared" si="9"/>
        <v>Count Target1RT</v>
      </c>
      <c r="C80" s="12">
        <f t="shared" si="13"/>
        <v>66.40625</v>
      </c>
      <c r="D80" s="12">
        <f t="shared" si="13"/>
        <v>71.875</v>
      </c>
      <c r="E80" s="12">
        <f t="shared" si="13"/>
        <v>68.75</v>
      </c>
      <c r="F80" s="12">
        <f t="shared" si="13"/>
        <v>73.4375</v>
      </c>
      <c r="G80" s="12">
        <f t="shared" si="13"/>
        <v>71.09375</v>
      </c>
      <c r="H80" s="12">
        <f t="shared" si="13"/>
        <v>67.1875</v>
      </c>
      <c r="I80" s="12">
        <f t="shared" si="13"/>
        <v>71.875</v>
      </c>
      <c r="J80" s="12">
        <f t="shared" si="13"/>
        <v>75.78125</v>
      </c>
      <c r="K80" s="9">
        <f t="shared" si="14"/>
        <v>70.80078125</v>
      </c>
      <c r="L80" s="12">
        <f t="shared" si="7"/>
        <v>6013</v>
      </c>
      <c r="M80" s="12" t="str">
        <f t="shared" si="11"/>
        <v>Count Target2RT</v>
      </c>
      <c r="N80" s="12">
        <f t="shared" si="15"/>
        <v>60.15625</v>
      </c>
      <c r="O80" s="12">
        <f t="shared" si="15"/>
        <v>67.1875</v>
      </c>
      <c r="P80" s="12">
        <f t="shared" si="15"/>
        <v>67.1875</v>
      </c>
      <c r="Q80" s="12">
        <f t="shared" si="15"/>
        <v>70.3125</v>
      </c>
      <c r="R80" s="12">
        <f t="shared" si="15"/>
        <v>71.09375</v>
      </c>
      <c r="S80" s="12">
        <f t="shared" si="15"/>
        <v>70.3125</v>
      </c>
      <c r="T80" s="12">
        <f t="shared" si="15"/>
        <v>65.625</v>
      </c>
      <c r="U80" s="12">
        <f t="shared" si="15"/>
        <v>71.875</v>
      </c>
      <c r="V80" s="9">
        <f t="shared" si="16"/>
        <v>67.96875</v>
      </c>
    </row>
    <row r="81" spans="1:22">
      <c r="A81" s="12">
        <f t="shared" si="5"/>
        <v>6014</v>
      </c>
      <c r="B81" s="12" t="str">
        <f t="shared" si="9"/>
        <v>Count Target1RT</v>
      </c>
      <c r="C81" s="12">
        <f t="shared" si="13"/>
        <v>94.53125</v>
      </c>
      <c r="D81" s="12">
        <f t="shared" si="13"/>
        <v>92.1875</v>
      </c>
      <c r="E81" s="12">
        <f t="shared" si="13"/>
        <v>77.34375</v>
      </c>
      <c r="F81" s="12">
        <f t="shared" si="13"/>
        <v>78.125</v>
      </c>
      <c r="G81" s="12">
        <f t="shared" si="13"/>
        <v>98.4375</v>
      </c>
      <c r="H81" s="12">
        <f t="shared" si="13"/>
        <v>96.875</v>
      </c>
      <c r="I81" s="12">
        <f t="shared" si="13"/>
        <v>80.46875</v>
      </c>
      <c r="J81" s="12">
        <f t="shared" si="13"/>
        <v>83.59375</v>
      </c>
      <c r="K81" s="9">
        <f t="shared" si="14"/>
        <v>87.6953125</v>
      </c>
      <c r="L81" s="12">
        <f t="shared" si="7"/>
        <v>6014</v>
      </c>
      <c r="M81" s="12" t="str">
        <f t="shared" si="11"/>
        <v>Count Target2RT</v>
      </c>
      <c r="N81" s="12">
        <f t="shared" si="15"/>
        <v>89.84375</v>
      </c>
      <c r="O81" s="12">
        <f t="shared" si="15"/>
        <v>76.5625</v>
      </c>
      <c r="P81" s="12">
        <f t="shared" si="15"/>
        <v>90.625</v>
      </c>
      <c r="Q81" s="12">
        <f t="shared" si="15"/>
        <v>81.25</v>
      </c>
      <c r="R81" s="12">
        <f t="shared" si="15"/>
        <v>94.53125</v>
      </c>
      <c r="S81" s="12">
        <f t="shared" si="15"/>
        <v>67.96875</v>
      </c>
      <c r="T81" s="12">
        <f t="shared" si="15"/>
        <v>95.3125</v>
      </c>
      <c r="U81" s="12">
        <f t="shared" si="15"/>
        <v>67.96875</v>
      </c>
      <c r="V81" s="9">
        <f t="shared" si="16"/>
        <v>83.0078125</v>
      </c>
    </row>
    <row r="82" spans="1:22">
      <c r="A82" s="12">
        <f t="shared" si="5"/>
        <v>6015</v>
      </c>
      <c r="B82" s="12" t="str">
        <f t="shared" si="9"/>
        <v>Count Target1RT</v>
      </c>
      <c r="C82" s="12">
        <f t="shared" si="13"/>
        <v>94.53125</v>
      </c>
      <c r="D82" s="12">
        <f t="shared" si="13"/>
        <v>96.875</v>
      </c>
      <c r="E82" s="12">
        <f t="shared" si="13"/>
        <v>96.875</v>
      </c>
      <c r="F82" s="12">
        <f t="shared" si="13"/>
        <v>94.53125</v>
      </c>
      <c r="G82" s="12">
        <f t="shared" si="13"/>
        <v>99.21875</v>
      </c>
      <c r="H82" s="12">
        <f t="shared" si="13"/>
        <v>99.21875</v>
      </c>
      <c r="I82" s="12">
        <f t="shared" si="13"/>
        <v>93.75</v>
      </c>
      <c r="J82" s="12">
        <f t="shared" si="13"/>
        <v>99.21875</v>
      </c>
      <c r="K82" s="9">
        <f t="shared" si="14"/>
        <v>96.77734375</v>
      </c>
      <c r="L82" s="12">
        <f t="shared" si="7"/>
        <v>6015</v>
      </c>
      <c r="M82" s="12" t="str">
        <f t="shared" si="11"/>
        <v>Count Target2RT</v>
      </c>
      <c r="N82" s="12">
        <f t="shared" si="15"/>
        <v>97.65625</v>
      </c>
      <c r="O82" s="12">
        <f t="shared" si="15"/>
        <v>96.09375</v>
      </c>
      <c r="P82" s="12">
        <f t="shared" si="15"/>
        <v>94.53125</v>
      </c>
      <c r="Q82" s="12">
        <f t="shared" si="15"/>
        <v>90.625</v>
      </c>
      <c r="R82" s="12">
        <f t="shared" si="15"/>
        <v>97.65625</v>
      </c>
      <c r="S82" s="12">
        <f t="shared" si="15"/>
        <v>96.09375</v>
      </c>
      <c r="T82" s="12">
        <f t="shared" si="15"/>
        <v>98.4375</v>
      </c>
      <c r="U82" s="12">
        <f t="shared" si="15"/>
        <v>95.3125</v>
      </c>
      <c r="V82" s="9">
        <f t="shared" si="16"/>
        <v>95.80078125</v>
      </c>
    </row>
    <row r="83" spans="1:22">
      <c r="A83" s="12">
        <f t="shared" si="5"/>
        <v>6017</v>
      </c>
      <c r="B83" s="12" t="str">
        <f t="shared" si="9"/>
        <v>Count Target1RT</v>
      </c>
      <c r="C83" s="12">
        <f t="shared" si="13"/>
        <v>77.34375</v>
      </c>
      <c r="D83" s="12">
        <f t="shared" si="13"/>
        <v>66.40625</v>
      </c>
      <c r="E83" s="12">
        <f t="shared" si="13"/>
        <v>60.15625</v>
      </c>
      <c r="F83" s="12">
        <f t="shared" si="13"/>
        <v>59.375</v>
      </c>
      <c r="G83" s="12">
        <f t="shared" si="13"/>
        <v>75</v>
      </c>
      <c r="H83" s="12">
        <f t="shared" si="13"/>
        <v>76.5625</v>
      </c>
      <c r="I83" s="12">
        <f t="shared" si="13"/>
        <v>51.5625</v>
      </c>
      <c r="J83" s="12">
        <f t="shared" si="13"/>
        <v>61.71875</v>
      </c>
      <c r="K83" s="9">
        <f t="shared" si="14"/>
        <v>66.015625</v>
      </c>
      <c r="L83" s="12">
        <f t="shared" si="7"/>
        <v>6017</v>
      </c>
      <c r="M83" s="12" t="str">
        <f t="shared" si="11"/>
        <v>Count Target2RT</v>
      </c>
      <c r="N83" s="12">
        <f t="shared" si="15"/>
        <v>73.4375</v>
      </c>
      <c r="O83" s="12">
        <f t="shared" si="15"/>
        <v>50.78125</v>
      </c>
      <c r="P83" s="12">
        <f t="shared" si="15"/>
        <v>77.34375</v>
      </c>
      <c r="Q83" s="12">
        <f t="shared" si="15"/>
        <v>47.65625</v>
      </c>
      <c r="R83" s="12">
        <f t="shared" si="15"/>
        <v>62.5</v>
      </c>
      <c r="S83" s="12">
        <f t="shared" si="15"/>
        <v>40.625</v>
      </c>
      <c r="T83" s="12">
        <f t="shared" si="15"/>
        <v>60.9375</v>
      </c>
      <c r="U83" s="12">
        <f t="shared" si="15"/>
        <v>44.53125</v>
      </c>
      <c r="V83" s="9">
        <f t="shared" si="16"/>
        <v>57.2265625</v>
      </c>
    </row>
    <row r="84" spans="1:22">
      <c r="A84" s="12">
        <f t="shared" si="5"/>
        <v>6018</v>
      </c>
      <c r="B84" s="12" t="str">
        <f t="shared" si="9"/>
        <v>Count Target1RT</v>
      </c>
      <c r="C84" s="12">
        <f t="shared" si="13"/>
        <v>90.625</v>
      </c>
      <c r="D84" s="12">
        <f t="shared" si="13"/>
        <v>95.3125</v>
      </c>
      <c r="E84" s="12">
        <f t="shared" si="13"/>
        <v>89.84375</v>
      </c>
      <c r="F84" s="12">
        <f t="shared" si="13"/>
        <v>90.625</v>
      </c>
      <c r="G84" s="12">
        <f t="shared" si="13"/>
        <v>96.875</v>
      </c>
      <c r="H84" s="12">
        <f t="shared" si="13"/>
        <v>95.3125</v>
      </c>
      <c r="I84" s="12">
        <f t="shared" si="13"/>
        <v>89.0625</v>
      </c>
      <c r="J84" s="12">
        <f t="shared" si="13"/>
        <v>85.15625</v>
      </c>
      <c r="K84" s="9">
        <f t="shared" si="14"/>
        <v>91.6015625</v>
      </c>
      <c r="L84" s="12">
        <f t="shared" si="7"/>
        <v>6018</v>
      </c>
      <c r="M84" s="12" t="str">
        <f t="shared" si="11"/>
        <v>Count Target2RT</v>
      </c>
      <c r="N84" s="12">
        <f t="shared" si="15"/>
        <v>86.71875</v>
      </c>
      <c r="O84" s="12">
        <f t="shared" si="15"/>
        <v>74.21875</v>
      </c>
      <c r="P84" s="12">
        <f t="shared" si="15"/>
        <v>86.71875</v>
      </c>
      <c r="Q84" s="12">
        <f t="shared" si="15"/>
        <v>74.21875</v>
      </c>
      <c r="R84" s="12">
        <f t="shared" si="15"/>
        <v>89.84375</v>
      </c>
      <c r="S84" s="12">
        <f t="shared" si="15"/>
        <v>83.59375</v>
      </c>
      <c r="T84" s="12">
        <f t="shared" si="15"/>
        <v>88.28125</v>
      </c>
      <c r="U84" s="12">
        <f t="shared" si="15"/>
        <v>85.9375</v>
      </c>
      <c r="V84" s="9">
        <f t="shared" si="16"/>
        <v>83.69140625</v>
      </c>
    </row>
    <row r="85" spans="1:22">
      <c r="A85" s="12">
        <f t="shared" si="5"/>
        <v>6019</v>
      </c>
      <c r="B85" s="12" t="str">
        <f t="shared" si="9"/>
        <v>Count Target1RT</v>
      </c>
      <c r="C85" s="12">
        <f t="shared" si="13"/>
        <v>88.28125</v>
      </c>
      <c r="D85" s="12">
        <f t="shared" si="13"/>
        <v>92.1875</v>
      </c>
      <c r="E85" s="12">
        <f t="shared" si="13"/>
        <v>85.15625</v>
      </c>
      <c r="F85" s="12">
        <f t="shared" si="13"/>
        <v>85.9375</v>
      </c>
      <c r="G85" s="12">
        <f t="shared" si="13"/>
        <v>94.53125</v>
      </c>
      <c r="H85" s="12">
        <f t="shared" si="13"/>
        <v>94.53125</v>
      </c>
      <c r="I85" s="12">
        <f t="shared" si="13"/>
        <v>90.625</v>
      </c>
      <c r="J85" s="12">
        <f t="shared" si="13"/>
        <v>89.84375</v>
      </c>
      <c r="K85" s="9">
        <f t="shared" si="14"/>
        <v>90.13671875</v>
      </c>
      <c r="L85" s="12">
        <f t="shared" si="7"/>
        <v>6019</v>
      </c>
      <c r="M85" s="12" t="str">
        <f t="shared" si="11"/>
        <v>Count Target2RT</v>
      </c>
      <c r="N85" s="12">
        <f t="shared" si="15"/>
        <v>78.125</v>
      </c>
      <c r="O85" s="12">
        <f t="shared" si="15"/>
        <v>71.09375</v>
      </c>
      <c r="P85" s="12">
        <f t="shared" si="15"/>
        <v>78.90625</v>
      </c>
      <c r="Q85" s="12">
        <f t="shared" si="15"/>
        <v>77.34375</v>
      </c>
      <c r="R85" s="12">
        <f t="shared" si="15"/>
        <v>90.625</v>
      </c>
      <c r="S85" s="12">
        <f t="shared" si="15"/>
        <v>75.78125</v>
      </c>
      <c r="T85" s="12">
        <f t="shared" si="15"/>
        <v>92.1875</v>
      </c>
      <c r="U85" s="12">
        <f t="shared" si="15"/>
        <v>72.65625</v>
      </c>
      <c r="V85" s="9">
        <f t="shared" si="16"/>
        <v>79.58984375</v>
      </c>
    </row>
    <row r="86" spans="1:22">
      <c r="A86" s="12">
        <f t="shared" si="5"/>
        <v>7001</v>
      </c>
      <c r="B86" s="12" t="str">
        <f t="shared" si="9"/>
        <v>Count Target1RT</v>
      </c>
      <c r="C86" s="12">
        <f t="shared" si="13"/>
        <v>96.875</v>
      </c>
      <c r="D86" s="12">
        <f t="shared" si="13"/>
        <v>98.4375</v>
      </c>
      <c r="E86" s="12">
        <f t="shared" si="13"/>
        <v>98.4375</v>
      </c>
      <c r="F86" s="12">
        <f t="shared" si="13"/>
        <v>96.09375</v>
      </c>
      <c r="G86" s="12">
        <f t="shared" si="13"/>
        <v>100</v>
      </c>
      <c r="H86" s="12">
        <f t="shared" si="13"/>
        <v>100</v>
      </c>
      <c r="I86" s="12">
        <f t="shared" si="13"/>
        <v>98.4375</v>
      </c>
      <c r="J86" s="12">
        <f t="shared" si="13"/>
        <v>98.4375</v>
      </c>
      <c r="K86" s="9">
        <f t="shared" si="14"/>
        <v>98.33984375</v>
      </c>
      <c r="L86" s="12">
        <f t="shared" si="7"/>
        <v>7001</v>
      </c>
      <c r="M86" s="12" t="str">
        <f t="shared" si="11"/>
        <v>Count Target2RT</v>
      </c>
      <c r="N86" s="12">
        <f t="shared" si="15"/>
        <v>97.65625</v>
      </c>
      <c r="O86" s="12">
        <f t="shared" si="15"/>
        <v>83.59375</v>
      </c>
      <c r="P86" s="12">
        <f t="shared" si="15"/>
        <v>96.09375</v>
      </c>
      <c r="Q86" s="12">
        <f t="shared" si="15"/>
        <v>86.71875</v>
      </c>
      <c r="R86" s="12">
        <f t="shared" si="15"/>
        <v>96.875</v>
      </c>
      <c r="S86" s="12">
        <f t="shared" si="15"/>
        <v>94.53125</v>
      </c>
      <c r="T86" s="12">
        <f t="shared" si="15"/>
        <v>94.53125</v>
      </c>
      <c r="U86" s="12">
        <f t="shared" si="15"/>
        <v>89.84375</v>
      </c>
      <c r="V86" s="9">
        <f t="shared" si="16"/>
        <v>92.48046875</v>
      </c>
    </row>
    <row r="87" spans="1:22">
      <c r="A87" s="13">
        <f t="shared" si="5"/>
        <v>7003</v>
      </c>
      <c r="B87" s="13" t="str">
        <f t="shared" si="9"/>
        <v>Count Target1RT</v>
      </c>
      <c r="C87" s="13">
        <f t="shared" si="13"/>
        <v>94.53125</v>
      </c>
      <c r="D87" s="13">
        <f t="shared" si="13"/>
        <v>96.09375</v>
      </c>
      <c r="E87" s="13">
        <f t="shared" si="13"/>
        <v>41.40625</v>
      </c>
      <c r="F87" s="13">
        <f t="shared" si="13"/>
        <v>42.1875</v>
      </c>
      <c r="G87" s="13">
        <f t="shared" si="13"/>
        <v>96.875</v>
      </c>
      <c r="H87" s="13">
        <f t="shared" si="13"/>
        <v>98.4375</v>
      </c>
      <c r="I87" s="13">
        <f t="shared" si="13"/>
        <v>40.625</v>
      </c>
      <c r="J87" s="13">
        <f t="shared" si="13"/>
        <v>44.53125</v>
      </c>
      <c r="K87" s="14">
        <f t="shared" si="14"/>
        <v>69.3359375</v>
      </c>
      <c r="L87" s="13">
        <f t="shared" si="7"/>
        <v>7003</v>
      </c>
      <c r="M87" s="13" t="str">
        <f t="shared" si="11"/>
        <v>Count Target2RT</v>
      </c>
      <c r="N87" s="13">
        <f t="shared" ref="N87:U102" si="17">N30/128*100</f>
        <v>83.59375</v>
      </c>
      <c r="O87" s="13">
        <f t="shared" si="17"/>
        <v>25</v>
      </c>
      <c r="P87" s="13">
        <f t="shared" si="17"/>
        <v>81.25</v>
      </c>
      <c r="Q87" s="13">
        <f t="shared" si="17"/>
        <v>29.6875</v>
      </c>
      <c r="R87" s="13">
        <f t="shared" si="17"/>
        <v>85.15625</v>
      </c>
      <c r="S87" s="13">
        <f t="shared" si="17"/>
        <v>34.375</v>
      </c>
      <c r="T87" s="13">
        <f t="shared" si="17"/>
        <v>82.03125</v>
      </c>
      <c r="U87" s="13">
        <f t="shared" si="17"/>
        <v>30.46875</v>
      </c>
      <c r="V87" s="14">
        <f t="shared" si="16"/>
        <v>56.4453125</v>
      </c>
    </row>
    <row r="88" spans="1:22">
      <c r="A88" s="12">
        <f t="shared" si="5"/>
        <v>7004</v>
      </c>
      <c r="B88" s="12" t="str">
        <f t="shared" si="9"/>
        <v>Count Target1RT</v>
      </c>
      <c r="C88" s="12">
        <f t="shared" si="13"/>
        <v>93.75</v>
      </c>
      <c r="D88" s="12">
        <f t="shared" si="13"/>
        <v>100</v>
      </c>
      <c r="E88" s="12">
        <f t="shared" si="13"/>
        <v>54.6875</v>
      </c>
      <c r="F88" s="12">
        <f t="shared" si="13"/>
        <v>51.5625</v>
      </c>
      <c r="G88" s="12">
        <f t="shared" si="13"/>
        <v>98.4375</v>
      </c>
      <c r="H88" s="12">
        <f t="shared" si="13"/>
        <v>96.09375</v>
      </c>
      <c r="I88" s="12">
        <f t="shared" si="13"/>
        <v>48.4375</v>
      </c>
      <c r="J88" s="12">
        <f t="shared" si="13"/>
        <v>50</v>
      </c>
      <c r="K88" s="9">
        <f t="shared" si="14"/>
        <v>74.12109375</v>
      </c>
      <c r="L88" s="12">
        <f t="shared" si="7"/>
        <v>7004</v>
      </c>
      <c r="M88" s="12" t="str">
        <f t="shared" si="11"/>
        <v>Count Target2RT</v>
      </c>
      <c r="N88" s="12">
        <f t="shared" si="17"/>
        <v>92.96875</v>
      </c>
      <c r="O88" s="12">
        <f t="shared" si="17"/>
        <v>50.78125</v>
      </c>
      <c r="P88" s="12">
        <f t="shared" si="17"/>
        <v>92.96875</v>
      </c>
      <c r="Q88" s="12">
        <f t="shared" si="17"/>
        <v>49.21875</v>
      </c>
      <c r="R88" s="12">
        <f t="shared" si="17"/>
        <v>92.1875</v>
      </c>
      <c r="S88" s="12">
        <f t="shared" si="17"/>
        <v>50.78125</v>
      </c>
      <c r="T88" s="12">
        <f t="shared" si="17"/>
        <v>93.75</v>
      </c>
      <c r="U88" s="12">
        <f t="shared" si="17"/>
        <v>48.4375</v>
      </c>
      <c r="V88" s="9">
        <f t="shared" si="16"/>
        <v>71.38671875</v>
      </c>
    </row>
    <row r="89" spans="1:22">
      <c r="A89" s="12">
        <f t="shared" si="5"/>
        <v>5601</v>
      </c>
      <c r="B89" s="12" t="str">
        <f t="shared" si="9"/>
        <v>Count Target1RT</v>
      </c>
      <c r="C89" s="12">
        <f t="shared" si="13"/>
        <v>78.90625</v>
      </c>
      <c r="D89" s="12">
        <f t="shared" si="13"/>
        <v>81.25</v>
      </c>
      <c r="E89" s="12">
        <f t="shared" si="13"/>
        <v>77.34375</v>
      </c>
      <c r="F89" s="12">
        <f t="shared" si="13"/>
        <v>80.46875</v>
      </c>
      <c r="G89" s="12">
        <f t="shared" si="13"/>
        <v>89.0625</v>
      </c>
      <c r="H89" s="12">
        <f t="shared" si="13"/>
        <v>89.0625</v>
      </c>
      <c r="I89" s="12">
        <f t="shared" si="13"/>
        <v>82.8125</v>
      </c>
      <c r="J89" s="12">
        <f t="shared" si="13"/>
        <v>87.5</v>
      </c>
      <c r="K89" s="9">
        <f t="shared" si="14"/>
        <v>83.30078125</v>
      </c>
      <c r="L89" s="12">
        <f t="shared" si="7"/>
        <v>5601</v>
      </c>
      <c r="M89" s="12" t="str">
        <f t="shared" si="11"/>
        <v>Count Target2RT</v>
      </c>
      <c r="N89" s="12">
        <f t="shared" si="17"/>
        <v>78.125</v>
      </c>
      <c r="O89" s="12">
        <f t="shared" si="17"/>
        <v>53.90625</v>
      </c>
      <c r="P89" s="12">
        <f t="shared" si="17"/>
        <v>67.96875</v>
      </c>
      <c r="Q89" s="12">
        <f t="shared" si="17"/>
        <v>54.6875</v>
      </c>
      <c r="R89" s="12">
        <f t="shared" si="17"/>
        <v>65.625</v>
      </c>
      <c r="S89" s="12">
        <f t="shared" si="17"/>
        <v>67.1875</v>
      </c>
      <c r="T89" s="12">
        <f t="shared" si="17"/>
        <v>71.09375</v>
      </c>
      <c r="U89" s="12">
        <f t="shared" si="17"/>
        <v>61.71875</v>
      </c>
      <c r="V89" s="9">
        <f t="shared" si="16"/>
        <v>65.0390625</v>
      </c>
    </row>
    <row r="90" spans="1:22">
      <c r="A90" s="12">
        <f t="shared" si="5"/>
        <v>7001</v>
      </c>
      <c r="B90" s="12" t="str">
        <f t="shared" si="9"/>
        <v>Count Target1RT</v>
      </c>
      <c r="C90" s="12">
        <f t="shared" si="13"/>
        <v>66.40625</v>
      </c>
      <c r="D90" s="12">
        <f t="shared" si="13"/>
        <v>67.1875</v>
      </c>
      <c r="E90" s="12">
        <f t="shared" si="13"/>
        <v>56.25</v>
      </c>
      <c r="F90" s="12">
        <f t="shared" si="13"/>
        <v>56.25</v>
      </c>
      <c r="G90" s="12">
        <f t="shared" si="13"/>
        <v>69.53125</v>
      </c>
      <c r="H90" s="12">
        <f t="shared" si="13"/>
        <v>68.75</v>
      </c>
      <c r="I90" s="12">
        <f t="shared" si="13"/>
        <v>60.15625</v>
      </c>
      <c r="J90" s="12">
        <f t="shared" si="13"/>
        <v>65.625</v>
      </c>
      <c r="K90" s="9">
        <f t="shared" si="14"/>
        <v>63.76953125</v>
      </c>
      <c r="L90" s="12">
        <f t="shared" si="7"/>
        <v>7001</v>
      </c>
      <c r="M90" s="12" t="str">
        <f t="shared" si="11"/>
        <v>Count Target2RT</v>
      </c>
      <c r="N90" s="12">
        <f t="shared" si="17"/>
        <v>66.40625</v>
      </c>
      <c r="O90" s="12">
        <f t="shared" si="17"/>
        <v>51.5625</v>
      </c>
      <c r="P90" s="12">
        <f t="shared" si="17"/>
        <v>60.15625</v>
      </c>
      <c r="Q90" s="12">
        <f t="shared" si="17"/>
        <v>46.875</v>
      </c>
      <c r="R90" s="12">
        <f t="shared" si="17"/>
        <v>61.71875</v>
      </c>
      <c r="S90" s="12">
        <f t="shared" si="17"/>
        <v>47.65625</v>
      </c>
      <c r="T90" s="12">
        <f t="shared" si="17"/>
        <v>61.71875</v>
      </c>
      <c r="U90" s="12">
        <f t="shared" si="17"/>
        <v>49.21875</v>
      </c>
      <c r="V90" s="9">
        <f t="shared" si="16"/>
        <v>55.6640625</v>
      </c>
    </row>
    <row r="91" spans="1:22">
      <c r="A91" s="12">
        <f t="shared" si="5"/>
        <v>7014</v>
      </c>
      <c r="B91" s="12" t="str">
        <f t="shared" si="9"/>
        <v>Count Target1RT</v>
      </c>
      <c r="C91" s="12">
        <f t="shared" si="13"/>
        <v>99.21875</v>
      </c>
      <c r="D91" s="12">
        <f t="shared" si="13"/>
        <v>98.4375</v>
      </c>
      <c r="E91" s="12">
        <f t="shared" si="13"/>
        <v>96.875</v>
      </c>
      <c r="F91" s="12">
        <f t="shared" si="13"/>
        <v>96.875</v>
      </c>
      <c r="G91" s="12">
        <f t="shared" si="13"/>
        <v>98.4375</v>
      </c>
      <c r="H91" s="12">
        <f t="shared" si="13"/>
        <v>95.3125</v>
      </c>
      <c r="I91" s="12">
        <f t="shared" si="13"/>
        <v>92.1875</v>
      </c>
      <c r="J91" s="12">
        <f t="shared" si="13"/>
        <v>95.3125</v>
      </c>
      <c r="K91" s="9">
        <f t="shared" si="14"/>
        <v>96.58203125</v>
      </c>
      <c r="L91" s="12">
        <f t="shared" si="7"/>
        <v>7014</v>
      </c>
      <c r="M91" s="12" t="str">
        <f t="shared" si="11"/>
        <v>Count Target2RT</v>
      </c>
      <c r="N91" s="12">
        <f t="shared" si="17"/>
        <v>98.4375</v>
      </c>
      <c r="O91" s="12">
        <f t="shared" si="17"/>
        <v>89.0625</v>
      </c>
      <c r="P91" s="12">
        <f t="shared" si="17"/>
        <v>98.4375</v>
      </c>
      <c r="Q91" s="12">
        <f t="shared" si="17"/>
        <v>92.1875</v>
      </c>
      <c r="R91" s="12">
        <f t="shared" si="17"/>
        <v>96.09375</v>
      </c>
      <c r="S91" s="12">
        <f t="shared" si="17"/>
        <v>78.125</v>
      </c>
      <c r="T91" s="12">
        <f t="shared" si="17"/>
        <v>96.09375</v>
      </c>
      <c r="U91" s="12">
        <f t="shared" si="17"/>
        <v>86.71875</v>
      </c>
      <c r="V91" s="9">
        <f t="shared" si="16"/>
        <v>91.89453125</v>
      </c>
    </row>
    <row r="92" spans="1:22">
      <c r="A92" s="12">
        <f t="shared" si="5"/>
        <v>7100</v>
      </c>
      <c r="B92" s="12" t="str">
        <f t="shared" si="9"/>
        <v>Count Target1RT</v>
      </c>
      <c r="C92" s="12">
        <f t="shared" si="13"/>
        <v>95.3125</v>
      </c>
      <c r="D92" s="12">
        <f t="shared" si="13"/>
        <v>94.53125</v>
      </c>
      <c r="E92" s="12">
        <f t="shared" si="13"/>
        <v>90.625</v>
      </c>
      <c r="F92" s="12">
        <f t="shared" si="13"/>
        <v>92.1875</v>
      </c>
      <c r="G92" s="12">
        <f t="shared" si="13"/>
        <v>99.21875</v>
      </c>
      <c r="H92" s="12">
        <f t="shared" si="13"/>
        <v>98.4375</v>
      </c>
      <c r="I92" s="12">
        <f t="shared" si="13"/>
        <v>91.40625</v>
      </c>
      <c r="J92" s="12">
        <f t="shared" si="13"/>
        <v>92.96875</v>
      </c>
      <c r="K92" s="9">
        <f t="shared" si="14"/>
        <v>94.3359375</v>
      </c>
      <c r="L92" s="12">
        <f t="shared" si="7"/>
        <v>7100</v>
      </c>
      <c r="M92" s="12" t="str">
        <f t="shared" si="11"/>
        <v>Count Target2RT</v>
      </c>
      <c r="N92" s="12">
        <f t="shared" si="17"/>
        <v>84.375</v>
      </c>
      <c r="O92" s="12">
        <f t="shared" si="17"/>
        <v>76.5625</v>
      </c>
      <c r="P92" s="12">
        <f t="shared" si="17"/>
        <v>85.15625</v>
      </c>
      <c r="Q92" s="12">
        <f t="shared" si="17"/>
        <v>78.90625</v>
      </c>
      <c r="R92" s="12">
        <f t="shared" si="17"/>
        <v>85.15625</v>
      </c>
      <c r="S92" s="12">
        <f t="shared" si="17"/>
        <v>74.21875</v>
      </c>
      <c r="T92" s="12">
        <f t="shared" si="17"/>
        <v>87.5</v>
      </c>
      <c r="U92" s="12">
        <f t="shared" si="17"/>
        <v>78.90625</v>
      </c>
      <c r="V92" s="9">
        <f t="shared" si="16"/>
        <v>81.34765625</v>
      </c>
    </row>
    <row r="93" spans="1:22">
      <c r="A93" s="12">
        <f t="shared" si="5"/>
        <v>7102</v>
      </c>
      <c r="B93" s="12" t="str">
        <f t="shared" si="9"/>
        <v>Count Target1RT</v>
      </c>
      <c r="C93" s="12">
        <f t="shared" si="13"/>
        <v>99.21875</v>
      </c>
      <c r="D93" s="12">
        <f t="shared" si="13"/>
        <v>99.21875</v>
      </c>
      <c r="E93" s="12">
        <f t="shared" si="13"/>
        <v>80.46875</v>
      </c>
      <c r="F93" s="12">
        <f t="shared" si="13"/>
        <v>80.46875</v>
      </c>
      <c r="G93" s="12">
        <f t="shared" si="13"/>
        <v>98.4375</v>
      </c>
      <c r="H93" s="12">
        <f t="shared" si="13"/>
        <v>99.21875</v>
      </c>
      <c r="I93" s="12">
        <f t="shared" si="13"/>
        <v>85.15625</v>
      </c>
      <c r="J93" s="12">
        <f t="shared" si="13"/>
        <v>76.5625</v>
      </c>
      <c r="K93" s="9">
        <f t="shared" si="14"/>
        <v>89.84375</v>
      </c>
      <c r="L93" s="12">
        <f t="shared" si="7"/>
        <v>7102</v>
      </c>
      <c r="M93" s="12" t="str">
        <f t="shared" si="11"/>
        <v>Count Target2RT</v>
      </c>
      <c r="N93" s="12">
        <f t="shared" si="17"/>
        <v>98.4375</v>
      </c>
      <c r="O93" s="12">
        <f t="shared" si="17"/>
        <v>75</v>
      </c>
      <c r="P93" s="12">
        <f t="shared" si="17"/>
        <v>97.65625</v>
      </c>
      <c r="Q93" s="12">
        <f t="shared" si="17"/>
        <v>75.78125</v>
      </c>
      <c r="R93" s="12">
        <f t="shared" si="17"/>
        <v>97.65625</v>
      </c>
      <c r="S93" s="12">
        <f t="shared" si="17"/>
        <v>72.65625</v>
      </c>
      <c r="T93" s="12">
        <f t="shared" si="17"/>
        <v>97.65625</v>
      </c>
      <c r="U93" s="12">
        <f t="shared" si="17"/>
        <v>75</v>
      </c>
      <c r="V93" s="9">
        <f t="shared" si="16"/>
        <v>86.23046875</v>
      </c>
    </row>
    <row r="94" spans="1:22">
      <c r="A94" s="12">
        <f t="shared" si="5"/>
        <v>7103</v>
      </c>
      <c r="B94" s="12" t="str">
        <f t="shared" si="9"/>
        <v>Count Target1RT</v>
      </c>
      <c r="C94" s="12">
        <f t="shared" si="13"/>
        <v>96.875</v>
      </c>
      <c r="D94" s="12">
        <f t="shared" si="13"/>
        <v>96.875</v>
      </c>
      <c r="E94" s="12">
        <f t="shared" si="13"/>
        <v>83.59375</v>
      </c>
      <c r="F94" s="12">
        <f t="shared" si="13"/>
        <v>89.0625</v>
      </c>
      <c r="G94" s="12">
        <f t="shared" si="13"/>
        <v>99.21875</v>
      </c>
      <c r="H94" s="12">
        <f t="shared" si="13"/>
        <v>99.21875</v>
      </c>
      <c r="I94" s="12">
        <f t="shared" si="13"/>
        <v>82.8125</v>
      </c>
      <c r="J94" s="12">
        <f t="shared" si="13"/>
        <v>82.8125</v>
      </c>
      <c r="K94" s="9">
        <f t="shared" si="14"/>
        <v>91.30859375</v>
      </c>
      <c r="L94" s="12">
        <f t="shared" si="7"/>
        <v>7103</v>
      </c>
      <c r="M94" s="12" t="str">
        <f t="shared" si="11"/>
        <v>Count Target2RT</v>
      </c>
      <c r="N94" s="12">
        <f t="shared" si="17"/>
        <v>95.3125</v>
      </c>
      <c r="O94" s="12">
        <f t="shared" si="17"/>
        <v>82.8125</v>
      </c>
      <c r="P94" s="12">
        <f t="shared" si="17"/>
        <v>95.3125</v>
      </c>
      <c r="Q94" s="12">
        <f t="shared" si="17"/>
        <v>78.90625</v>
      </c>
      <c r="R94" s="12">
        <f t="shared" si="17"/>
        <v>99.21875</v>
      </c>
      <c r="S94" s="12">
        <f t="shared" si="17"/>
        <v>75</v>
      </c>
      <c r="T94" s="12">
        <f t="shared" si="17"/>
        <v>99.21875</v>
      </c>
      <c r="U94" s="12">
        <f t="shared" si="17"/>
        <v>70.3125</v>
      </c>
      <c r="V94" s="9">
        <f t="shared" si="16"/>
        <v>87.01171875</v>
      </c>
    </row>
    <row r="95" spans="1:22">
      <c r="A95" s="12">
        <f t="shared" si="5"/>
        <v>7104</v>
      </c>
      <c r="B95" s="12" t="str">
        <f t="shared" si="9"/>
        <v>Count Target1RT</v>
      </c>
      <c r="C95" s="12">
        <f t="shared" si="13"/>
        <v>96.09375</v>
      </c>
      <c r="D95" s="12">
        <f t="shared" si="13"/>
        <v>92.1875</v>
      </c>
      <c r="E95" s="12">
        <f t="shared" si="13"/>
        <v>83.59375</v>
      </c>
      <c r="F95" s="12">
        <f t="shared" si="13"/>
        <v>87.5</v>
      </c>
      <c r="G95" s="12">
        <f t="shared" si="13"/>
        <v>94.53125</v>
      </c>
      <c r="H95" s="12">
        <f t="shared" si="13"/>
        <v>91.40625</v>
      </c>
      <c r="I95" s="12">
        <f t="shared" si="13"/>
        <v>89.84375</v>
      </c>
      <c r="J95" s="12">
        <f t="shared" si="13"/>
        <v>82.03125</v>
      </c>
      <c r="K95" s="9">
        <f t="shared" si="14"/>
        <v>89.6484375</v>
      </c>
      <c r="L95" s="12">
        <f t="shared" si="7"/>
        <v>7104</v>
      </c>
      <c r="M95" s="12" t="str">
        <f t="shared" si="11"/>
        <v>Count Target2RT</v>
      </c>
      <c r="N95" s="12">
        <f t="shared" si="17"/>
        <v>83.59375</v>
      </c>
      <c r="O95" s="12">
        <f t="shared" si="17"/>
        <v>73.4375</v>
      </c>
      <c r="P95" s="12">
        <f t="shared" si="17"/>
        <v>82.8125</v>
      </c>
      <c r="Q95" s="12">
        <f t="shared" si="17"/>
        <v>72.65625</v>
      </c>
      <c r="R95" s="12">
        <f t="shared" si="17"/>
        <v>79.6875</v>
      </c>
      <c r="S95" s="12">
        <f t="shared" si="17"/>
        <v>65.625</v>
      </c>
      <c r="T95" s="12">
        <f t="shared" si="17"/>
        <v>82.8125</v>
      </c>
      <c r="U95" s="12">
        <f t="shared" si="17"/>
        <v>62.5</v>
      </c>
      <c r="V95" s="9">
        <f t="shared" si="16"/>
        <v>75.390625</v>
      </c>
    </row>
    <row r="96" spans="1:22">
      <c r="A96" s="12">
        <f t="shared" si="5"/>
        <v>7105</v>
      </c>
      <c r="B96" s="12" t="str">
        <f t="shared" si="9"/>
        <v>Count Target1RT</v>
      </c>
      <c r="C96" s="12">
        <f t="shared" si="13"/>
        <v>89.0625</v>
      </c>
      <c r="D96" s="12">
        <f t="shared" si="13"/>
        <v>85.15625</v>
      </c>
      <c r="E96" s="12">
        <f t="shared" si="13"/>
        <v>80.46875</v>
      </c>
      <c r="F96" s="12">
        <f t="shared" si="13"/>
        <v>81.25</v>
      </c>
      <c r="G96" s="12">
        <f t="shared" si="13"/>
        <v>94.53125</v>
      </c>
      <c r="H96" s="12">
        <f t="shared" si="13"/>
        <v>96.09375</v>
      </c>
      <c r="I96" s="12">
        <f t="shared" si="13"/>
        <v>83.59375</v>
      </c>
      <c r="J96" s="12">
        <f t="shared" si="13"/>
        <v>83.59375</v>
      </c>
      <c r="K96" s="9">
        <f t="shared" si="14"/>
        <v>86.71875</v>
      </c>
      <c r="L96" s="12">
        <f t="shared" si="7"/>
        <v>7105</v>
      </c>
      <c r="M96" s="12" t="str">
        <f t="shared" si="11"/>
        <v>Count Target2RT</v>
      </c>
      <c r="N96" s="12">
        <f t="shared" si="17"/>
        <v>87.5</v>
      </c>
      <c r="O96" s="12">
        <f t="shared" si="17"/>
        <v>76.5625</v>
      </c>
      <c r="P96" s="12">
        <f t="shared" si="17"/>
        <v>82.8125</v>
      </c>
      <c r="Q96" s="12">
        <f t="shared" si="17"/>
        <v>71.09375</v>
      </c>
      <c r="R96" s="12">
        <f t="shared" si="17"/>
        <v>84.375</v>
      </c>
      <c r="S96" s="12">
        <f t="shared" si="17"/>
        <v>75.78125</v>
      </c>
      <c r="T96" s="12">
        <f t="shared" si="17"/>
        <v>87.5</v>
      </c>
      <c r="U96" s="12">
        <f t="shared" si="17"/>
        <v>74.21875</v>
      </c>
      <c r="V96" s="9">
        <f t="shared" si="16"/>
        <v>79.98046875</v>
      </c>
    </row>
    <row r="97" spans="1:22">
      <c r="A97" s="12">
        <f t="shared" si="5"/>
        <v>7106</v>
      </c>
      <c r="B97" s="12" t="str">
        <f t="shared" si="9"/>
        <v>Count Target1RT</v>
      </c>
      <c r="C97" s="12">
        <f t="shared" si="13"/>
        <v>94.53125</v>
      </c>
      <c r="D97" s="12">
        <f t="shared" si="13"/>
        <v>94.53125</v>
      </c>
      <c r="E97" s="12">
        <f t="shared" si="13"/>
        <v>88.28125</v>
      </c>
      <c r="F97" s="12">
        <f t="shared" si="13"/>
        <v>89.84375</v>
      </c>
      <c r="G97" s="12">
        <f t="shared" si="13"/>
        <v>97.65625</v>
      </c>
      <c r="H97" s="12">
        <f t="shared" si="13"/>
        <v>98.4375</v>
      </c>
      <c r="I97" s="12">
        <f t="shared" si="13"/>
        <v>86.71875</v>
      </c>
      <c r="J97" s="12">
        <f t="shared" si="13"/>
        <v>93.75</v>
      </c>
      <c r="K97" s="9">
        <f t="shared" si="14"/>
        <v>92.96875</v>
      </c>
      <c r="L97" s="12">
        <f t="shared" si="7"/>
        <v>7106</v>
      </c>
      <c r="M97" s="12" t="str">
        <f t="shared" si="11"/>
        <v>Count Target2RT</v>
      </c>
      <c r="N97" s="12">
        <f t="shared" si="17"/>
        <v>95.3125</v>
      </c>
      <c r="O97" s="12">
        <f t="shared" si="17"/>
        <v>82.03125</v>
      </c>
      <c r="P97" s="12">
        <f t="shared" si="17"/>
        <v>93.75</v>
      </c>
      <c r="Q97" s="12">
        <f t="shared" si="17"/>
        <v>78.90625</v>
      </c>
      <c r="R97" s="12">
        <f t="shared" si="17"/>
        <v>95.3125</v>
      </c>
      <c r="S97" s="12">
        <f t="shared" si="17"/>
        <v>82.8125</v>
      </c>
      <c r="T97" s="12">
        <f t="shared" si="17"/>
        <v>96.09375</v>
      </c>
      <c r="U97" s="12">
        <f t="shared" si="17"/>
        <v>88.28125</v>
      </c>
      <c r="V97" s="9">
        <f t="shared" si="16"/>
        <v>89.0625</v>
      </c>
    </row>
    <row r="98" spans="1:22">
      <c r="A98" s="12">
        <f t="shared" si="5"/>
        <v>7107</v>
      </c>
      <c r="B98" s="12" t="str">
        <f t="shared" si="9"/>
        <v>Count Target1RT</v>
      </c>
      <c r="C98" s="12">
        <f t="shared" si="13"/>
        <v>100</v>
      </c>
      <c r="D98" s="12">
        <f t="shared" si="13"/>
        <v>100</v>
      </c>
      <c r="E98" s="12">
        <f t="shared" si="13"/>
        <v>97.65625</v>
      </c>
      <c r="F98" s="12">
        <f t="shared" si="13"/>
        <v>99.21875</v>
      </c>
      <c r="G98" s="12">
        <f t="shared" si="13"/>
        <v>98.4375</v>
      </c>
      <c r="H98" s="12">
        <f t="shared" si="13"/>
        <v>99.21875</v>
      </c>
      <c r="I98" s="12">
        <f t="shared" si="13"/>
        <v>99.21875</v>
      </c>
      <c r="J98" s="12">
        <f t="shared" si="13"/>
        <v>98.4375</v>
      </c>
      <c r="K98" s="9">
        <f t="shared" si="14"/>
        <v>99.0234375</v>
      </c>
      <c r="L98" s="12">
        <f t="shared" si="7"/>
        <v>7107</v>
      </c>
      <c r="M98" s="12" t="str">
        <f t="shared" si="11"/>
        <v>Count Target2RT</v>
      </c>
      <c r="N98" s="12">
        <f t="shared" si="17"/>
        <v>100</v>
      </c>
      <c r="O98" s="12">
        <f t="shared" si="17"/>
        <v>98.4375</v>
      </c>
      <c r="P98" s="12">
        <f t="shared" si="17"/>
        <v>100</v>
      </c>
      <c r="Q98" s="12">
        <f t="shared" si="17"/>
        <v>94.53125</v>
      </c>
      <c r="R98" s="12">
        <f t="shared" si="17"/>
        <v>100</v>
      </c>
      <c r="S98" s="12">
        <f t="shared" si="17"/>
        <v>96.09375</v>
      </c>
      <c r="T98" s="12">
        <f t="shared" si="17"/>
        <v>98.4375</v>
      </c>
      <c r="U98" s="12">
        <f t="shared" si="17"/>
        <v>98.4375</v>
      </c>
      <c r="V98" s="9">
        <f t="shared" si="16"/>
        <v>98.2421875</v>
      </c>
    </row>
    <row r="99" spans="1:22">
      <c r="A99" s="12">
        <f t="shared" si="5"/>
        <v>7109</v>
      </c>
      <c r="B99" s="12" t="str">
        <f t="shared" si="9"/>
        <v>Count Target1RT</v>
      </c>
      <c r="C99" s="12">
        <f t="shared" si="13"/>
        <v>89.84375</v>
      </c>
      <c r="D99" s="12">
        <f t="shared" si="13"/>
        <v>84.375</v>
      </c>
      <c r="E99" s="12">
        <f t="shared" si="13"/>
        <v>71.875</v>
      </c>
      <c r="F99" s="12">
        <f t="shared" si="13"/>
        <v>64.84375</v>
      </c>
      <c r="G99" s="12">
        <f t="shared" si="13"/>
        <v>99.21875</v>
      </c>
      <c r="H99" s="12">
        <f t="shared" si="13"/>
        <v>98.4375</v>
      </c>
      <c r="I99" s="12">
        <f t="shared" si="13"/>
        <v>76.5625</v>
      </c>
      <c r="J99" s="12">
        <f t="shared" si="13"/>
        <v>72.65625</v>
      </c>
      <c r="K99" s="9">
        <f t="shared" si="14"/>
        <v>82.2265625</v>
      </c>
      <c r="L99" s="12">
        <f t="shared" si="7"/>
        <v>7109</v>
      </c>
      <c r="M99" s="12" t="str">
        <f t="shared" si="11"/>
        <v>Count Target2RT</v>
      </c>
      <c r="N99" s="12">
        <f t="shared" si="17"/>
        <v>93.75</v>
      </c>
      <c r="O99" s="12">
        <f t="shared" si="17"/>
        <v>58.59375</v>
      </c>
      <c r="P99" s="12">
        <f t="shared" si="17"/>
        <v>93.75</v>
      </c>
      <c r="Q99" s="12">
        <f t="shared" si="17"/>
        <v>64.84375</v>
      </c>
      <c r="R99" s="12">
        <f t="shared" si="17"/>
        <v>95.3125</v>
      </c>
      <c r="S99" s="12">
        <f t="shared" si="17"/>
        <v>60.15625</v>
      </c>
      <c r="T99" s="12">
        <f t="shared" si="17"/>
        <v>93.75</v>
      </c>
      <c r="U99" s="12">
        <f t="shared" si="17"/>
        <v>61.71875</v>
      </c>
      <c r="V99" s="9">
        <f t="shared" si="16"/>
        <v>77.734375</v>
      </c>
    </row>
    <row r="100" spans="1:22">
      <c r="A100" s="13">
        <f t="shared" si="5"/>
        <v>9001</v>
      </c>
      <c r="B100" s="13" t="str">
        <f t="shared" si="9"/>
        <v>Count Target1RT</v>
      </c>
      <c r="C100" s="13">
        <f t="shared" si="13"/>
        <v>60.9375</v>
      </c>
      <c r="D100" s="13">
        <f t="shared" si="13"/>
        <v>60.9375</v>
      </c>
      <c r="E100" s="13">
        <f t="shared" si="13"/>
        <v>57.03125</v>
      </c>
      <c r="F100" s="13">
        <f t="shared" si="13"/>
        <v>58.59375</v>
      </c>
      <c r="G100" s="13">
        <f t="shared" si="13"/>
        <v>60.9375</v>
      </c>
      <c r="H100" s="13">
        <f t="shared" si="13"/>
        <v>58.59375</v>
      </c>
      <c r="I100" s="13">
        <f t="shared" si="13"/>
        <v>59.375</v>
      </c>
      <c r="J100" s="13">
        <f t="shared" si="13"/>
        <v>57.03125</v>
      </c>
      <c r="K100" s="14">
        <f t="shared" si="14"/>
        <v>59.1796875</v>
      </c>
      <c r="L100" s="13">
        <f t="shared" si="7"/>
        <v>9001</v>
      </c>
      <c r="M100" s="13" t="str">
        <f t="shared" si="11"/>
        <v>Count Target2RT</v>
      </c>
      <c r="N100" s="13">
        <f t="shared" si="17"/>
        <v>59.375</v>
      </c>
      <c r="O100" s="13">
        <f t="shared" si="17"/>
        <v>57.03125</v>
      </c>
      <c r="P100" s="13">
        <f t="shared" si="17"/>
        <v>60.9375</v>
      </c>
      <c r="Q100" s="13">
        <f t="shared" si="17"/>
        <v>53.90625</v>
      </c>
      <c r="R100" s="13">
        <f t="shared" si="17"/>
        <v>60.9375</v>
      </c>
      <c r="S100" s="13">
        <f t="shared" si="17"/>
        <v>60.15625</v>
      </c>
      <c r="T100" s="13">
        <f t="shared" si="17"/>
        <v>59.375</v>
      </c>
      <c r="U100" s="13">
        <f t="shared" si="17"/>
        <v>56.25</v>
      </c>
      <c r="V100" s="14">
        <f t="shared" si="16"/>
        <v>58.49609375</v>
      </c>
    </row>
    <row r="101" spans="1:22">
      <c r="A101" s="12">
        <f t="shared" si="5"/>
        <v>9003</v>
      </c>
      <c r="B101" s="12" t="str">
        <f t="shared" si="9"/>
        <v>Count Target1RT</v>
      </c>
      <c r="C101" s="12">
        <f t="shared" si="13"/>
        <v>85.9375</v>
      </c>
      <c r="D101" s="12">
        <f t="shared" si="13"/>
        <v>85.15625</v>
      </c>
      <c r="E101" s="12">
        <f t="shared" si="13"/>
        <v>71.875</v>
      </c>
      <c r="F101" s="12">
        <f t="shared" si="13"/>
        <v>73.4375</v>
      </c>
      <c r="G101" s="12">
        <f t="shared" si="13"/>
        <v>92.1875</v>
      </c>
      <c r="H101" s="12">
        <f t="shared" si="13"/>
        <v>92.1875</v>
      </c>
      <c r="I101" s="12">
        <f t="shared" si="13"/>
        <v>71.875</v>
      </c>
      <c r="J101" s="12">
        <f t="shared" ref="D101:J109" si="18">J44/128*100</f>
        <v>69.53125</v>
      </c>
      <c r="K101" s="9">
        <f t="shared" si="14"/>
        <v>80.2734375</v>
      </c>
      <c r="L101" s="12">
        <f t="shared" si="7"/>
        <v>9003</v>
      </c>
      <c r="M101" s="12" t="str">
        <f t="shared" si="11"/>
        <v>Count Target2RT</v>
      </c>
      <c r="N101" s="12">
        <f t="shared" si="17"/>
        <v>92.96875</v>
      </c>
      <c r="O101" s="12">
        <f t="shared" si="17"/>
        <v>67.1875</v>
      </c>
      <c r="P101" s="12">
        <f t="shared" si="17"/>
        <v>83.59375</v>
      </c>
      <c r="Q101" s="12">
        <f t="shared" si="17"/>
        <v>62.5</v>
      </c>
      <c r="R101" s="12">
        <f t="shared" si="17"/>
        <v>90.625</v>
      </c>
      <c r="S101" s="12">
        <f t="shared" si="17"/>
        <v>69.53125</v>
      </c>
      <c r="T101" s="12">
        <f t="shared" si="17"/>
        <v>87.5</v>
      </c>
      <c r="U101" s="12">
        <f t="shared" si="17"/>
        <v>63.28125</v>
      </c>
      <c r="V101" s="9">
        <f t="shared" si="16"/>
        <v>77.1484375</v>
      </c>
    </row>
    <row r="102" spans="1:22">
      <c r="A102" s="12">
        <f t="shared" si="5"/>
        <v>9005</v>
      </c>
      <c r="B102" s="12" t="str">
        <f t="shared" si="9"/>
        <v>Count Target1RT</v>
      </c>
      <c r="C102" s="12">
        <f t="shared" si="13"/>
        <v>57.8125</v>
      </c>
      <c r="D102" s="12">
        <f t="shared" si="18"/>
        <v>60.9375</v>
      </c>
      <c r="E102" s="12">
        <f t="shared" si="18"/>
        <v>54.6875</v>
      </c>
      <c r="F102" s="12">
        <f t="shared" si="18"/>
        <v>58.59375</v>
      </c>
      <c r="G102" s="12">
        <f t="shared" si="18"/>
        <v>69.53125</v>
      </c>
      <c r="H102" s="12">
        <f t="shared" si="18"/>
        <v>67.96875</v>
      </c>
      <c r="I102" s="12">
        <f t="shared" si="18"/>
        <v>51.5625</v>
      </c>
      <c r="J102" s="12">
        <f t="shared" si="18"/>
        <v>59.375</v>
      </c>
      <c r="K102" s="9">
        <f t="shared" si="14"/>
        <v>60.05859375</v>
      </c>
      <c r="L102" s="12">
        <f t="shared" si="7"/>
        <v>9005</v>
      </c>
      <c r="M102" s="12" t="str">
        <f t="shared" si="11"/>
        <v>Count Target2RT</v>
      </c>
      <c r="N102" s="12">
        <f t="shared" si="17"/>
        <v>75</v>
      </c>
      <c r="O102" s="12">
        <f t="shared" si="17"/>
        <v>53.125</v>
      </c>
      <c r="P102" s="12">
        <f t="shared" si="17"/>
        <v>68.75</v>
      </c>
      <c r="Q102" s="12">
        <f t="shared" si="17"/>
        <v>50.78125</v>
      </c>
      <c r="R102" s="12">
        <f t="shared" si="17"/>
        <v>65.625</v>
      </c>
      <c r="S102" s="12">
        <f t="shared" si="17"/>
        <v>51.5625</v>
      </c>
      <c r="T102" s="12">
        <f t="shared" si="17"/>
        <v>62.5</v>
      </c>
      <c r="U102" s="12">
        <f t="shared" si="17"/>
        <v>52.34375</v>
      </c>
      <c r="V102" s="9">
        <f t="shared" si="16"/>
        <v>59.9609375</v>
      </c>
    </row>
    <row r="103" spans="1:22">
      <c r="A103" s="12">
        <f t="shared" si="5"/>
        <v>9006</v>
      </c>
      <c r="B103" s="12" t="str">
        <f t="shared" si="9"/>
        <v>Count Target1RT</v>
      </c>
      <c r="C103" s="12">
        <f t="shared" si="13"/>
        <v>90.625</v>
      </c>
      <c r="D103" s="12">
        <f t="shared" si="18"/>
        <v>95.3125</v>
      </c>
      <c r="E103" s="12">
        <f t="shared" si="18"/>
        <v>82.8125</v>
      </c>
      <c r="F103" s="12">
        <f t="shared" si="18"/>
        <v>77.34375</v>
      </c>
      <c r="G103" s="12">
        <f t="shared" si="18"/>
        <v>96.09375</v>
      </c>
      <c r="H103" s="12">
        <f t="shared" si="18"/>
        <v>98.4375</v>
      </c>
      <c r="I103" s="12">
        <f t="shared" si="18"/>
        <v>88.28125</v>
      </c>
      <c r="J103" s="12">
        <f t="shared" si="18"/>
        <v>84.375</v>
      </c>
      <c r="K103" s="9">
        <f t="shared" si="14"/>
        <v>89.16015625</v>
      </c>
      <c r="L103" s="12">
        <f t="shared" si="7"/>
        <v>9006</v>
      </c>
      <c r="M103" s="12" t="str">
        <f t="shared" si="11"/>
        <v>Count Target2RT</v>
      </c>
      <c r="N103" s="12">
        <f t="shared" ref="N103:U109" si="19">N46/128*100</f>
        <v>92.96875</v>
      </c>
      <c r="O103" s="12">
        <f t="shared" si="19"/>
        <v>72.65625</v>
      </c>
      <c r="P103" s="12">
        <f t="shared" si="19"/>
        <v>99.21875</v>
      </c>
      <c r="Q103" s="12">
        <f t="shared" si="19"/>
        <v>75.78125</v>
      </c>
      <c r="R103" s="12">
        <f t="shared" si="19"/>
        <v>96.09375</v>
      </c>
      <c r="S103" s="12">
        <f t="shared" si="19"/>
        <v>80.46875</v>
      </c>
      <c r="T103" s="12">
        <f t="shared" si="19"/>
        <v>97.65625</v>
      </c>
      <c r="U103" s="12">
        <f t="shared" si="19"/>
        <v>78.90625</v>
      </c>
      <c r="V103" s="9">
        <f t="shared" si="16"/>
        <v>86.71875</v>
      </c>
    </row>
    <row r="104" spans="1:22">
      <c r="A104" s="12">
        <f t="shared" si="5"/>
        <v>9007</v>
      </c>
      <c r="B104" s="12" t="str">
        <f t="shared" si="9"/>
        <v>Count Target1RT</v>
      </c>
      <c r="C104" s="12">
        <f t="shared" si="13"/>
        <v>97.65625</v>
      </c>
      <c r="D104" s="12">
        <f t="shared" si="18"/>
        <v>96.09375</v>
      </c>
      <c r="E104" s="12">
        <f t="shared" si="18"/>
        <v>90.625</v>
      </c>
      <c r="F104" s="12">
        <f t="shared" si="18"/>
        <v>89.84375</v>
      </c>
      <c r="G104" s="12">
        <f t="shared" si="18"/>
        <v>98.4375</v>
      </c>
      <c r="H104" s="12">
        <f t="shared" si="18"/>
        <v>96.09375</v>
      </c>
      <c r="I104" s="12">
        <f t="shared" si="18"/>
        <v>93.75</v>
      </c>
      <c r="J104" s="12">
        <f t="shared" si="18"/>
        <v>95.3125</v>
      </c>
      <c r="K104" s="9">
        <f t="shared" si="14"/>
        <v>94.7265625</v>
      </c>
      <c r="L104" s="12">
        <f t="shared" si="7"/>
        <v>9007</v>
      </c>
      <c r="M104" s="12" t="str">
        <f t="shared" si="11"/>
        <v>Count Target2RT</v>
      </c>
      <c r="N104" s="12">
        <f t="shared" si="19"/>
        <v>95.3125</v>
      </c>
      <c r="O104" s="12">
        <f t="shared" si="19"/>
        <v>90.625</v>
      </c>
      <c r="P104" s="12">
        <f t="shared" si="19"/>
        <v>97.65625</v>
      </c>
      <c r="Q104" s="12">
        <f t="shared" si="19"/>
        <v>92.1875</v>
      </c>
      <c r="R104" s="12">
        <f t="shared" si="19"/>
        <v>99.21875</v>
      </c>
      <c r="S104" s="12">
        <f t="shared" si="19"/>
        <v>93.75</v>
      </c>
      <c r="T104" s="12">
        <f t="shared" si="19"/>
        <v>97.65625</v>
      </c>
      <c r="U104" s="12">
        <f t="shared" si="19"/>
        <v>89.0625</v>
      </c>
      <c r="V104" s="9">
        <f t="shared" si="16"/>
        <v>94.43359375</v>
      </c>
    </row>
    <row r="105" spans="1:22">
      <c r="A105" s="12">
        <f t="shared" si="5"/>
        <v>9009</v>
      </c>
      <c r="B105" s="12" t="str">
        <f t="shared" si="9"/>
        <v>Count Target1RT</v>
      </c>
      <c r="C105" s="12">
        <f t="shared" si="13"/>
        <v>87.5</v>
      </c>
      <c r="D105" s="12">
        <f t="shared" si="18"/>
        <v>82.8125</v>
      </c>
      <c r="E105" s="12">
        <f t="shared" si="18"/>
        <v>44.53125</v>
      </c>
      <c r="F105" s="12">
        <f t="shared" si="18"/>
        <v>43.75</v>
      </c>
      <c r="G105" s="12">
        <f t="shared" si="18"/>
        <v>91.40625</v>
      </c>
      <c r="H105" s="12">
        <f t="shared" si="18"/>
        <v>95.3125</v>
      </c>
      <c r="I105" s="12">
        <f t="shared" si="18"/>
        <v>46.09375</v>
      </c>
      <c r="J105" s="12">
        <f t="shared" si="18"/>
        <v>42.96875</v>
      </c>
      <c r="K105" s="9">
        <f t="shared" si="14"/>
        <v>66.796875</v>
      </c>
      <c r="L105" s="12">
        <f t="shared" si="7"/>
        <v>9009</v>
      </c>
      <c r="M105" s="12" t="str">
        <f t="shared" si="11"/>
        <v>Count Target2RT</v>
      </c>
      <c r="N105" s="12">
        <f t="shared" si="19"/>
        <v>75.78125</v>
      </c>
      <c r="O105" s="12">
        <f t="shared" si="19"/>
        <v>32.03125</v>
      </c>
      <c r="P105" s="12">
        <f t="shared" si="19"/>
        <v>70.3125</v>
      </c>
      <c r="Q105" s="12">
        <f t="shared" si="19"/>
        <v>42.1875</v>
      </c>
      <c r="R105" s="12">
        <f t="shared" si="19"/>
        <v>75</v>
      </c>
      <c r="S105" s="12">
        <f t="shared" si="19"/>
        <v>38.28125</v>
      </c>
      <c r="T105" s="12">
        <f t="shared" si="19"/>
        <v>76.5625</v>
      </c>
      <c r="U105" s="12">
        <f t="shared" si="19"/>
        <v>35.15625</v>
      </c>
      <c r="V105" s="9">
        <f t="shared" si="16"/>
        <v>55.6640625</v>
      </c>
    </row>
    <row r="106" spans="1:22">
      <c r="A106" s="12">
        <f t="shared" si="5"/>
        <v>9010</v>
      </c>
      <c r="B106" s="12" t="str">
        <f t="shared" si="9"/>
        <v>Count Target1RT</v>
      </c>
      <c r="C106" s="12">
        <f t="shared" si="13"/>
        <v>93.75</v>
      </c>
      <c r="D106" s="12">
        <f t="shared" si="18"/>
        <v>96.09375</v>
      </c>
      <c r="E106" s="12">
        <f t="shared" si="18"/>
        <v>67.1875</v>
      </c>
      <c r="F106" s="12">
        <f t="shared" si="18"/>
        <v>69.53125</v>
      </c>
      <c r="G106" s="12">
        <f t="shared" si="18"/>
        <v>96.875</v>
      </c>
      <c r="H106" s="12">
        <f t="shared" si="18"/>
        <v>99.21875</v>
      </c>
      <c r="I106" s="12">
        <f t="shared" si="18"/>
        <v>73.4375</v>
      </c>
      <c r="J106" s="12">
        <f t="shared" si="18"/>
        <v>65.625</v>
      </c>
      <c r="K106" s="9">
        <f t="shared" si="14"/>
        <v>82.71484375</v>
      </c>
      <c r="L106" s="12">
        <f t="shared" si="7"/>
        <v>9010</v>
      </c>
      <c r="M106" s="12" t="str">
        <f t="shared" si="11"/>
        <v>Count Target2RT</v>
      </c>
      <c r="N106" s="12">
        <f t="shared" si="19"/>
        <v>85.15625</v>
      </c>
      <c r="O106" s="12">
        <f t="shared" si="19"/>
        <v>61.71875</v>
      </c>
      <c r="P106" s="12">
        <f t="shared" si="19"/>
        <v>80.46875</v>
      </c>
      <c r="Q106" s="12">
        <f t="shared" si="19"/>
        <v>51.5625</v>
      </c>
      <c r="R106" s="12">
        <f t="shared" si="19"/>
        <v>98.4375</v>
      </c>
      <c r="S106" s="12">
        <f t="shared" si="19"/>
        <v>57.03125</v>
      </c>
      <c r="T106" s="12">
        <f t="shared" si="19"/>
        <v>98.4375</v>
      </c>
      <c r="U106" s="12">
        <f t="shared" si="19"/>
        <v>58.59375</v>
      </c>
      <c r="V106" s="9">
        <f t="shared" si="16"/>
        <v>73.92578125</v>
      </c>
    </row>
    <row r="107" spans="1:22">
      <c r="A107" s="12">
        <f t="shared" si="5"/>
        <v>9002</v>
      </c>
      <c r="B107" s="12" t="str">
        <f t="shared" si="9"/>
        <v>Count Target1RT</v>
      </c>
      <c r="C107" s="12">
        <f t="shared" si="13"/>
        <v>91.40625</v>
      </c>
      <c r="D107" s="12">
        <f t="shared" si="18"/>
        <v>88.28125</v>
      </c>
      <c r="E107" s="12">
        <f t="shared" si="18"/>
        <v>81.25</v>
      </c>
      <c r="F107" s="12">
        <f t="shared" si="18"/>
        <v>75.78125</v>
      </c>
      <c r="G107" s="12">
        <f t="shared" si="18"/>
        <v>96.875</v>
      </c>
      <c r="H107" s="12">
        <f t="shared" si="18"/>
        <v>93.75</v>
      </c>
      <c r="I107" s="12">
        <f t="shared" si="18"/>
        <v>76.5625</v>
      </c>
      <c r="J107" s="12">
        <f t="shared" si="18"/>
        <v>74.21875</v>
      </c>
      <c r="K107" s="9">
        <f t="shared" si="14"/>
        <v>84.765625</v>
      </c>
      <c r="L107" s="12">
        <f t="shared" si="7"/>
        <v>9002</v>
      </c>
      <c r="M107" s="12" t="str">
        <f t="shared" si="11"/>
        <v>Count Target2RT</v>
      </c>
      <c r="N107" s="12">
        <f t="shared" si="19"/>
        <v>92.96875</v>
      </c>
      <c r="O107" s="12">
        <f t="shared" si="19"/>
        <v>68.75</v>
      </c>
      <c r="P107" s="12">
        <f t="shared" si="19"/>
        <v>89.84375</v>
      </c>
      <c r="Q107" s="12">
        <f t="shared" si="19"/>
        <v>70.3125</v>
      </c>
      <c r="R107" s="12">
        <f t="shared" si="19"/>
        <v>91.40625</v>
      </c>
      <c r="S107" s="12">
        <f t="shared" si="19"/>
        <v>68.75</v>
      </c>
      <c r="T107" s="12">
        <f t="shared" si="19"/>
        <v>90.625</v>
      </c>
      <c r="U107" s="12">
        <f t="shared" si="19"/>
        <v>68.75</v>
      </c>
      <c r="V107" s="9">
        <f t="shared" si="16"/>
        <v>80.17578125</v>
      </c>
    </row>
    <row r="108" spans="1:22">
      <c r="A108" s="12">
        <f t="shared" si="5"/>
        <v>9004</v>
      </c>
      <c r="B108" s="12" t="str">
        <f t="shared" si="9"/>
        <v>Count Target1RT</v>
      </c>
      <c r="C108" s="12">
        <f t="shared" si="13"/>
        <v>94.53125</v>
      </c>
      <c r="D108" s="12">
        <f t="shared" si="18"/>
        <v>93.75</v>
      </c>
      <c r="E108" s="12">
        <f t="shared" si="18"/>
        <v>89.84375</v>
      </c>
      <c r="F108" s="12">
        <f t="shared" si="18"/>
        <v>91.40625</v>
      </c>
      <c r="G108" s="12">
        <f t="shared" si="18"/>
        <v>92.1875</v>
      </c>
      <c r="H108" s="12">
        <f t="shared" si="18"/>
        <v>91.40625</v>
      </c>
      <c r="I108" s="12">
        <f t="shared" si="18"/>
        <v>83.59375</v>
      </c>
      <c r="J108" s="12">
        <f t="shared" si="18"/>
        <v>85.15625</v>
      </c>
      <c r="K108" s="9">
        <f t="shared" si="14"/>
        <v>90.234375</v>
      </c>
      <c r="L108" s="12">
        <f t="shared" si="7"/>
        <v>9004</v>
      </c>
      <c r="M108" s="12" t="str">
        <f t="shared" si="11"/>
        <v>Count Target2RT</v>
      </c>
      <c r="N108" s="12">
        <f t="shared" si="19"/>
        <v>98.4375</v>
      </c>
      <c r="O108" s="12">
        <f t="shared" si="19"/>
        <v>76.5625</v>
      </c>
      <c r="P108" s="12">
        <f t="shared" si="19"/>
        <v>93.75</v>
      </c>
      <c r="Q108" s="12">
        <f t="shared" si="19"/>
        <v>83.59375</v>
      </c>
      <c r="R108" s="12">
        <f t="shared" si="19"/>
        <v>92.1875</v>
      </c>
      <c r="S108" s="12">
        <f t="shared" si="19"/>
        <v>80.46875</v>
      </c>
      <c r="T108" s="12">
        <f t="shared" si="19"/>
        <v>95.3125</v>
      </c>
      <c r="U108" s="12">
        <f t="shared" si="19"/>
        <v>85.15625</v>
      </c>
      <c r="V108" s="9">
        <f t="shared" si="16"/>
        <v>88.18359375</v>
      </c>
    </row>
    <row r="109" spans="1:22">
      <c r="A109" s="12">
        <f t="shared" si="5"/>
        <v>9008</v>
      </c>
      <c r="B109" s="12" t="str">
        <f t="shared" si="9"/>
        <v>Count Target1RT</v>
      </c>
      <c r="C109" s="12">
        <f t="shared" si="13"/>
        <v>98.4375</v>
      </c>
      <c r="D109" s="12">
        <f t="shared" si="18"/>
        <v>96.875</v>
      </c>
      <c r="E109" s="12">
        <f t="shared" si="18"/>
        <v>92.1875</v>
      </c>
      <c r="F109" s="12">
        <f t="shared" si="18"/>
        <v>91.40625</v>
      </c>
      <c r="G109" s="12">
        <f t="shared" si="18"/>
        <v>97.65625</v>
      </c>
      <c r="H109" s="12">
        <f t="shared" si="18"/>
        <v>97.65625</v>
      </c>
      <c r="I109" s="12">
        <f t="shared" si="18"/>
        <v>89.0625</v>
      </c>
      <c r="J109" s="12">
        <f t="shared" si="18"/>
        <v>92.1875</v>
      </c>
      <c r="K109" s="9">
        <f t="shared" si="14"/>
        <v>94.43359375</v>
      </c>
      <c r="L109" s="12">
        <f t="shared" si="7"/>
        <v>9008</v>
      </c>
      <c r="M109" s="12" t="str">
        <f t="shared" si="11"/>
        <v>Count Target2RT</v>
      </c>
      <c r="N109" s="12">
        <f t="shared" si="19"/>
        <v>94.53125</v>
      </c>
      <c r="O109" s="12">
        <f t="shared" si="19"/>
        <v>82.8125</v>
      </c>
      <c r="P109" s="12">
        <f t="shared" si="19"/>
        <v>95.3125</v>
      </c>
      <c r="Q109" s="12">
        <f t="shared" si="19"/>
        <v>82.8125</v>
      </c>
      <c r="R109" s="12">
        <f t="shared" si="19"/>
        <v>99.21875</v>
      </c>
      <c r="S109" s="12">
        <f t="shared" si="19"/>
        <v>88.28125</v>
      </c>
      <c r="T109" s="12">
        <f t="shared" si="19"/>
        <v>96.875</v>
      </c>
      <c r="U109" s="12">
        <f t="shared" si="19"/>
        <v>87.5</v>
      </c>
      <c r="V109" s="9">
        <f t="shared" si="16"/>
        <v>90.91796875</v>
      </c>
    </row>
    <row r="110" spans="1:22">
      <c r="A110" s="12">
        <f t="shared" si="5"/>
        <v>7111</v>
      </c>
      <c r="B110" s="12" t="str">
        <f t="shared" si="9"/>
        <v>Count Target1RT</v>
      </c>
      <c r="C110" s="12">
        <f t="shared" ref="C110:J112" si="20">C53/128*100</f>
        <v>89.23828125</v>
      </c>
      <c r="D110" s="12">
        <f t="shared" si="20"/>
        <v>89.35546875</v>
      </c>
      <c r="E110" s="12">
        <f t="shared" si="20"/>
        <v>79.16015625</v>
      </c>
      <c r="F110" s="12">
        <f t="shared" si="20"/>
        <v>79.43359375</v>
      </c>
      <c r="G110" s="12">
        <f t="shared" si="20"/>
        <v>92.1875</v>
      </c>
      <c r="H110" s="12">
        <f t="shared" si="20"/>
        <v>91.953125</v>
      </c>
      <c r="I110" s="12">
        <f t="shared" si="20"/>
        <v>80.234375</v>
      </c>
      <c r="J110" s="12">
        <f t="shared" si="20"/>
        <v>80.48828125</v>
      </c>
      <c r="K110" s="9">
        <f>AVERAGE(C110:J110)</f>
        <v>85.25634765625</v>
      </c>
      <c r="L110" s="12">
        <f t="shared" si="7"/>
        <v>7111</v>
      </c>
      <c r="M110" s="12" t="str">
        <f t="shared" si="11"/>
        <v>Count Target1RT</v>
      </c>
      <c r="N110" s="12">
        <f t="shared" ref="N110:U110" si="21">N53/128*100</f>
        <v>87.63671875</v>
      </c>
      <c r="O110" s="12">
        <f t="shared" si="21"/>
        <v>71.8359375</v>
      </c>
      <c r="P110" s="12">
        <f t="shared" si="21"/>
        <v>86.3671875</v>
      </c>
      <c r="Q110" s="12">
        <f t="shared" si="21"/>
        <v>71.54296875</v>
      </c>
      <c r="R110" s="12">
        <f t="shared" si="21"/>
        <v>87.3046875</v>
      </c>
      <c r="S110" s="12">
        <f t="shared" si="21"/>
        <v>71.9140625</v>
      </c>
      <c r="T110" s="12">
        <f t="shared" si="21"/>
        <v>87.63671875</v>
      </c>
      <c r="U110" s="12">
        <f t="shared" si="21"/>
        <v>72.12890625</v>
      </c>
      <c r="V110" s="9">
        <f>AVERAGE(N110:U110)</f>
        <v>79.5458984375</v>
      </c>
    </row>
    <row r="111" spans="1:22">
      <c r="A111" s="12">
        <f t="shared" si="5"/>
        <v>7112</v>
      </c>
      <c r="B111" s="12" t="str">
        <f t="shared" si="9"/>
        <v>Count Target1RT</v>
      </c>
      <c r="C111" s="12">
        <f t="shared" si="20"/>
        <v>90.835217927631589</v>
      </c>
      <c r="D111" s="12">
        <f t="shared" si="20"/>
        <v>90.735505756578945</v>
      </c>
      <c r="E111" s="12">
        <f t="shared" si="20"/>
        <v>81.48283305921052</v>
      </c>
      <c r="F111" s="12">
        <f t="shared" si="20"/>
        <v>81.49002878289474</v>
      </c>
      <c r="G111" s="12">
        <f t="shared" si="20"/>
        <v>93.852796052631575</v>
      </c>
      <c r="H111" s="12">
        <f t="shared" si="20"/>
        <v>93.538240131578945</v>
      </c>
      <c r="I111" s="12">
        <f t="shared" si="20"/>
        <v>82.497944078947356</v>
      </c>
      <c r="J111" s="12">
        <f t="shared" si="20"/>
        <v>82.79245476973685</v>
      </c>
      <c r="K111" s="9">
        <f>AVERAGE(C111:J111)</f>
        <v>87.153127569901315</v>
      </c>
      <c r="L111" s="12">
        <f t="shared" si="7"/>
        <v>7112</v>
      </c>
      <c r="M111" s="12" t="str">
        <f t="shared" si="11"/>
        <v>Count Target1RT</v>
      </c>
      <c r="N111" s="12">
        <f t="shared" ref="N111:U111" si="22">N54/128*100</f>
        <v>89.10721628289474</v>
      </c>
      <c r="O111" s="12">
        <f t="shared" si="22"/>
        <v>73.97101151315789</v>
      </c>
      <c r="P111" s="12">
        <f t="shared" si="22"/>
        <v>87.881373355263165</v>
      </c>
      <c r="Q111" s="12">
        <f t="shared" si="22"/>
        <v>73.942742598684205</v>
      </c>
      <c r="R111" s="12">
        <f t="shared" si="22"/>
        <v>89.11903782894737</v>
      </c>
      <c r="S111" s="12">
        <f t="shared" si="22"/>
        <v>74.096422697368425</v>
      </c>
      <c r="T111" s="12">
        <f t="shared" si="22"/>
        <v>89.559518914473685</v>
      </c>
      <c r="U111" s="12">
        <f t="shared" si="22"/>
        <v>74.41046463815789</v>
      </c>
      <c r="V111" s="9">
        <f>AVERAGE(N111:U111)</f>
        <v>81.510973478618425</v>
      </c>
    </row>
    <row r="112" spans="1:22">
      <c r="A112" s="12">
        <f t="shared" si="5"/>
        <v>7113</v>
      </c>
      <c r="B112" s="12" t="str">
        <f t="shared" si="9"/>
        <v>Count Target1RT</v>
      </c>
      <c r="C112" s="12">
        <f t="shared" si="20"/>
        <v>89.276303551848372</v>
      </c>
      <c r="D112" s="12">
        <f t="shared" si="20"/>
        <v>89.38832677396617</v>
      </c>
      <c r="E112" s="12">
        <f t="shared" si="20"/>
        <v>79.215458078790718</v>
      </c>
      <c r="F112" s="12">
        <f t="shared" si="20"/>
        <v>79.482556488878458</v>
      </c>
      <c r="G112" s="12">
        <f t="shared" si="20"/>
        <v>92.227149906015043</v>
      </c>
      <c r="H112" s="12">
        <f t="shared" si="20"/>
        <v>91.990865836466156</v>
      </c>
      <c r="I112" s="12">
        <f t="shared" si="20"/>
        <v>80.288269501879711</v>
      </c>
      <c r="J112" s="12">
        <f t="shared" si="20"/>
        <v>80.54314252427946</v>
      </c>
      <c r="K112" s="9">
        <f>AVERAGE(C112:J112)</f>
        <v>85.30150908276552</v>
      </c>
      <c r="L112" s="12">
        <f t="shared" si="7"/>
        <v>7113</v>
      </c>
      <c r="M112" s="12" t="str">
        <f t="shared" si="11"/>
        <v>Count Target1RT</v>
      </c>
      <c r="N112" s="12">
        <f t="shared" ref="N112:U112" si="23">N55/128*100</f>
        <v>87.67173059602132</v>
      </c>
      <c r="O112" s="12">
        <f t="shared" si="23"/>
        <v>71.886772595551378</v>
      </c>
      <c r="P112" s="12">
        <f t="shared" si="23"/>
        <v>86.403239544172934</v>
      </c>
      <c r="Q112" s="12">
        <f t="shared" si="23"/>
        <v>71.600106222587726</v>
      </c>
      <c r="R112" s="12">
        <f t="shared" si="23"/>
        <v>87.347886317355886</v>
      </c>
      <c r="S112" s="12">
        <f t="shared" si="23"/>
        <v>71.966023457080212</v>
      </c>
      <c r="T112" s="12">
        <f t="shared" si="23"/>
        <v>87.682499706296994</v>
      </c>
      <c r="U112" s="12">
        <f t="shared" si="23"/>
        <v>72.183229068765669</v>
      </c>
      <c r="V112" s="9">
        <f>AVERAGE(N112:U112)</f>
        <v>79.592685938479022</v>
      </c>
    </row>
    <row r="113" spans="1:2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9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9"/>
    </row>
    <row r="119" spans="1:23">
      <c r="C119" s="9">
        <f>AVERAGE(C70:C109)</f>
        <v>89.23828125</v>
      </c>
      <c r="D119" s="9">
        <f t="shared" ref="D119:J119" si="24">AVERAGE(D70:D109)</f>
        <v>89.35546875</v>
      </c>
      <c r="E119" s="9">
        <f t="shared" si="24"/>
        <v>79.16015625</v>
      </c>
      <c r="F119" s="9">
        <f t="shared" si="24"/>
        <v>79.43359375</v>
      </c>
      <c r="G119" s="9">
        <f t="shared" si="24"/>
        <v>92.1875</v>
      </c>
      <c r="H119" s="9">
        <f t="shared" si="24"/>
        <v>91.953125</v>
      </c>
      <c r="I119" s="9">
        <f t="shared" si="24"/>
        <v>80.234375</v>
      </c>
      <c r="J119" s="9">
        <f t="shared" si="24"/>
        <v>80.48828125</v>
      </c>
      <c r="N119" s="9">
        <f>AVERAGE(N70:N109)</f>
        <v>87.63671875</v>
      </c>
      <c r="O119" s="9">
        <f t="shared" ref="O119:U119" si="25">AVERAGE(O70:O109)</f>
        <v>71.8359375</v>
      </c>
      <c r="P119" s="9">
        <f t="shared" si="25"/>
        <v>86.3671875</v>
      </c>
      <c r="Q119" s="9">
        <f t="shared" si="25"/>
        <v>71.54296875</v>
      </c>
      <c r="R119" s="9">
        <f t="shared" si="25"/>
        <v>87.3046875</v>
      </c>
      <c r="S119" s="9">
        <f t="shared" si="25"/>
        <v>71.9140625</v>
      </c>
      <c r="T119" s="9">
        <f t="shared" si="25"/>
        <v>87.63671875</v>
      </c>
      <c r="U119" s="9">
        <f t="shared" si="25"/>
        <v>72.12890625</v>
      </c>
      <c r="V119" s="9">
        <f>AVERAGE(N119:U119)</f>
        <v>79.5458984375</v>
      </c>
    </row>
    <row r="121" spans="1:23">
      <c r="C121">
        <f>100*C119/128</f>
        <v>69.7174072265625</v>
      </c>
      <c r="D121">
        <f t="shared" ref="D121:J121" si="26">100*D119/128</f>
        <v>69.8089599609375</v>
      </c>
      <c r="E121">
        <f t="shared" si="26"/>
        <v>61.8438720703125</v>
      </c>
      <c r="F121">
        <f t="shared" si="26"/>
        <v>62.0574951171875</v>
      </c>
      <c r="G121">
        <f t="shared" si="26"/>
        <v>72.021484375</v>
      </c>
      <c r="H121">
        <f t="shared" si="26"/>
        <v>71.83837890625</v>
      </c>
      <c r="I121">
        <f t="shared" si="26"/>
        <v>62.68310546875</v>
      </c>
      <c r="J121">
        <f t="shared" si="26"/>
        <v>62.8814697265625</v>
      </c>
      <c r="N121">
        <f>100*N119/128</f>
        <v>68.4661865234375</v>
      </c>
      <c r="O121">
        <f t="shared" ref="O121:U121" si="27">100*O119/128</f>
        <v>56.121826171875</v>
      </c>
      <c r="P121">
        <f t="shared" si="27"/>
        <v>67.474365234375</v>
      </c>
      <c r="Q121">
        <f t="shared" si="27"/>
        <v>55.8929443359375</v>
      </c>
      <c r="R121">
        <f t="shared" si="27"/>
        <v>68.206787109375</v>
      </c>
      <c r="S121">
        <f t="shared" si="27"/>
        <v>56.182861328125</v>
      </c>
      <c r="T121">
        <f t="shared" si="27"/>
        <v>68.4661865234375</v>
      </c>
      <c r="U121">
        <f t="shared" si="27"/>
        <v>56.3507080078125</v>
      </c>
      <c r="W121">
        <f>AVERAGE(N121:U121)</f>
        <v>62.145233154296875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20" zoomScale="145" zoomScaleNormal="145" zoomScalePageLayoutView="145" workbookViewId="0">
      <selection activeCell="A14" sqref="A13:XFD55"/>
    </sheetView>
  </sheetViews>
  <sheetFormatPr baseColWidth="10" defaultColWidth="8.83203125" defaultRowHeight="12" x14ac:dyDescent="0"/>
  <cols>
    <col min="1" max="1" width="7.33203125" customWidth="1"/>
    <col min="2" max="2" width="14.6640625" bestFit="1" customWidth="1"/>
    <col min="3" max="3" width="11.1640625" customWidth="1"/>
    <col min="4" max="6" width="10.5" bestFit="1" customWidth="1"/>
    <col min="8" max="10" width="10.5" bestFit="1" customWidth="1"/>
    <col min="14" max="14" width="11.1640625" customWidth="1"/>
  </cols>
  <sheetData>
    <row r="1" spans="1:21">
      <c r="A1" t="s">
        <v>0</v>
      </c>
      <c r="L1" t="s">
        <v>0</v>
      </c>
    </row>
    <row r="2" spans="1:21">
      <c r="A2" t="s">
        <v>37</v>
      </c>
      <c r="L2" t="s">
        <v>1</v>
      </c>
    </row>
    <row r="3" spans="1:21">
      <c r="A3" t="s">
        <v>2</v>
      </c>
      <c r="L3" t="s">
        <v>2</v>
      </c>
    </row>
    <row r="4" spans="1:21">
      <c r="A4" t="s">
        <v>16</v>
      </c>
      <c r="L4" t="s">
        <v>19</v>
      </c>
    </row>
    <row r="5" spans="1:21">
      <c r="A5" t="s">
        <v>17</v>
      </c>
      <c r="L5" t="s">
        <v>17</v>
      </c>
    </row>
    <row r="6" spans="1:21">
      <c r="A6" t="s">
        <v>38</v>
      </c>
      <c r="L6" t="s">
        <v>5</v>
      </c>
    </row>
    <row r="7" spans="1:21">
      <c r="A7" t="s">
        <v>6</v>
      </c>
      <c r="L7" t="s">
        <v>6</v>
      </c>
    </row>
    <row r="8" spans="1:21" ht="13" thickBot="1"/>
    <row r="9" spans="1:21" ht="14">
      <c r="A9" s="10" t="s">
        <v>42</v>
      </c>
      <c r="B9" s="10"/>
      <c r="C9" s="10"/>
      <c r="D9" s="10"/>
      <c r="E9" s="10"/>
      <c r="F9" s="10"/>
      <c r="G9" s="10"/>
      <c r="H9" s="10"/>
      <c r="I9" s="10"/>
      <c r="J9" s="10"/>
      <c r="L9" s="1" t="s">
        <v>20</v>
      </c>
      <c r="M9" s="1"/>
      <c r="N9" s="1"/>
      <c r="O9" s="1"/>
      <c r="P9" s="1"/>
      <c r="Q9" s="1"/>
      <c r="R9" s="1"/>
      <c r="S9" s="1"/>
      <c r="T9" s="1"/>
      <c r="U9" s="1"/>
    </row>
    <row r="10" spans="1:21">
      <c r="A10" s="2"/>
      <c r="B10" s="2"/>
      <c r="C10" s="4">
        <v>100</v>
      </c>
      <c r="D10" s="4">
        <v>100</v>
      </c>
      <c r="E10" s="4">
        <v>100</v>
      </c>
      <c r="F10" s="4">
        <v>100</v>
      </c>
      <c r="G10" s="4">
        <v>1500</v>
      </c>
      <c r="H10" s="4">
        <v>1500</v>
      </c>
      <c r="I10" s="4">
        <v>1500</v>
      </c>
      <c r="J10" s="4">
        <v>1500</v>
      </c>
      <c r="L10" s="2"/>
      <c r="M10" s="2"/>
      <c r="N10" s="4">
        <v>100</v>
      </c>
      <c r="O10" s="4">
        <v>100</v>
      </c>
      <c r="P10" s="4">
        <v>100</v>
      </c>
      <c r="Q10" s="4">
        <v>100</v>
      </c>
      <c r="R10" s="4">
        <v>1000</v>
      </c>
      <c r="S10" s="4">
        <v>1000</v>
      </c>
      <c r="T10" s="4">
        <v>1000</v>
      </c>
      <c r="U10" s="4">
        <v>1000</v>
      </c>
    </row>
    <row r="11" spans="1:21">
      <c r="A11" s="2"/>
      <c r="B11" s="2"/>
      <c r="C11" s="4" t="s">
        <v>8</v>
      </c>
      <c r="D11" s="4" t="s">
        <v>8</v>
      </c>
      <c r="E11" s="4" t="s">
        <v>9</v>
      </c>
      <c r="F11" s="4" t="s">
        <v>9</v>
      </c>
      <c r="G11" s="4" t="s">
        <v>8</v>
      </c>
      <c r="H11" s="4" t="s">
        <v>8</v>
      </c>
      <c r="I11" s="4" t="s">
        <v>9</v>
      </c>
      <c r="J11" s="4" t="s">
        <v>9</v>
      </c>
      <c r="L11" s="2"/>
      <c r="M11" s="2"/>
      <c r="N11" s="4" t="s">
        <v>8</v>
      </c>
      <c r="O11" s="4" t="s">
        <v>8</v>
      </c>
      <c r="P11" s="4" t="s">
        <v>9</v>
      </c>
      <c r="Q11" s="4" t="s">
        <v>9</v>
      </c>
      <c r="R11" s="4" t="s">
        <v>8</v>
      </c>
      <c r="S11" s="4" t="s">
        <v>8</v>
      </c>
      <c r="T11" s="4" t="s">
        <v>9</v>
      </c>
      <c r="U11" s="4" t="s">
        <v>9</v>
      </c>
    </row>
    <row r="12" spans="1:21">
      <c r="A12" s="2" t="s">
        <v>10</v>
      </c>
      <c r="B12" s="2" t="s">
        <v>11</v>
      </c>
      <c r="C12" s="4" t="s">
        <v>8</v>
      </c>
      <c r="D12" s="4" t="s">
        <v>9</v>
      </c>
      <c r="E12" s="4" t="s">
        <v>8</v>
      </c>
      <c r="F12" s="4" t="s">
        <v>9</v>
      </c>
      <c r="G12" s="4" t="s">
        <v>8</v>
      </c>
      <c r="H12" s="4" t="s">
        <v>9</v>
      </c>
      <c r="I12" s="4" t="s">
        <v>8</v>
      </c>
      <c r="J12" s="4" t="s">
        <v>9</v>
      </c>
      <c r="L12" s="2" t="s">
        <v>10</v>
      </c>
      <c r="M12" s="2" t="s">
        <v>11</v>
      </c>
      <c r="N12" s="4" t="s">
        <v>8</v>
      </c>
      <c r="O12" s="4" t="s">
        <v>9</v>
      </c>
      <c r="P12" s="4" t="s">
        <v>8</v>
      </c>
      <c r="Q12" s="4" t="s">
        <v>9</v>
      </c>
      <c r="R12" s="4" t="s">
        <v>8</v>
      </c>
      <c r="S12" s="4" t="s">
        <v>9</v>
      </c>
      <c r="T12" s="4" t="s">
        <v>8</v>
      </c>
      <c r="U12" s="4" t="s">
        <v>9</v>
      </c>
    </row>
    <row r="13" spans="1:21">
      <c r="A13" s="2">
        <v>6001</v>
      </c>
      <c r="B13" s="2" t="s">
        <v>18</v>
      </c>
      <c r="C13" s="5">
        <v>1064.96</v>
      </c>
      <c r="D13" s="5">
        <v>1096.51</v>
      </c>
      <c r="E13" s="5">
        <v>1139.45</v>
      </c>
      <c r="F13" s="5">
        <v>1164.3399999999999</v>
      </c>
      <c r="G13" s="5">
        <v>954.5</v>
      </c>
      <c r="H13" s="5">
        <v>906.92</v>
      </c>
      <c r="I13" s="5">
        <v>1165.57</v>
      </c>
      <c r="J13" s="5">
        <v>1082.28</v>
      </c>
      <c r="L13" s="2">
        <f>Sheet5!A13</f>
        <v>6001</v>
      </c>
      <c r="M13" s="2" t="str">
        <f>Sheet5!B13</f>
        <v>Mean Target2RT</v>
      </c>
      <c r="N13" s="11">
        <f>Sheet5!C13</f>
        <v>1514.95</v>
      </c>
      <c r="O13" s="11">
        <f>Sheet5!D13</f>
        <v>1649.72</v>
      </c>
      <c r="P13" s="11">
        <f>Sheet5!E13</f>
        <v>1589.85</v>
      </c>
      <c r="Q13" s="11">
        <f>Sheet5!F13</f>
        <v>1655.39</v>
      </c>
      <c r="R13" s="11">
        <f>Sheet5!G13</f>
        <v>841.31</v>
      </c>
      <c r="S13" s="11">
        <f>Sheet5!H13</f>
        <v>975.1</v>
      </c>
      <c r="T13" s="11">
        <f>Sheet5!I13</f>
        <v>848.54</v>
      </c>
      <c r="U13" s="11">
        <f>Sheet5!J13</f>
        <v>961.08</v>
      </c>
    </row>
    <row r="14" spans="1:21">
      <c r="A14" s="2">
        <v>6002</v>
      </c>
      <c r="B14" s="2" t="s">
        <v>18</v>
      </c>
      <c r="C14" s="5">
        <v>947.42</v>
      </c>
      <c r="D14" s="5">
        <v>1041.8800000000001</v>
      </c>
      <c r="E14" s="5">
        <v>1128.58</v>
      </c>
      <c r="F14" s="5">
        <v>1168.76</v>
      </c>
      <c r="G14" s="5">
        <v>944.7</v>
      </c>
      <c r="H14" s="5">
        <v>936.73</v>
      </c>
      <c r="I14" s="5">
        <v>1103.49</v>
      </c>
      <c r="J14" s="5">
        <v>1046.69</v>
      </c>
      <c r="L14" s="2">
        <f>Sheet5!A14</f>
        <v>6002</v>
      </c>
      <c r="M14" s="2" t="str">
        <f>Sheet5!B14</f>
        <v>Mean Target2RT</v>
      </c>
      <c r="N14" s="11">
        <f>Sheet5!C14</f>
        <v>1254.48</v>
      </c>
      <c r="O14" s="11">
        <f>Sheet5!D14</f>
        <v>1440.98</v>
      </c>
      <c r="P14" s="11">
        <f>Sheet5!E14</f>
        <v>1389.44</v>
      </c>
      <c r="Q14" s="11">
        <f>Sheet5!F14</f>
        <v>1508.25</v>
      </c>
      <c r="R14" s="11">
        <f>Sheet5!G14</f>
        <v>676.96</v>
      </c>
      <c r="S14" s="11">
        <f>Sheet5!H14</f>
        <v>889.79</v>
      </c>
      <c r="T14" s="11">
        <f>Sheet5!I14</f>
        <v>668.98</v>
      </c>
      <c r="U14" s="11">
        <f>Sheet5!J14</f>
        <v>851.15</v>
      </c>
    </row>
    <row r="15" spans="1:21">
      <c r="A15" s="2">
        <v>6003</v>
      </c>
      <c r="B15" s="2" t="s">
        <v>18</v>
      </c>
      <c r="C15" s="5">
        <v>964.12</v>
      </c>
      <c r="D15" s="5">
        <v>913.62</v>
      </c>
      <c r="E15" s="5">
        <v>960.13</v>
      </c>
      <c r="F15" s="5">
        <v>1091</v>
      </c>
      <c r="G15" s="5">
        <v>1367.34</v>
      </c>
      <c r="H15" s="5">
        <v>1367.84</v>
      </c>
      <c r="I15" s="5">
        <v>1483.67</v>
      </c>
      <c r="J15" s="5">
        <v>1271.28</v>
      </c>
      <c r="L15" s="2">
        <f>Sheet5!A15</f>
        <v>6003</v>
      </c>
      <c r="M15" s="2" t="str">
        <f>Sheet5!B15</f>
        <v>Mean Target2RT</v>
      </c>
      <c r="N15" s="11">
        <f>Sheet5!C15</f>
        <v>1126.46</v>
      </c>
      <c r="O15" s="11">
        <f>Sheet5!D15</f>
        <v>1173.21</v>
      </c>
      <c r="P15" s="11">
        <f>Sheet5!E15</f>
        <v>1107.94</v>
      </c>
      <c r="Q15" s="11">
        <f>Sheet5!F15</f>
        <v>1198.72</v>
      </c>
      <c r="R15" s="11">
        <f>Sheet5!G15</f>
        <v>418.86</v>
      </c>
      <c r="S15" s="11">
        <f>Sheet5!H15</f>
        <v>330.32</v>
      </c>
      <c r="T15" s="11">
        <f>Sheet5!I15</f>
        <v>519.83000000000004</v>
      </c>
      <c r="U15" s="11">
        <f>Sheet5!J15</f>
        <v>354.76</v>
      </c>
    </row>
    <row r="16" spans="1:21">
      <c r="A16" s="2">
        <v>6004</v>
      </c>
      <c r="B16" s="2" t="s">
        <v>18</v>
      </c>
      <c r="C16" s="5">
        <v>633.30999999999995</v>
      </c>
      <c r="D16" s="5">
        <v>647.14</v>
      </c>
      <c r="E16" s="5">
        <v>670.38</v>
      </c>
      <c r="F16" s="5">
        <v>730.72</v>
      </c>
      <c r="G16" s="5">
        <v>581.4</v>
      </c>
      <c r="H16" s="5">
        <v>566.16999999999996</v>
      </c>
      <c r="I16" s="5">
        <v>619.83000000000004</v>
      </c>
      <c r="J16" s="5">
        <v>624.25</v>
      </c>
      <c r="L16" s="2">
        <f>Sheet5!A16</f>
        <v>6004</v>
      </c>
      <c r="M16" s="2" t="str">
        <f>Sheet5!B16</f>
        <v>Mean Target2RT</v>
      </c>
      <c r="N16" s="11">
        <f>Sheet5!C16</f>
        <v>766.83</v>
      </c>
      <c r="O16" s="11">
        <f>Sheet5!D16</f>
        <v>824.7</v>
      </c>
      <c r="P16" s="11">
        <f>Sheet5!E16</f>
        <v>800.76</v>
      </c>
      <c r="Q16" s="11">
        <f>Sheet5!F16</f>
        <v>881.83</v>
      </c>
      <c r="R16" s="11">
        <f>Sheet5!G16</f>
        <v>543.71</v>
      </c>
      <c r="S16" s="11">
        <f>Sheet5!H16</f>
        <v>602.45000000000005</v>
      </c>
      <c r="T16" s="11">
        <f>Sheet5!I16</f>
        <v>517.91</v>
      </c>
      <c r="U16" s="11">
        <f>Sheet5!J16</f>
        <v>583.5</v>
      </c>
    </row>
    <row r="17" spans="1:21">
      <c r="A17" s="2">
        <v>6005</v>
      </c>
      <c r="B17" s="2" t="s">
        <v>18</v>
      </c>
      <c r="C17" s="5">
        <v>854.67</v>
      </c>
      <c r="D17" s="5">
        <v>952.13</v>
      </c>
      <c r="E17" s="5">
        <v>954.95</v>
      </c>
      <c r="F17" s="5">
        <v>1029.1300000000001</v>
      </c>
      <c r="G17" s="5">
        <v>694.8</v>
      </c>
      <c r="H17" s="5">
        <v>712.68</v>
      </c>
      <c r="I17" s="5">
        <v>796.27</v>
      </c>
      <c r="J17" s="5">
        <v>768.36</v>
      </c>
      <c r="L17" s="2">
        <f>Sheet5!A17</f>
        <v>6005</v>
      </c>
      <c r="M17" s="2" t="str">
        <f>Sheet5!B17</f>
        <v>Mean Target2RT</v>
      </c>
      <c r="N17" s="11">
        <f>Sheet5!C17</f>
        <v>1068.08</v>
      </c>
      <c r="O17" s="11">
        <f>Sheet5!D17</f>
        <v>1200.06</v>
      </c>
      <c r="P17" s="11">
        <f>Sheet5!E17</f>
        <v>1200.74</v>
      </c>
      <c r="Q17" s="11">
        <f>Sheet5!F17</f>
        <v>1255.8399999999999</v>
      </c>
      <c r="R17" s="11">
        <f>Sheet5!G17</f>
        <v>611.97</v>
      </c>
      <c r="S17" s="11">
        <f>Sheet5!H17</f>
        <v>653.62</v>
      </c>
      <c r="T17" s="11">
        <f>Sheet5!I17</f>
        <v>592.89</v>
      </c>
      <c r="U17" s="11">
        <f>Sheet5!J17</f>
        <v>691.32</v>
      </c>
    </row>
    <row r="18" spans="1:21">
      <c r="A18" s="2">
        <v>6006</v>
      </c>
      <c r="B18" s="2" t="s">
        <v>18</v>
      </c>
      <c r="C18" s="5">
        <v>873.13</v>
      </c>
      <c r="D18" s="5">
        <v>927.07</v>
      </c>
      <c r="E18" s="5">
        <v>945.51</v>
      </c>
      <c r="F18" s="5">
        <v>1022.29</v>
      </c>
      <c r="G18" s="5">
        <v>761.62</v>
      </c>
      <c r="H18" s="5">
        <v>761.88</v>
      </c>
      <c r="I18" s="5">
        <v>897.75</v>
      </c>
      <c r="J18" s="5">
        <v>915.03</v>
      </c>
      <c r="L18" s="2">
        <f>Sheet5!A18</f>
        <v>6006</v>
      </c>
      <c r="M18" s="2" t="str">
        <f>Sheet5!B18</f>
        <v>Mean Target2RT</v>
      </c>
      <c r="N18" s="11">
        <f>Sheet5!C18</f>
        <v>1142.3800000000001</v>
      </c>
      <c r="O18" s="11">
        <f>Sheet5!D18</f>
        <v>1273.94</v>
      </c>
      <c r="P18" s="11">
        <f>Sheet5!E18</f>
        <v>1215.45</v>
      </c>
      <c r="Q18" s="11">
        <f>Sheet5!F18</f>
        <v>1319.63</v>
      </c>
      <c r="R18" s="11">
        <f>Sheet5!G18</f>
        <v>685.83</v>
      </c>
      <c r="S18" s="11">
        <f>Sheet5!H18</f>
        <v>767.82</v>
      </c>
      <c r="T18" s="11">
        <f>Sheet5!I18</f>
        <v>683.85</v>
      </c>
      <c r="U18" s="11">
        <f>Sheet5!J18</f>
        <v>802.16</v>
      </c>
    </row>
    <row r="19" spans="1:21">
      <c r="A19" s="2">
        <v>6008</v>
      </c>
      <c r="B19" s="2" t="s">
        <v>18</v>
      </c>
      <c r="C19" s="5">
        <v>905</v>
      </c>
      <c r="D19" s="5">
        <v>983.43</v>
      </c>
      <c r="E19" s="5">
        <v>1038.54</v>
      </c>
      <c r="F19" s="5">
        <v>1122.8</v>
      </c>
      <c r="G19" s="5">
        <v>899.71</v>
      </c>
      <c r="H19" s="5">
        <v>868.33</v>
      </c>
      <c r="I19" s="5">
        <v>1134.6400000000001</v>
      </c>
      <c r="J19" s="5">
        <v>1113.44</v>
      </c>
      <c r="L19" s="2">
        <f>Sheet5!A19</f>
        <v>6008</v>
      </c>
      <c r="M19" s="2" t="str">
        <f>Sheet5!B19</f>
        <v>Mean Target2RT</v>
      </c>
      <c r="N19" s="11">
        <f>Sheet5!C19</f>
        <v>1124.3599999999999</v>
      </c>
      <c r="O19" s="11">
        <f>Sheet5!D19</f>
        <v>1265.2</v>
      </c>
      <c r="P19" s="11">
        <f>Sheet5!E19</f>
        <v>1232.6600000000001</v>
      </c>
      <c r="Q19" s="11">
        <f>Sheet5!F19</f>
        <v>1398.44</v>
      </c>
      <c r="R19" s="11">
        <f>Sheet5!G19</f>
        <v>673.97</v>
      </c>
      <c r="S19" s="11">
        <f>Sheet5!H19</f>
        <v>820.75</v>
      </c>
      <c r="T19" s="11">
        <f>Sheet5!I19</f>
        <v>708.69</v>
      </c>
      <c r="U19" s="11">
        <f>Sheet5!J19</f>
        <v>847.21</v>
      </c>
    </row>
    <row r="20" spans="1:21">
      <c r="A20" s="2">
        <v>6010</v>
      </c>
      <c r="B20" s="2" t="s">
        <v>18</v>
      </c>
      <c r="C20" s="5">
        <v>1045.3399999999999</v>
      </c>
      <c r="D20" s="5">
        <v>1186.3699999999999</v>
      </c>
      <c r="E20" s="5">
        <v>1169.44</v>
      </c>
      <c r="F20" s="5">
        <v>1243.99</v>
      </c>
      <c r="G20" s="5">
        <v>779.06</v>
      </c>
      <c r="H20" s="5">
        <v>758.59</v>
      </c>
      <c r="I20" s="5">
        <v>957.91</v>
      </c>
      <c r="J20" s="5">
        <v>956.02</v>
      </c>
      <c r="L20" s="2">
        <f>Sheet5!A20</f>
        <v>6010</v>
      </c>
      <c r="M20" s="2" t="str">
        <f>Sheet5!B20</f>
        <v>Mean Target2RT</v>
      </c>
      <c r="N20" s="11">
        <f>Sheet5!C20</f>
        <v>1282.69</v>
      </c>
      <c r="O20" s="11">
        <f>Sheet5!D20</f>
        <v>1449.2</v>
      </c>
      <c r="P20" s="11">
        <f>Sheet5!E20</f>
        <v>1413.15</v>
      </c>
      <c r="Q20" s="11">
        <f>Sheet5!F20</f>
        <v>1527.8</v>
      </c>
      <c r="R20" s="11">
        <f>Sheet5!G20</f>
        <v>668.85</v>
      </c>
      <c r="S20" s="11">
        <f>Sheet5!H20</f>
        <v>864.25</v>
      </c>
      <c r="T20" s="11">
        <f>Sheet5!I20</f>
        <v>660</v>
      </c>
      <c r="U20" s="11">
        <f>Sheet5!J20</f>
        <v>843.41</v>
      </c>
    </row>
    <row r="21" spans="1:21">
      <c r="A21" s="2">
        <v>6011</v>
      </c>
      <c r="B21" s="2" t="s">
        <v>18</v>
      </c>
      <c r="C21" s="5">
        <v>868.13</v>
      </c>
      <c r="D21" s="5">
        <v>870.82</v>
      </c>
      <c r="E21" s="5">
        <v>894.24</v>
      </c>
      <c r="F21" s="5">
        <v>923.19</v>
      </c>
      <c r="G21" s="5">
        <v>762.11</v>
      </c>
      <c r="H21" s="5">
        <v>764.96</v>
      </c>
      <c r="I21" s="5">
        <v>863.94</v>
      </c>
      <c r="J21" s="5">
        <v>849.95</v>
      </c>
      <c r="L21" s="2">
        <f>Sheet5!A21</f>
        <v>6011</v>
      </c>
      <c r="M21" s="2" t="str">
        <f>Sheet5!B21</f>
        <v>Mean Target2RT</v>
      </c>
      <c r="N21" s="11">
        <f>Sheet5!C21</f>
        <v>1095.1199999999999</v>
      </c>
      <c r="O21" s="11">
        <f>Sheet5!D21</f>
        <v>1137.22</v>
      </c>
      <c r="P21" s="11">
        <f>Sheet5!E21</f>
        <v>1137.56</v>
      </c>
      <c r="Q21" s="11">
        <f>Sheet5!F21</f>
        <v>1193.25</v>
      </c>
      <c r="R21" s="11">
        <f>Sheet5!G21</f>
        <v>668.26</v>
      </c>
      <c r="S21" s="11">
        <f>Sheet5!H21</f>
        <v>750.53</v>
      </c>
      <c r="T21" s="11">
        <f>Sheet5!I21</f>
        <v>668.46</v>
      </c>
      <c r="U21" s="11">
        <f>Sheet5!J21</f>
        <v>710.81</v>
      </c>
    </row>
    <row r="22" spans="1:21">
      <c r="A22" s="2">
        <v>6012</v>
      </c>
      <c r="B22" s="2" t="s">
        <v>18</v>
      </c>
      <c r="C22" s="5">
        <v>890.68</v>
      </c>
      <c r="D22" s="5">
        <v>895.83</v>
      </c>
      <c r="E22" s="5">
        <v>926.18</v>
      </c>
      <c r="F22" s="5">
        <v>999.47</v>
      </c>
      <c r="G22" s="5">
        <v>769.97</v>
      </c>
      <c r="H22" s="5">
        <v>774.12</v>
      </c>
      <c r="I22" s="5">
        <v>887.73</v>
      </c>
      <c r="J22" s="5">
        <v>898.65</v>
      </c>
      <c r="L22" s="2">
        <f>Sheet5!A22</f>
        <v>6012</v>
      </c>
      <c r="M22" s="2" t="str">
        <f>Sheet5!B22</f>
        <v>Mean Target2RT</v>
      </c>
      <c r="N22" s="11">
        <f>Sheet5!C22</f>
        <v>1223.47</v>
      </c>
      <c r="O22" s="11">
        <f>Sheet5!D22</f>
        <v>1378.28</v>
      </c>
      <c r="P22" s="11">
        <f>Sheet5!E22</f>
        <v>1292.8499999999999</v>
      </c>
      <c r="Q22" s="11">
        <f>Sheet5!F22</f>
        <v>1425.9</v>
      </c>
      <c r="R22" s="11">
        <f>Sheet5!G22</f>
        <v>632.21</v>
      </c>
      <c r="S22" s="11">
        <f>Sheet5!H22</f>
        <v>755.55</v>
      </c>
      <c r="T22" s="11">
        <f>Sheet5!I22</f>
        <v>651.88</v>
      </c>
      <c r="U22" s="11">
        <f>Sheet5!J22</f>
        <v>769.63</v>
      </c>
    </row>
    <row r="23" spans="1:21">
      <c r="A23" s="2">
        <v>6013</v>
      </c>
      <c r="B23" s="2" t="s">
        <v>18</v>
      </c>
      <c r="C23" s="5">
        <v>1052.17</v>
      </c>
      <c r="D23" s="5">
        <v>1078.1600000000001</v>
      </c>
      <c r="E23" s="5">
        <v>1086.44</v>
      </c>
      <c r="F23" s="5">
        <v>1140.68</v>
      </c>
      <c r="G23" s="5">
        <v>1177.17</v>
      </c>
      <c r="H23" s="5">
        <v>1138.2</v>
      </c>
      <c r="I23" s="5">
        <v>1158.53</v>
      </c>
      <c r="J23" s="5">
        <v>1226.8</v>
      </c>
      <c r="L23" s="2">
        <f>Sheet5!A23</f>
        <v>6013</v>
      </c>
      <c r="M23" s="2" t="str">
        <f>Sheet5!B23</f>
        <v>Mean Target2RT</v>
      </c>
      <c r="N23" s="11">
        <f>Sheet5!C23</f>
        <v>1482.17</v>
      </c>
      <c r="O23" s="11">
        <f>Sheet5!D23</f>
        <v>1379.69</v>
      </c>
      <c r="P23" s="11">
        <f>Sheet5!E23</f>
        <v>1405.33</v>
      </c>
      <c r="Q23" s="11">
        <f>Sheet5!F23</f>
        <v>1458.87</v>
      </c>
      <c r="R23" s="11">
        <f>Sheet5!G23</f>
        <v>861.47</v>
      </c>
      <c r="S23" s="11">
        <f>Sheet5!H23</f>
        <v>947.74</v>
      </c>
      <c r="T23" s="11">
        <f>Sheet5!I23</f>
        <v>801.18</v>
      </c>
      <c r="U23" s="11">
        <f>Sheet5!J23</f>
        <v>913.31</v>
      </c>
    </row>
    <row r="24" spans="1:21">
      <c r="A24" s="2">
        <v>6014</v>
      </c>
      <c r="B24" s="2" t="s">
        <v>18</v>
      </c>
      <c r="C24" s="5">
        <v>1044.3</v>
      </c>
      <c r="D24" s="5">
        <v>1020.06</v>
      </c>
      <c r="E24" s="5">
        <v>1193.04</v>
      </c>
      <c r="F24" s="5">
        <v>1190.67</v>
      </c>
      <c r="G24" s="5">
        <v>888.59</v>
      </c>
      <c r="H24" s="5">
        <v>869.23</v>
      </c>
      <c r="I24" s="5">
        <v>1194.54</v>
      </c>
      <c r="J24" s="5">
        <v>1235.93</v>
      </c>
      <c r="L24" s="2">
        <f>Sheet5!A24</f>
        <v>6014</v>
      </c>
      <c r="M24" s="2" t="str">
        <f>Sheet5!B24</f>
        <v>Mean Target2RT</v>
      </c>
      <c r="N24" s="11">
        <f>Sheet5!C24</f>
        <v>1452.14</v>
      </c>
      <c r="O24" s="11">
        <f>Sheet5!D24</f>
        <v>1516.09</v>
      </c>
      <c r="P24" s="11">
        <f>Sheet5!E24</f>
        <v>1597.45</v>
      </c>
      <c r="Q24" s="11">
        <f>Sheet5!F24</f>
        <v>1676.26</v>
      </c>
      <c r="R24" s="11">
        <f>Sheet5!G24</f>
        <v>718.38</v>
      </c>
      <c r="S24" s="11">
        <f>Sheet5!H24</f>
        <v>907.73</v>
      </c>
      <c r="T24" s="11">
        <f>Sheet5!I24</f>
        <v>733.3</v>
      </c>
      <c r="U24" s="11">
        <f>Sheet5!J24</f>
        <v>875.05</v>
      </c>
    </row>
    <row r="25" spans="1:21">
      <c r="A25" s="2">
        <v>6015</v>
      </c>
      <c r="B25" s="2" t="s">
        <v>18</v>
      </c>
      <c r="C25" s="5">
        <v>825.95</v>
      </c>
      <c r="D25" s="5">
        <v>896.14</v>
      </c>
      <c r="E25" s="5">
        <v>917.07</v>
      </c>
      <c r="F25" s="5">
        <v>955.56</v>
      </c>
      <c r="G25" s="5">
        <v>753.84</v>
      </c>
      <c r="H25" s="5">
        <v>744.07</v>
      </c>
      <c r="I25" s="5">
        <v>841.2</v>
      </c>
      <c r="J25" s="5">
        <v>822.4</v>
      </c>
      <c r="L25" s="2">
        <f>Sheet5!A25</f>
        <v>6015</v>
      </c>
      <c r="M25" s="2" t="str">
        <f>Sheet5!B25</f>
        <v>Mean Target2RT</v>
      </c>
      <c r="N25" s="11">
        <f>Sheet5!C25</f>
        <v>1115.77</v>
      </c>
      <c r="O25" s="11">
        <f>Sheet5!D25</f>
        <v>1218.75</v>
      </c>
      <c r="P25" s="11">
        <f>Sheet5!E25</f>
        <v>1227.71</v>
      </c>
      <c r="Q25" s="11">
        <f>Sheet5!F25</f>
        <v>1300.57</v>
      </c>
      <c r="R25" s="11">
        <f>Sheet5!G25</f>
        <v>646.46</v>
      </c>
      <c r="S25" s="11">
        <f>Sheet5!H25</f>
        <v>726.95</v>
      </c>
      <c r="T25" s="11">
        <f>Sheet5!I25</f>
        <v>668.06</v>
      </c>
      <c r="U25" s="11">
        <f>Sheet5!J25</f>
        <v>708.02</v>
      </c>
    </row>
    <row r="26" spans="1:21">
      <c r="A26" s="2">
        <v>6017</v>
      </c>
      <c r="B26" s="2" t="s">
        <v>18</v>
      </c>
      <c r="C26" s="5">
        <v>1165.92</v>
      </c>
      <c r="D26" s="5">
        <v>1046.51</v>
      </c>
      <c r="E26" s="5">
        <v>1167.1099999999999</v>
      </c>
      <c r="F26" s="5">
        <v>1161.22</v>
      </c>
      <c r="G26" s="5">
        <v>1224.08</v>
      </c>
      <c r="H26" s="5">
        <v>931.7</v>
      </c>
      <c r="I26" s="5">
        <v>1406.8</v>
      </c>
      <c r="J26" s="5">
        <v>1258.06</v>
      </c>
      <c r="L26" s="2">
        <f>Sheet5!A26</f>
        <v>6017</v>
      </c>
      <c r="M26" s="2" t="str">
        <f>Sheet5!B26</f>
        <v>Mean Target2RT</v>
      </c>
      <c r="N26" s="11">
        <f>Sheet5!C26</f>
        <v>1225.79</v>
      </c>
      <c r="O26" s="11">
        <f>Sheet5!D26</f>
        <v>1304.6300000000001</v>
      </c>
      <c r="P26" s="11">
        <f>Sheet5!E26</f>
        <v>1248.98</v>
      </c>
      <c r="Q26" s="11">
        <f>Sheet5!F26</f>
        <v>1353.89</v>
      </c>
      <c r="R26" s="11">
        <f>Sheet5!G26</f>
        <v>594.34</v>
      </c>
      <c r="S26" s="11">
        <f>Sheet5!H26</f>
        <v>655.16</v>
      </c>
      <c r="T26" s="11">
        <f>Sheet5!I26</f>
        <v>424.84</v>
      </c>
      <c r="U26" s="11">
        <f>Sheet5!J26</f>
        <v>245.81</v>
      </c>
    </row>
    <row r="27" spans="1:21">
      <c r="A27" s="2">
        <v>6018</v>
      </c>
      <c r="B27" s="2" t="s">
        <v>18</v>
      </c>
      <c r="C27" s="5">
        <v>813.54</v>
      </c>
      <c r="D27" s="5">
        <v>862.12</v>
      </c>
      <c r="E27" s="5">
        <v>924.03</v>
      </c>
      <c r="F27" s="5">
        <v>971.71</v>
      </c>
      <c r="G27" s="5">
        <v>750.43</v>
      </c>
      <c r="H27" s="5">
        <v>740.94</v>
      </c>
      <c r="I27" s="5">
        <v>854.89</v>
      </c>
      <c r="J27" s="5">
        <v>822.63</v>
      </c>
      <c r="L27" s="2">
        <f>Sheet5!A27</f>
        <v>6018</v>
      </c>
      <c r="M27" s="2" t="str">
        <f>Sheet5!B27</f>
        <v>Mean Target2RT</v>
      </c>
      <c r="N27" s="11">
        <f>Sheet5!C27</f>
        <v>990.23</v>
      </c>
      <c r="O27" s="11">
        <f>Sheet5!D27</f>
        <v>1058.6099999999999</v>
      </c>
      <c r="P27" s="11">
        <f>Sheet5!E27</f>
        <v>1110.3699999999999</v>
      </c>
      <c r="Q27" s="11">
        <f>Sheet5!F27</f>
        <v>1210.43</v>
      </c>
      <c r="R27" s="11">
        <f>Sheet5!G27</f>
        <v>638.01</v>
      </c>
      <c r="S27" s="11">
        <f>Sheet5!H27</f>
        <v>715.09</v>
      </c>
      <c r="T27" s="11">
        <f>Sheet5!I27</f>
        <v>650.71</v>
      </c>
      <c r="U27" s="11">
        <f>Sheet5!J27</f>
        <v>702.12</v>
      </c>
    </row>
    <row r="28" spans="1:21">
      <c r="A28" s="2">
        <v>6019</v>
      </c>
      <c r="B28" s="2" t="s">
        <v>18</v>
      </c>
      <c r="C28" s="5">
        <v>1003.2</v>
      </c>
      <c r="D28" s="5">
        <v>995.35</v>
      </c>
      <c r="E28" s="5">
        <v>1010.64</v>
      </c>
      <c r="F28" s="5">
        <v>1038.9000000000001</v>
      </c>
      <c r="G28" s="5">
        <v>932.34</v>
      </c>
      <c r="H28" s="5">
        <v>966.26</v>
      </c>
      <c r="I28" s="5">
        <v>1023.07</v>
      </c>
      <c r="J28" s="5">
        <v>1028.1099999999999</v>
      </c>
      <c r="L28" s="2">
        <f>Sheet5!A28</f>
        <v>6019</v>
      </c>
      <c r="M28" s="2" t="str">
        <f>Sheet5!B28</f>
        <v>Mean Target2RT</v>
      </c>
      <c r="N28" s="11">
        <f>Sheet5!C28</f>
        <v>1521.03</v>
      </c>
      <c r="O28" s="11">
        <f>Sheet5!D28</f>
        <v>1545.37</v>
      </c>
      <c r="P28" s="11">
        <f>Sheet5!E28</f>
        <v>1521.3</v>
      </c>
      <c r="Q28" s="11">
        <f>Sheet5!F28</f>
        <v>1543.76</v>
      </c>
      <c r="R28" s="11">
        <f>Sheet5!G28</f>
        <v>771.08</v>
      </c>
      <c r="S28" s="11">
        <f>Sheet5!H28</f>
        <v>856.07</v>
      </c>
      <c r="T28" s="11">
        <f>Sheet5!I28</f>
        <v>746.55</v>
      </c>
      <c r="U28" s="11">
        <f>Sheet5!J28</f>
        <v>808.91</v>
      </c>
    </row>
    <row r="29" spans="1:21">
      <c r="A29" s="2">
        <v>7001</v>
      </c>
      <c r="B29" s="2" t="s">
        <v>18</v>
      </c>
      <c r="C29" s="5">
        <v>982.8</v>
      </c>
      <c r="D29" s="5">
        <v>1061.04</v>
      </c>
      <c r="E29" s="5">
        <v>1072.1300000000001</v>
      </c>
      <c r="F29" s="5">
        <v>1195.28</v>
      </c>
      <c r="G29" s="5">
        <v>813.77</v>
      </c>
      <c r="H29" s="5">
        <v>826.56</v>
      </c>
      <c r="I29" s="5">
        <v>989.25</v>
      </c>
      <c r="J29" s="5">
        <v>979.38</v>
      </c>
      <c r="L29" s="2">
        <f>Sheet5!A29</f>
        <v>7001</v>
      </c>
      <c r="M29" s="2" t="str">
        <f>Sheet5!B29</f>
        <v>Mean Target2RT</v>
      </c>
      <c r="N29" s="11">
        <f>Sheet5!C29</f>
        <v>1278.3800000000001</v>
      </c>
      <c r="O29" s="11">
        <f>Sheet5!D29</f>
        <v>1433.83</v>
      </c>
      <c r="P29" s="11">
        <f>Sheet5!E29</f>
        <v>1362.52</v>
      </c>
      <c r="Q29" s="11">
        <f>Sheet5!F29</f>
        <v>1515.92</v>
      </c>
      <c r="R29" s="11">
        <f>Sheet5!G29</f>
        <v>706.07</v>
      </c>
      <c r="S29" s="11">
        <f>Sheet5!H29</f>
        <v>829.31</v>
      </c>
      <c r="T29" s="11">
        <f>Sheet5!I29</f>
        <v>684.19</v>
      </c>
      <c r="U29" s="11">
        <f>Sheet5!J29</f>
        <v>806.34</v>
      </c>
    </row>
    <row r="30" spans="1:21">
      <c r="A30" s="2">
        <v>7003</v>
      </c>
      <c r="B30" s="2" t="s">
        <v>18</v>
      </c>
      <c r="C30" s="5">
        <v>1203.73</v>
      </c>
      <c r="D30" s="5">
        <v>1299.83</v>
      </c>
      <c r="E30" s="5">
        <v>1301.18</v>
      </c>
      <c r="F30" s="5">
        <v>1478.86</v>
      </c>
      <c r="G30" s="5">
        <v>909.06</v>
      </c>
      <c r="H30" s="5">
        <v>974.09</v>
      </c>
      <c r="I30" s="5">
        <v>1082.3499999999999</v>
      </c>
      <c r="J30" s="5">
        <v>541</v>
      </c>
      <c r="L30" s="2">
        <f>Sheet5!A30</f>
        <v>7003</v>
      </c>
      <c r="M30" s="2" t="str">
        <f>Sheet5!B30</f>
        <v>Mean Target2RT</v>
      </c>
      <c r="N30" s="11">
        <f>Sheet5!C30</f>
        <v>1375.98</v>
      </c>
      <c r="O30" s="11">
        <f>Sheet5!D30</f>
        <v>1480.63</v>
      </c>
      <c r="P30" s="11">
        <f>Sheet5!E30</f>
        <v>1617.04</v>
      </c>
      <c r="Q30" s="11">
        <f>Sheet5!F30</f>
        <v>1822.29</v>
      </c>
      <c r="R30" s="11">
        <f>Sheet5!G30</f>
        <v>816.79</v>
      </c>
      <c r="S30" s="11">
        <f>Sheet5!H30</f>
        <v>704.48</v>
      </c>
      <c r="T30" s="11">
        <f>Sheet5!I30</f>
        <v>890.98</v>
      </c>
      <c r="U30" s="11">
        <f>Sheet5!J30</f>
        <v>-48</v>
      </c>
    </row>
    <row r="31" spans="1:21" ht="13" thickBot="1">
      <c r="A31" s="3">
        <v>7004</v>
      </c>
      <c r="B31" s="3" t="s">
        <v>18</v>
      </c>
      <c r="C31" s="6">
        <v>1201.42</v>
      </c>
      <c r="D31" s="6">
        <v>1423.49</v>
      </c>
      <c r="E31" s="6">
        <v>1382.41</v>
      </c>
      <c r="F31" s="6">
        <v>1561.64</v>
      </c>
      <c r="G31" s="6">
        <v>1078.24</v>
      </c>
      <c r="H31" s="6">
        <v>1086.75</v>
      </c>
      <c r="I31" s="6">
        <v>1248.81</v>
      </c>
      <c r="J31" s="6">
        <v>1720.5</v>
      </c>
      <c r="L31" s="2">
        <f>Sheet5!A31</f>
        <v>7004</v>
      </c>
      <c r="M31" s="2" t="str">
        <f>Sheet5!B31</f>
        <v>Mean Target2RT</v>
      </c>
      <c r="N31" s="11">
        <f>Sheet5!C31</f>
        <v>1365.53</v>
      </c>
      <c r="O31" s="11">
        <f>Sheet5!D31</f>
        <v>1560.25</v>
      </c>
      <c r="P31" s="11">
        <f>Sheet5!E31</f>
        <v>1507.53</v>
      </c>
      <c r="Q31" s="11">
        <f>Sheet5!F31</f>
        <v>1706.41</v>
      </c>
      <c r="R31" s="11">
        <f>Sheet5!G31</f>
        <v>777.82</v>
      </c>
      <c r="S31" s="11">
        <f>Sheet5!H31</f>
        <v>760</v>
      </c>
      <c r="T31" s="11">
        <f>Sheet5!I31</f>
        <v>898.31</v>
      </c>
      <c r="U31" s="11">
        <f>Sheet5!J31</f>
        <v>792.5</v>
      </c>
    </row>
    <row r="32" spans="1:21">
      <c r="A32" s="2">
        <v>5601</v>
      </c>
      <c r="B32" s="2" t="s">
        <v>18</v>
      </c>
      <c r="C32" s="5">
        <v>1110.8900000000001</v>
      </c>
      <c r="D32" s="5">
        <v>1013.62</v>
      </c>
      <c r="E32" s="5">
        <v>1229.49</v>
      </c>
      <c r="F32" s="5">
        <v>1243.67</v>
      </c>
      <c r="G32" s="5">
        <v>1097.53</v>
      </c>
      <c r="H32" s="5">
        <v>1046.8</v>
      </c>
      <c r="I32" s="5">
        <v>1182.46</v>
      </c>
      <c r="J32" s="5">
        <v>1287.03</v>
      </c>
      <c r="L32" s="2">
        <f>Sheet5!A32</f>
        <v>5601</v>
      </c>
      <c r="M32" s="2" t="str">
        <f>Sheet5!B32</f>
        <v>Mean Target2RT</v>
      </c>
      <c r="N32" s="11">
        <f>Sheet5!C32</f>
        <v>1487.36</v>
      </c>
      <c r="O32" s="11">
        <f>Sheet5!D32</f>
        <v>1469.64</v>
      </c>
      <c r="P32" s="11">
        <f>Sheet5!E32</f>
        <v>1550.47</v>
      </c>
      <c r="Q32" s="11">
        <f>Sheet5!F32</f>
        <v>1642.62</v>
      </c>
      <c r="R32" s="11">
        <f>Sheet5!G32</f>
        <v>772</v>
      </c>
      <c r="S32" s="11">
        <f>Sheet5!H32</f>
        <v>928.3</v>
      </c>
      <c r="T32" s="11">
        <f>Sheet5!I32</f>
        <v>788.42</v>
      </c>
      <c r="U32" s="11">
        <f>Sheet5!J32</f>
        <v>903.31</v>
      </c>
    </row>
    <row r="33" spans="1:21">
      <c r="A33" s="2">
        <v>7001</v>
      </c>
      <c r="B33" s="2" t="s">
        <v>18</v>
      </c>
      <c r="C33" s="5">
        <v>908.03</v>
      </c>
      <c r="D33" s="5">
        <v>974.15</v>
      </c>
      <c r="E33" s="5">
        <v>1076.25</v>
      </c>
      <c r="F33" s="5">
        <v>1026.44</v>
      </c>
      <c r="G33" s="5">
        <v>973.53</v>
      </c>
      <c r="H33" s="5">
        <v>941.38</v>
      </c>
      <c r="I33" s="5">
        <v>1107.1199999999999</v>
      </c>
      <c r="J33" s="5">
        <v>1051.29</v>
      </c>
      <c r="L33" s="2">
        <f>Sheet5!A33</f>
        <v>7001</v>
      </c>
      <c r="M33" s="2" t="str">
        <f>Sheet5!B33</f>
        <v>Mean Target2RT</v>
      </c>
      <c r="N33" s="11">
        <f>Sheet5!C33</f>
        <v>1137.83</v>
      </c>
      <c r="O33" s="11">
        <f>Sheet5!D33</f>
        <v>1212.6600000000001</v>
      </c>
      <c r="P33" s="11">
        <f>Sheet5!E33</f>
        <v>1254.04</v>
      </c>
      <c r="Q33" s="11">
        <f>Sheet5!F33</f>
        <v>1304.8900000000001</v>
      </c>
      <c r="R33" s="11">
        <f>Sheet5!G33</f>
        <v>602.59</v>
      </c>
      <c r="S33" s="11">
        <f>Sheet5!H33</f>
        <v>679</v>
      </c>
      <c r="T33" s="11">
        <f>Sheet5!I33</f>
        <v>556.16</v>
      </c>
      <c r="U33" s="11">
        <f>Sheet5!J33</f>
        <v>640.67999999999995</v>
      </c>
    </row>
    <row r="34" spans="1:21">
      <c r="A34" s="2">
        <v>7014</v>
      </c>
      <c r="B34" s="2" t="s">
        <v>18</v>
      </c>
      <c r="C34" s="5">
        <v>895.74</v>
      </c>
      <c r="D34" s="5">
        <v>995.67</v>
      </c>
      <c r="E34" s="5">
        <v>1070.27</v>
      </c>
      <c r="F34" s="5">
        <v>1163.9100000000001</v>
      </c>
      <c r="G34" s="5">
        <v>772.88</v>
      </c>
      <c r="H34" s="5">
        <v>810.32</v>
      </c>
      <c r="I34" s="5">
        <v>958.46</v>
      </c>
      <c r="J34" s="5">
        <v>965.86</v>
      </c>
      <c r="L34" s="2">
        <f>Sheet5!A34</f>
        <v>7014</v>
      </c>
      <c r="M34" s="2" t="str">
        <f>Sheet5!B34</f>
        <v>Mean Target2RT</v>
      </c>
      <c r="N34" s="11">
        <f>Sheet5!C34</f>
        <v>1069.5899999999999</v>
      </c>
      <c r="O34" s="11">
        <f>Sheet5!D34</f>
        <v>1246.43</v>
      </c>
      <c r="P34" s="11">
        <f>Sheet5!E34</f>
        <v>1227</v>
      </c>
      <c r="Q34" s="11">
        <f>Sheet5!F34</f>
        <v>1391.09</v>
      </c>
      <c r="R34" s="11">
        <f>Sheet5!G34</f>
        <v>670.41</v>
      </c>
      <c r="S34" s="11">
        <f>Sheet5!H34</f>
        <v>818.41</v>
      </c>
      <c r="T34" s="11">
        <f>Sheet5!I34</f>
        <v>704.37</v>
      </c>
      <c r="U34" s="11">
        <f>Sheet5!J34</f>
        <v>794.85</v>
      </c>
    </row>
    <row r="35" spans="1:21">
      <c r="A35" s="2">
        <v>7100</v>
      </c>
      <c r="B35" s="2" t="s">
        <v>18</v>
      </c>
      <c r="C35" s="5">
        <v>829</v>
      </c>
      <c r="D35" s="5">
        <v>918.9</v>
      </c>
      <c r="E35" s="5">
        <v>1000.9</v>
      </c>
      <c r="F35" s="5">
        <v>1071.18</v>
      </c>
      <c r="G35" s="5">
        <v>689.46</v>
      </c>
      <c r="H35" s="5">
        <v>694.16</v>
      </c>
      <c r="I35" s="5">
        <v>863.23</v>
      </c>
      <c r="J35" s="5">
        <v>866.27</v>
      </c>
      <c r="L35" s="2">
        <f>Sheet5!A35</f>
        <v>7100</v>
      </c>
      <c r="M35" s="2" t="str">
        <f>Sheet5!B35</f>
        <v>Mean Target2RT</v>
      </c>
      <c r="N35" s="11">
        <f>Sheet5!C35</f>
        <v>1060.1600000000001</v>
      </c>
      <c r="O35" s="11">
        <f>Sheet5!D35</f>
        <v>1294.51</v>
      </c>
      <c r="P35" s="11">
        <f>Sheet5!E35</f>
        <v>1228.56</v>
      </c>
      <c r="Q35" s="11">
        <f>Sheet5!F35</f>
        <v>1448.04</v>
      </c>
      <c r="R35" s="11">
        <f>Sheet5!G35</f>
        <v>669.35</v>
      </c>
      <c r="S35" s="11">
        <f>Sheet5!H35</f>
        <v>864.06</v>
      </c>
      <c r="T35" s="11">
        <f>Sheet5!I35</f>
        <v>655.1</v>
      </c>
      <c r="U35" s="11">
        <f>Sheet5!J35</f>
        <v>862.55</v>
      </c>
    </row>
    <row r="36" spans="1:21">
      <c r="A36" s="2">
        <v>7102</v>
      </c>
      <c r="B36" s="2" t="s">
        <v>18</v>
      </c>
      <c r="C36" s="5">
        <v>967.6</v>
      </c>
      <c r="D36" s="5">
        <v>1077.75</v>
      </c>
      <c r="E36" s="5">
        <v>1075.48</v>
      </c>
      <c r="F36" s="5">
        <v>1138.6300000000001</v>
      </c>
      <c r="G36" s="5">
        <v>735.18</v>
      </c>
      <c r="H36" s="5">
        <v>697.64</v>
      </c>
      <c r="I36" s="5">
        <v>847.01</v>
      </c>
      <c r="J36" s="5">
        <v>878.27</v>
      </c>
      <c r="L36" s="2">
        <f>Sheet5!A36</f>
        <v>7102</v>
      </c>
      <c r="M36" s="2" t="str">
        <f>Sheet5!B36</f>
        <v>Mean Target2RT</v>
      </c>
      <c r="N36" s="11">
        <f>Sheet5!C36</f>
        <v>1052.19</v>
      </c>
      <c r="O36" s="11">
        <f>Sheet5!D36</f>
        <v>1211.4000000000001</v>
      </c>
      <c r="P36" s="11">
        <f>Sheet5!E36</f>
        <v>1187.93</v>
      </c>
      <c r="Q36" s="11">
        <f>Sheet5!F36</f>
        <v>1233.26</v>
      </c>
      <c r="R36" s="11">
        <f>Sheet5!G36</f>
        <v>682.31</v>
      </c>
      <c r="S36" s="11">
        <f>Sheet5!H36</f>
        <v>792.47</v>
      </c>
      <c r="T36" s="11">
        <f>Sheet5!I36</f>
        <v>653.37</v>
      </c>
      <c r="U36" s="11">
        <f>Sheet5!J36</f>
        <v>782.3</v>
      </c>
    </row>
    <row r="37" spans="1:21">
      <c r="A37" s="2">
        <v>7103</v>
      </c>
      <c r="B37" s="2" t="s">
        <v>18</v>
      </c>
      <c r="C37" s="5">
        <v>692.94</v>
      </c>
      <c r="D37" s="5">
        <v>683.75</v>
      </c>
      <c r="E37" s="5">
        <v>813.26</v>
      </c>
      <c r="F37" s="5">
        <v>814.27</v>
      </c>
      <c r="G37" s="5">
        <v>607.96</v>
      </c>
      <c r="H37" s="5">
        <v>600.24</v>
      </c>
      <c r="I37" s="5">
        <v>705.75</v>
      </c>
      <c r="J37" s="5">
        <v>676.03</v>
      </c>
      <c r="L37" s="2">
        <f>Sheet5!A37</f>
        <v>7103</v>
      </c>
      <c r="M37" s="2" t="str">
        <f>Sheet5!B37</f>
        <v>Mean Target2RT</v>
      </c>
      <c r="N37" s="11">
        <f>Sheet5!C37</f>
        <v>872.41</v>
      </c>
      <c r="O37" s="11">
        <f>Sheet5!D37</f>
        <v>901.75</v>
      </c>
      <c r="P37" s="11">
        <f>Sheet5!E37</f>
        <v>996.46</v>
      </c>
      <c r="Q37" s="11">
        <f>Sheet5!F37</f>
        <v>1014.09</v>
      </c>
      <c r="R37" s="11">
        <f>Sheet5!G37</f>
        <v>519.34</v>
      </c>
      <c r="S37" s="11">
        <f>Sheet5!H37</f>
        <v>618.27</v>
      </c>
      <c r="T37" s="11">
        <f>Sheet5!I37</f>
        <v>508.23</v>
      </c>
      <c r="U37" s="11">
        <f>Sheet5!J37</f>
        <v>614.49</v>
      </c>
    </row>
    <row r="38" spans="1:21">
      <c r="A38" s="2">
        <v>7104</v>
      </c>
      <c r="B38" s="2" t="s">
        <v>18</v>
      </c>
      <c r="C38" s="5">
        <v>1053.56</v>
      </c>
      <c r="D38" s="5">
        <v>1027.8399999999999</v>
      </c>
      <c r="E38" s="5">
        <v>1120.17</v>
      </c>
      <c r="F38" s="5">
        <v>1185.17</v>
      </c>
      <c r="G38" s="5">
        <v>1009.32</v>
      </c>
      <c r="H38" s="5">
        <v>974.09</v>
      </c>
      <c r="I38" s="5">
        <v>1118.82</v>
      </c>
      <c r="J38" s="5">
        <v>1122.5899999999999</v>
      </c>
      <c r="L38" s="2">
        <f>Sheet5!A38</f>
        <v>7104</v>
      </c>
      <c r="M38" s="2" t="str">
        <f>Sheet5!B38</f>
        <v>Mean Target2RT</v>
      </c>
      <c r="N38" s="11">
        <f>Sheet5!C38</f>
        <v>1346.52</v>
      </c>
      <c r="O38" s="11">
        <f>Sheet5!D38</f>
        <v>1497.28</v>
      </c>
      <c r="P38" s="11">
        <f>Sheet5!E38</f>
        <v>1502.14</v>
      </c>
      <c r="Q38" s="11">
        <f>Sheet5!F38</f>
        <v>1596.83</v>
      </c>
      <c r="R38" s="11">
        <f>Sheet5!G38</f>
        <v>743.32</v>
      </c>
      <c r="S38" s="11">
        <f>Sheet5!H38</f>
        <v>892.1</v>
      </c>
      <c r="T38" s="11">
        <f>Sheet5!I38</f>
        <v>712.08</v>
      </c>
      <c r="U38" s="11">
        <f>Sheet5!J38</f>
        <v>910.83</v>
      </c>
    </row>
    <row r="39" spans="1:21">
      <c r="A39" s="2">
        <v>7105</v>
      </c>
      <c r="B39" s="2" t="s">
        <v>18</v>
      </c>
      <c r="C39" s="5">
        <v>940.48</v>
      </c>
      <c r="D39" s="5">
        <v>1062.49</v>
      </c>
      <c r="E39" s="5">
        <v>1047.96</v>
      </c>
      <c r="F39" s="5">
        <v>1076.42</v>
      </c>
      <c r="G39" s="5">
        <v>913.06</v>
      </c>
      <c r="H39" s="5">
        <v>955.57</v>
      </c>
      <c r="I39" s="5">
        <v>1112.32</v>
      </c>
      <c r="J39" s="5">
        <v>1097.55</v>
      </c>
      <c r="L39" s="2">
        <f>Sheet5!A39</f>
        <v>7105</v>
      </c>
      <c r="M39" s="2" t="str">
        <f>Sheet5!B39</f>
        <v>Mean Target2RT</v>
      </c>
      <c r="N39" s="11">
        <f>Sheet5!C39</f>
        <v>1211.97</v>
      </c>
      <c r="O39" s="11">
        <f>Sheet5!D39</f>
        <v>1404.65</v>
      </c>
      <c r="P39" s="11">
        <f>Sheet5!E39</f>
        <v>1341.23</v>
      </c>
      <c r="Q39" s="11">
        <f>Sheet5!F39</f>
        <v>1427.93</v>
      </c>
      <c r="R39" s="11">
        <f>Sheet5!G39</f>
        <v>695.38</v>
      </c>
      <c r="S39" s="11">
        <f>Sheet5!H39</f>
        <v>750.21</v>
      </c>
      <c r="T39" s="11">
        <f>Sheet5!I39</f>
        <v>690.26</v>
      </c>
      <c r="U39" s="11">
        <f>Sheet5!J39</f>
        <v>760.09</v>
      </c>
    </row>
    <row r="40" spans="1:21">
      <c r="A40" s="2">
        <v>7106</v>
      </c>
      <c r="B40" s="2" t="s">
        <v>18</v>
      </c>
      <c r="C40" s="5">
        <v>748.09</v>
      </c>
      <c r="D40" s="5">
        <v>796.53</v>
      </c>
      <c r="E40" s="5">
        <v>832.5</v>
      </c>
      <c r="F40" s="5">
        <v>880.25</v>
      </c>
      <c r="G40" s="5">
        <v>691.65</v>
      </c>
      <c r="H40" s="5">
        <v>670.56</v>
      </c>
      <c r="I40" s="5">
        <v>814.75</v>
      </c>
      <c r="J40" s="5">
        <v>811.42</v>
      </c>
      <c r="L40" s="2">
        <f>Sheet5!A40</f>
        <v>7106</v>
      </c>
      <c r="M40" s="2" t="str">
        <f>Sheet5!B40</f>
        <v>Mean Target2RT</v>
      </c>
      <c r="N40" s="11">
        <f>Sheet5!C40</f>
        <v>934.85</v>
      </c>
      <c r="O40" s="11">
        <f>Sheet5!D40</f>
        <v>1054.05</v>
      </c>
      <c r="P40" s="11">
        <f>Sheet5!E40</f>
        <v>1045.42</v>
      </c>
      <c r="Q40" s="11">
        <f>Sheet5!F40</f>
        <v>1149.9100000000001</v>
      </c>
      <c r="R40" s="11">
        <f>Sheet5!G40</f>
        <v>617.02</v>
      </c>
      <c r="S40" s="11">
        <f>Sheet5!H40</f>
        <v>749.55</v>
      </c>
      <c r="T40" s="11">
        <f>Sheet5!I40</f>
        <v>582.32000000000005</v>
      </c>
      <c r="U40" s="11">
        <f>Sheet5!J40</f>
        <v>781.47</v>
      </c>
    </row>
    <row r="41" spans="1:21">
      <c r="A41" s="2">
        <v>7107</v>
      </c>
      <c r="B41" s="2" t="s">
        <v>18</v>
      </c>
      <c r="C41" s="5">
        <v>895.28</v>
      </c>
      <c r="D41" s="5">
        <v>920.4</v>
      </c>
      <c r="E41" s="5">
        <v>925.33</v>
      </c>
      <c r="F41" s="5">
        <v>998.74</v>
      </c>
      <c r="G41" s="5">
        <v>671.82</v>
      </c>
      <c r="H41" s="5">
        <v>675.34</v>
      </c>
      <c r="I41" s="5">
        <v>747.83</v>
      </c>
      <c r="J41" s="5">
        <v>777.85</v>
      </c>
      <c r="L41" s="2">
        <f>Sheet5!A41</f>
        <v>7107</v>
      </c>
      <c r="M41" s="2" t="str">
        <f>Sheet5!B41</f>
        <v>Mean Target2RT</v>
      </c>
      <c r="N41" s="11">
        <f>Sheet5!C41</f>
        <v>1079.73</v>
      </c>
      <c r="O41" s="11">
        <f>Sheet5!D41</f>
        <v>1126.4100000000001</v>
      </c>
      <c r="P41" s="11">
        <f>Sheet5!E41</f>
        <v>1113.81</v>
      </c>
      <c r="Q41" s="11">
        <f>Sheet5!F41</f>
        <v>1237.7</v>
      </c>
      <c r="R41" s="11">
        <f>Sheet5!G41</f>
        <v>648.83000000000004</v>
      </c>
      <c r="S41" s="11">
        <f>Sheet5!H41</f>
        <v>740.51</v>
      </c>
      <c r="T41" s="11">
        <f>Sheet5!I41</f>
        <v>635.49</v>
      </c>
      <c r="U41" s="11">
        <f>Sheet5!J41</f>
        <v>737.5</v>
      </c>
    </row>
    <row r="42" spans="1:21">
      <c r="A42" s="2">
        <v>7109</v>
      </c>
      <c r="B42" s="2" t="s">
        <v>18</v>
      </c>
      <c r="C42" s="5">
        <v>689.86</v>
      </c>
      <c r="D42" s="5">
        <v>730.28</v>
      </c>
      <c r="E42" s="5">
        <v>790.52</v>
      </c>
      <c r="F42" s="5">
        <v>777.81</v>
      </c>
      <c r="G42" s="5">
        <v>739.19</v>
      </c>
      <c r="H42" s="5">
        <v>744.25</v>
      </c>
      <c r="I42" s="5">
        <v>913.25</v>
      </c>
      <c r="J42" s="5">
        <v>910.88</v>
      </c>
      <c r="L42" s="2">
        <f>Sheet5!A42</f>
        <v>7109</v>
      </c>
      <c r="M42" s="2" t="str">
        <f>Sheet5!B42</f>
        <v>Mean Target2RT</v>
      </c>
      <c r="N42" s="11">
        <f>Sheet5!C42</f>
        <v>974.92</v>
      </c>
      <c r="O42" s="11">
        <f>Sheet5!D42</f>
        <v>1099.69</v>
      </c>
      <c r="P42" s="11">
        <f>Sheet5!E42</f>
        <v>1097.1199999999999</v>
      </c>
      <c r="Q42" s="11">
        <f>Sheet5!F42</f>
        <v>1125.2</v>
      </c>
      <c r="R42" s="11">
        <f>Sheet5!G42</f>
        <v>673.31</v>
      </c>
      <c r="S42" s="11">
        <f>Sheet5!H42</f>
        <v>805.68</v>
      </c>
      <c r="T42" s="11">
        <f>Sheet5!I42</f>
        <v>673.19</v>
      </c>
      <c r="U42" s="11">
        <f>Sheet5!J42</f>
        <v>859.25</v>
      </c>
    </row>
    <row r="43" spans="1:21">
      <c r="A43" s="2">
        <v>9001</v>
      </c>
      <c r="B43" s="2" t="s">
        <v>18</v>
      </c>
      <c r="C43" s="5">
        <v>734.43</v>
      </c>
      <c r="D43" s="5">
        <v>712.4</v>
      </c>
      <c r="E43" s="5">
        <v>844.86</v>
      </c>
      <c r="F43" s="5">
        <v>837.52</v>
      </c>
      <c r="G43" s="5">
        <v>666.18</v>
      </c>
      <c r="H43" s="5">
        <v>707.37</v>
      </c>
      <c r="I43" s="5">
        <v>739.4</v>
      </c>
      <c r="J43" s="5">
        <v>708.35</v>
      </c>
      <c r="L43" s="2">
        <f>Sheet5!A43</f>
        <v>9001</v>
      </c>
      <c r="M43" s="2" t="str">
        <f>Sheet5!B43</f>
        <v>Mean Target2RT</v>
      </c>
      <c r="N43" s="11">
        <f>Sheet5!C43</f>
        <v>940.73</v>
      </c>
      <c r="O43" s="11">
        <f>Sheet5!D43</f>
        <v>1017.52</v>
      </c>
      <c r="P43" s="11">
        <f>Sheet5!E43</f>
        <v>1074.18</v>
      </c>
      <c r="Q43" s="11">
        <f>Sheet5!F43</f>
        <v>1221.6500000000001</v>
      </c>
      <c r="R43" s="11">
        <f>Sheet5!G43</f>
        <v>645.99</v>
      </c>
      <c r="S43" s="11">
        <f>Sheet5!H43</f>
        <v>787.93</v>
      </c>
      <c r="T43" s="11">
        <f>Sheet5!I43</f>
        <v>662.52</v>
      </c>
      <c r="U43" s="11">
        <f>Sheet5!J43</f>
        <v>791.38</v>
      </c>
    </row>
    <row r="44" spans="1:21">
      <c r="A44" s="2">
        <v>9003</v>
      </c>
      <c r="B44" s="2" t="s">
        <v>18</v>
      </c>
      <c r="C44" s="5">
        <v>828.38</v>
      </c>
      <c r="D44" s="5">
        <v>895.86</v>
      </c>
      <c r="E44" s="5">
        <v>950.38</v>
      </c>
      <c r="F44" s="5">
        <v>994.47</v>
      </c>
      <c r="G44" s="5">
        <v>812.61</v>
      </c>
      <c r="H44" s="5">
        <v>819.99</v>
      </c>
      <c r="I44" s="5">
        <v>887.17</v>
      </c>
      <c r="J44" s="5">
        <v>894.96</v>
      </c>
      <c r="L44" s="2">
        <f>Sheet5!A44</f>
        <v>9003</v>
      </c>
      <c r="M44" s="2" t="str">
        <f>Sheet5!B44</f>
        <v>Mean Target2RT</v>
      </c>
      <c r="N44" s="11">
        <f>Sheet5!C44</f>
        <v>1110.21</v>
      </c>
      <c r="O44" s="11">
        <f>Sheet5!D44</f>
        <v>1196.93</v>
      </c>
      <c r="P44" s="11">
        <f>Sheet5!E44</f>
        <v>1190.46</v>
      </c>
      <c r="Q44" s="11">
        <f>Sheet5!F44</f>
        <v>1263.21</v>
      </c>
      <c r="R44" s="11">
        <f>Sheet5!G44</f>
        <v>720.57</v>
      </c>
      <c r="S44" s="11">
        <f>Sheet5!H44</f>
        <v>822.1</v>
      </c>
      <c r="T44" s="11">
        <f>Sheet5!I44</f>
        <v>724.74</v>
      </c>
      <c r="U44" s="11">
        <f>Sheet5!J44</f>
        <v>888.51</v>
      </c>
    </row>
    <row r="45" spans="1:21">
      <c r="A45" s="2">
        <v>9005</v>
      </c>
      <c r="B45" s="2" t="s">
        <v>18</v>
      </c>
      <c r="C45" s="5">
        <v>891.55</v>
      </c>
      <c r="D45" s="5">
        <v>885.52</v>
      </c>
      <c r="E45" s="5">
        <v>969.65</v>
      </c>
      <c r="F45" s="5">
        <v>934.53</v>
      </c>
      <c r="G45" s="5">
        <v>951.2</v>
      </c>
      <c r="H45" s="5">
        <v>888.62</v>
      </c>
      <c r="I45" s="5">
        <v>960.83</v>
      </c>
      <c r="J45" s="5">
        <v>999.98</v>
      </c>
      <c r="L45" s="2">
        <f>Sheet5!A45</f>
        <v>9005</v>
      </c>
      <c r="M45" s="2" t="str">
        <f>Sheet5!B45</f>
        <v>Mean Target2RT</v>
      </c>
      <c r="N45" s="11">
        <f>Sheet5!C45</f>
        <v>1005.52</v>
      </c>
      <c r="O45" s="11">
        <f>Sheet5!D45</f>
        <v>1060.27</v>
      </c>
      <c r="P45" s="11">
        <f>Sheet5!E45</f>
        <v>1116</v>
      </c>
      <c r="Q45" s="11">
        <f>Sheet5!F45</f>
        <v>1119.79</v>
      </c>
      <c r="R45" s="11">
        <f>Sheet5!G45</f>
        <v>498.22</v>
      </c>
      <c r="S45" s="11">
        <f>Sheet5!H45</f>
        <v>500.18</v>
      </c>
      <c r="T45" s="11">
        <f>Sheet5!I45</f>
        <v>384.13</v>
      </c>
      <c r="U45" s="11">
        <f>Sheet5!J45</f>
        <v>575.87</v>
      </c>
    </row>
    <row r="46" spans="1:21">
      <c r="A46" s="2">
        <v>9006</v>
      </c>
      <c r="B46" s="2" t="s">
        <v>18</v>
      </c>
      <c r="C46" s="5">
        <v>813.12</v>
      </c>
      <c r="D46" s="5">
        <v>893.81</v>
      </c>
      <c r="E46" s="5">
        <v>987.51</v>
      </c>
      <c r="F46" s="5">
        <v>966.16</v>
      </c>
      <c r="G46" s="5">
        <v>904.68</v>
      </c>
      <c r="H46" s="5">
        <v>883.18</v>
      </c>
      <c r="I46" s="5">
        <v>1049</v>
      </c>
      <c r="J46" s="5">
        <v>1113.8900000000001</v>
      </c>
      <c r="L46" s="2">
        <f>Sheet5!A46</f>
        <v>9006</v>
      </c>
      <c r="M46" s="2" t="str">
        <f>Sheet5!B46</f>
        <v>Mean Target2RT</v>
      </c>
      <c r="N46" s="11">
        <f>Sheet5!C46</f>
        <v>1036.73</v>
      </c>
      <c r="O46" s="11">
        <f>Sheet5!D46</f>
        <v>1206.47</v>
      </c>
      <c r="P46" s="11">
        <f>Sheet5!E46</f>
        <v>1236.53</v>
      </c>
      <c r="Q46" s="11">
        <f>Sheet5!F46</f>
        <v>1283.95</v>
      </c>
      <c r="R46" s="11">
        <f>Sheet5!G46</f>
        <v>637.24</v>
      </c>
      <c r="S46" s="11">
        <f>Sheet5!H46</f>
        <v>802</v>
      </c>
      <c r="T46" s="11">
        <f>Sheet5!I46</f>
        <v>638.42999999999995</v>
      </c>
      <c r="U46" s="11">
        <f>Sheet5!J46</f>
        <v>786.65</v>
      </c>
    </row>
    <row r="47" spans="1:21">
      <c r="A47" s="2">
        <v>9007</v>
      </c>
      <c r="B47" s="2" t="s">
        <v>18</v>
      </c>
      <c r="C47" s="5">
        <v>699.63</v>
      </c>
      <c r="D47" s="5">
        <v>746.66</v>
      </c>
      <c r="E47" s="5">
        <v>826.76</v>
      </c>
      <c r="F47" s="5">
        <v>883.44</v>
      </c>
      <c r="G47" s="5">
        <v>617.14</v>
      </c>
      <c r="H47" s="5">
        <v>617.26</v>
      </c>
      <c r="I47" s="5">
        <v>740.1</v>
      </c>
      <c r="J47" s="5">
        <v>732.7</v>
      </c>
      <c r="L47" s="2">
        <f>Sheet5!A47</f>
        <v>9007</v>
      </c>
      <c r="M47" s="2" t="str">
        <f>Sheet5!B47</f>
        <v>Mean Target2RT</v>
      </c>
      <c r="N47" s="11">
        <f>Sheet5!C47</f>
        <v>860.71</v>
      </c>
      <c r="O47" s="11">
        <f>Sheet5!D47</f>
        <v>946.62</v>
      </c>
      <c r="P47" s="11">
        <f>Sheet5!E47</f>
        <v>965.12</v>
      </c>
      <c r="Q47" s="11">
        <f>Sheet5!F47</f>
        <v>1076.1500000000001</v>
      </c>
      <c r="R47" s="11">
        <f>Sheet5!G47</f>
        <v>608.04999999999995</v>
      </c>
      <c r="S47" s="11">
        <f>Sheet5!H47</f>
        <v>698.01</v>
      </c>
      <c r="T47" s="11">
        <f>Sheet5!I47</f>
        <v>576.09</v>
      </c>
      <c r="U47" s="11">
        <f>Sheet5!J47</f>
        <v>725.89</v>
      </c>
    </row>
    <row r="48" spans="1:21">
      <c r="A48" s="2">
        <v>9009</v>
      </c>
      <c r="B48" s="2" t="s">
        <v>18</v>
      </c>
      <c r="C48" s="5">
        <v>703.42</v>
      </c>
      <c r="D48" s="5">
        <v>727.18</v>
      </c>
      <c r="E48" s="5">
        <v>834.79</v>
      </c>
      <c r="F48" s="5">
        <v>867</v>
      </c>
      <c r="G48" s="5">
        <v>701.5</v>
      </c>
      <c r="H48" s="5">
        <v>596.58000000000004</v>
      </c>
      <c r="I48" s="5">
        <v>875.12</v>
      </c>
      <c r="J48" s="5">
        <v>753.6</v>
      </c>
      <c r="L48" s="2">
        <f>Sheet5!A48</f>
        <v>9009</v>
      </c>
      <c r="M48" s="2" t="str">
        <f>Sheet5!B48</f>
        <v>Mean Target2RT</v>
      </c>
      <c r="N48" s="11">
        <f>Sheet5!C48</f>
        <v>981.76</v>
      </c>
      <c r="O48" s="11">
        <f>Sheet5!D48</f>
        <v>1092.26</v>
      </c>
      <c r="P48" s="11">
        <f>Sheet5!E48</f>
        <v>1009.97</v>
      </c>
      <c r="Q48" s="11">
        <f>Sheet5!F48</f>
        <v>1191.96</v>
      </c>
      <c r="R48" s="11">
        <f>Sheet5!G48</f>
        <v>527.97</v>
      </c>
      <c r="S48" s="11">
        <f>Sheet5!H48</f>
        <v>723.77</v>
      </c>
      <c r="T48" s="11">
        <f>Sheet5!I48</f>
        <v>415.02</v>
      </c>
      <c r="U48" s="11">
        <f>Sheet5!J48</f>
        <v>473.07</v>
      </c>
    </row>
    <row r="49" spans="1:21" ht="13" thickBot="1">
      <c r="A49" s="3">
        <v>9010</v>
      </c>
      <c r="B49" s="3" t="s">
        <v>18</v>
      </c>
      <c r="C49" s="6">
        <v>654.84</v>
      </c>
      <c r="D49" s="6">
        <v>700.62</v>
      </c>
      <c r="E49" s="6">
        <v>747.83</v>
      </c>
      <c r="F49" s="6">
        <v>749.6</v>
      </c>
      <c r="G49" s="6">
        <v>557.08000000000004</v>
      </c>
      <c r="H49" s="6">
        <v>541.96</v>
      </c>
      <c r="I49" s="6">
        <v>638.67999999999995</v>
      </c>
      <c r="J49" s="6">
        <v>651.4</v>
      </c>
      <c r="L49" s="2">
        <f>Sheet5!A49</f>
        <v>9010</v>
      </c>
      <c r="M49" s="2" t="str">
        <f>Sheet5!B49</f>
        <v>Mean Target2RT</v>
      </c>
      <c r="N49" s="11">
        <f>Sheet5!C49</f>
        <v>810.29</v>
      </c>
      <c r="O49" s="11">
        <f>Sheet5!D49</f>
        <v>872.01</v>
      </c>
      <c r="P49" s="11">
        <f>Sheet5!E49</f>
        <v>861.8</v>
      </c>
      <c r="Q49" s="11">
        <f>Sheet5!F49</f>
        <v>873.25</v>
      </c>
      <c r="R49" s="11">
        <f>Sheet5!G49</f>
        <v>500.98</v>
      </c>
      <c r="S49" s="11">
        <f>Sheet5!H49</f>
        <v>658.56</v>
      </c>
      <c r="T49" s="11">
        <f>Sheet5!I49</f>
        <v>515.46</v>
      </c>
      <c r="U49" s="11">
        <f>Sheet5!J49</f>
        <v>614.73</v>
      </c>
    </row>
    <row r="50" spans="1:21">
      <c r="A50" s="2">
        <v>9002</v>
      </c>
      <c r="B50" s="2" t="s">
        <v>18</v>
      </c>
      <c r="C50" s="5">
        <v>781.26</v>
      </c>
      <c r="D50" s="5">
        <v>842.36</v>
      </c>
      <c r="E50" s="5">
        <v>861.65</v>
      </c>
      <c r="F50" s="5">
        <v>893.37</v>
      </c>
      <c r="G50" s="5">
        <v>728.34</v>
      </c>
      <c r="H50" s="5">
        <v>736.63</v>
      </c>
      <c r="I50" s="5">
        <v>767.89</v>
      </c>
      <c r="J50" s="5">
        <v>761.41</v>
      </c>
      <c r="L50" s="2">
        <f>Sheet5!A50</f>
        <v>9002</v>
      </c>
      <c r="M50" s="2" t="str">
        <f>Sheet5!B50</f>
        <v>Mean Target2RT</v>
      </c>
      <c r="N50" s="11">
        <f>Sheet5!C50</f>
        <v>968.49</v>
      </c>
      <c r="O50" s="11">
        <f>Sheet5!D50</f>
        <v>1048.68</v>
      </c>
      <c r="P50" s="11">
        <f>Sheet5!E50</f>
        <v>1019.33</v>
      </c>
      <c r="Q50" s="11">
        <f>Sheet5!F50</f>
        <v>1087.74</v>
      </c>
      <c r="R50" s="11">
        <f>Sheet5!G50</f>
        <v>623.51</v>
      </c>
      <c r="S50" s="11">
        <f>Sheet5!H50</f>
        <v>742.49</v>
      </c>
      <c r="T50" s="11">
        <f>Sheet5!I50</f>
        <v>643.66999999999996</v>
      </c>
      <c r="U50" s="11">
        <f>Sheet5!J50</f>
        <v>718.78</v>
      </c>
    </row>
    <row r="51" spans="1:21">
      <c r="A51" s="2">
        <v>9004</v>
      </c>
      <c r="B51" s="2" t="s">
        <v>18</v>
      </c>
      <c r="C51" s="5">
        <v>886.84</v>
      </c>
      <c r="D51" s="5">
        <v>914.64</v>
      </c>
      <c r="E51" s="5">
        <v>934.03</v>
      </c>
      <c r="F51" s="5">
        <v>1034.23</v>
      </c>
      <c r="G51" s="5">
        <v>858.85</v>
      </c>
      <c r="H51" s="5">
        <v>877.56</v>
      </c>
      <c r="I51" s="5">
        <v>929.34</v>
      </c>
      <c r="J51" s="5">
        <v>933.99</v>
      </c>
      <c r="L51" s="2">
        <f>Sheet5!A51</f>
        <v>9004</v>
      </c>
      <c r="M51" s="2" t="str">
        <f>Sheet5!B51</f>
        <v>Mean Target2RT</v>
      </c>
      <c r="N51" s="11">
        <f>Sheet5!C51</f>
        <v>1393.81</v>
      </c>
      <c r="O51" s="11">
        <f>Sheet5!D51</f>
        <v>1429.18</v>
      </c>
      <c r="P51" s="11">
        <f>Sheet5!E51</f>
        <v>1410.35</v>
      </c>
      <c r="Q51" s="11">
        <f>Sheet5!F51</f>
        <v>1432.54</v>
      </c>
      <c r="R51" s="11">
        <f>Sheet5!G51</f>
        <v>629.99</v>
      </c>
      <c r="S51" s="11">
        <f>Sheet5!H51</f>
        <v>739.65</v>
      </c>
      <c r="T51" s="11">
        <f>Sheet5!I51</f>
        <v>639.83000000000004</v>
      </c>
      <c r="U51" s="11">
        <f>Sheet5!J51</f>
        <v>740.12</v>
      </c>
    </row>
    <row r="52" spans="1:21" ht="13" thickBot="1">
      <c r="A52" s="3">
        <v>9008</v>
      </c>
      <c r="B52" s="3" t="s">
        <v>18</v>
      </c>
      <c r="C52" s="6">
        <v>688.13</v>
      </c>
      <c r="D52" s="6">
        <v>720.12</v>
      </c>
      <c r="E52" s="6">
        <v>771.81</v>
      </c>
      <c r="F52" s="6">
        <v>825.88</v>
      </c>
      <c r="G52" s="6">
        <v>601.53</v>
      </c>
      <c r="H52" s="6">
        <v>625.53</v>
      </c>
      <c r="I52" s="6">
        <v>705.94</v>
      </c>
      <c r="J52" s="6">
        <v>726.1</v>
      </c>
      <c r="L52" s="2">
        <f>Sheet5!A52</f>
        <v>9008</v>
      </c>
      <c r="M52" s="2" t="str">
        <f>Sheet5!B52</f>
        <v>Mean Target2RT</v>
      </c>
      <c r="N52" s="11">
        <f>Sheet5!C52</f>
        <v>758.03</v>
      </c>
      <c r="O52" s="11">
        <f>Sheet5!D52</f>
        <v>821.28</v>
      </c>
      <c r="P52" s="11">
        <f>Sheet5!E52</f>
        <v>821.21</v>
      </c>
      <c r="Q52" s="11">
        <f>Sheet5!F52</f>
        <v>860.13</v>
      </c>
      <c r="R52" s="11">
        <f>Sheet5!G52</f>
        <v>568.67999999999995</v>
      </c>
      <c r="S52" s="11">
        <f>Sheet5!H52</f>
        <v>673.93</v>
      </c>
      <c r="T52" s="11">
        <f>Sheet5!I52</f>
        <v>565.11</v>
      </c>
      <c r="U52" s="11">
        <f>Sheet5!J52</f>
        <v>648.13</v>
      </c>
    </row>
    <row r="53" spans="1:21">
      <c r="A53" s="2">
        <v>7111</v>
      </c>
      <c r="B53" s="2" t="s">
        <v>18</v>
      </c>
      <c r="C53" s="5">
        <v>893.82149999999979</v>
      </c>
      <c r="D53" s="5">
        <v>935.95125000000041</v>
      </c>
      <c r="E53" s="5">
        <v>989.8212500000003</v>
      </c>
      <c r="F53" s="5">
        <v>1038.8225</v>
      </c>
      <c r="G53" s="5">
        <v>833.58549999999991</v>
      </c>
      <c r="H53" s="5">
        <v>820.02625000000023</v>
      </c>
      <c r="I53" s="5">
        <v>959.36775</v>
      </c>
      <c r="J53" s="5">
        <v>947.05449999999985</v>
      </c>
      <c r="L53" s="2">
        <v>7111</v>
      </c>
      <c r="M53" s="2" t="s">
        <v>18</v>
      </c>
      <c r="N53" s="5">
        <v>1137.49125</v>
      </c>
      <c r="O53" s="5">
        <v>1237.5012500000005</v>
      </c>
      <c r="P53" s="5">
        <v>1230.6940000000002</v>
      </c>
      <c r="Q53" s="5">
        <v>1323.3844999999997</v>
      </c>
      <c r="R53" s="5">
        <v>655.18525000000022</v>
      </c>
      <c r="S53" s="5">
        <v>757.49725000000001</v>
      </c>
      <c r="T53" s="5">
        <v>648.57850000000008</v>
      </c>
      <c r="U53" s="5">
        <v>720.73850000000004</v>
      </c>
    </row>
    <row r="54" spans="1:21">
      <c r="A54" s="2">
        <v>7112</v>
      </c>
      <c r="B54" s="2" t="s">
        <v>18</v>
      </c>
      <c r="C54" s="5">
        <v>888.0105657894735</v>
      </c>
      <c r="D54" s="5">
        <v>932.84608552631585</v>
      </c>
      <c r="E54" s="5">
        <v>986.22371710526318</v>
      </c>
      <c r="F54" s="5">
        <v>1031.1669078947371</v>
      </c>
      <c r="G54" s="5">
        <v>821.95856578947371</v>
      </c>
      <c r="H54" s="5">
        <v>804.52042763157897</v>
      </c>
      <c r="I54" s="5">
        <v>948.12257236842083</v>
      </c>
      <c r="J54" s="5">
        <v>955.489592105263</v>
      </c>
      <c r="L54" s="2">
        <v>7112</v>
      </c>
      <c r="M54" s="2" t="s">
        <v>18</v>
      </c>
      <c r="N54" s="5">
        <v>1136.6834539473682</v>
      </c>
      <c r="O54" s="5">
        <v>1238.5839802631581</v>
      </c>
      <c r="P54" s="5">
        <v>1227.8761578947372</v>
      </c>
      <c r="Q54" s="5">
        <v>1316.213276315789</v>
      </c>
      <c r="R54" s="5">
        <v>657.39355921052652</v>
      </c>
      <c r="S54" s="5">
        <v>769.33308552631581</v>
      </c>
      <c r="T54" s="5">
        <v>645.22075000000007</v>
      </c>
      <c r="U54" s="5">
        <v>748.74048684210527</v>
      </c>
    </row>
    <row r="55" spans="1:21" ht="13" thickBot="1">
      <c r="A55" s="2">
        <v>7113</v>
      </c>
      <c r="B55" s="3" t="s">
        <v>18</v>
      </c>
      <c r="C55" s="5">
        <v>893.6831444235587</v>
      </c>
      <c r="D55" s="5">
        <v>935.87731751253182</v>
      </c>
      <c r="E55" s="5">
        <v>989.73559445488752</v>
      </c>
      <c r="F55" s="5">
        <v>1038.6402239974939</v>
      </c>
      <c r="G55" s="5">
        <v>833.30866823308259</v>
      </c>
      <c r="H55" s="5">
        <v>819.65706375313312</v>
      </c>
      <c r="I55" s="5">
        <v>959.10000767543841</v>
      </c>
      <c r="J55" s="5">
        <v>947.25533552631566</v>
      </c>
      <c r="L55" s="2">
        <v>7113</v>
      </c>
      <c r="M55" s="3" t="s">
        <v>18</v>
      </c>
      <c r="N55" s="5">
        <v>1137.4720167606517</v>
      </c>
      <c r="O55" s="5">
        <v>1237.5270292919804</v>
      </c>
      <c r="P55" s="5">
        <v>1230.6269085213037</v>
      </c>
      <c r="Q55" s="5">
        <v>1323.2137565789469</v>
      </c>
      <c r="R55" s="5">
        <v>655.23782879072701</v>
      </c>
      <c r="S55" s="5">
        <v>757.77905560776946</v>
      </c>
      <c r="T55" s="5">
        <v>648.4985535714286</v>
      </c>
      <c r="U55" s="5">
        <v>721.40521397243106</v>
      </c>
    </row>
    <row r="56" spans="1:21">
      <c r="A56" s="2"/>
      <c r="B56" s="2"/>
      <c r="C56" s="5"/>
      <c r="D56" s="5"/>
      <c r="E56" s="5"/>
      <c r="F56" s="5"/>
      <c r="G56" s="5"/>
      <c r="H56" s="5"/>
      <c r="I56" s="5"/>
      <c r="J56" s="5"/>
      <c r="L56" s="2"/>
      <c r="M56" s="2"/>
      <c r="N56" s="5"/>
      <c r="O56" s="5"/>
      <c r="P56" s="5"/>
      <c r="Q56" s="5"/>
      <c r="R56" s="5"/>
      <c r="S56" s="5"/>
      <c r="T56" s="5"/>
      <c r="U56" s="5"/>
    </row>
    <row r="57" spans="1:21">
      <c r="A57" s="2"/>
      <c r="B57" s="2"/>
      <c r="C57" s="5"/>
      <c r="D57" s="5"/>
      <c r="E57" s="5"/>
      <c r="F57" s="5"/>
      <c r="G57" s="5"/>
      <c r="H57" s="5"/>
      <c r="I57" s="5"/>
      <c r="J57" s="5"/>
      <c r="L57" s="2"/>
      <c r="M57" s="2"/>
      <c r="N57" s="5"/>
      <c r="O57" s="5"/>
      <c r="P57" s="5"/>
      <c r="Q57" s="5"/>
      <c r="R57" s="5"/>
      <c r="S57" s="5"/>
      <c r="T57" s="5"/>
      <c r="U57" s="5"/>
    </row>
    <row r="58" spans="1:21">
      <c r="A58" s="2"/>
      <c r="B58" s="2"/>
      <c r="C58" s="5"/>
      <c r="D58" s="5"/>
      <c r="E58" s="5"/>
      <c r="F58" s="5"/>
      <c r="G58" s="5"/>
      <c r="H58" s="5"/>
      <c r="I58" s="5"/>
      <c r="J58" s="5"/>
      <c r="L58" s="2"/>
      <c r="M58" s="2"/>
      <c r="N58" s="5"/>
      <c r="O58" s="5"/>
      <c r="P58" s="5"/>
      <c r="Q58" s="5"/>
      <c r="R58" s="5"/>
      <c r="S58" s="5"/>
      <c r="T58" s="5"/>
      <c r="U58" s="5"/>
    </row>
    <row r="59" spans="1:21">
      <c r="A59" s="2"/>
      <c r="B59" s="2"/>
      <c r="C59" s="5"/>
      <c r="D59" s="5"/>
      <c r="E59" s="5"/>
      <c r="F59" s="5"/>
      <c r="G59" s="5"/>
      <c r="H59" s="5"/>
      <c r="I59" s="5"/>
      <c r="J59" s="5"/>
      <c r="L59" s="2"/>
      <c r="M59" s="2"/>
      <c r="N59" s="5"/>
      <c r="O59" s="5"/>
      <c r="P59" s="5"/>
      <c r="Q59" s="5"/>
      <c r="R59" s="5"/>
      <c r="S59" s="5"/>
      <c r="T59" s="5"/>
      <c r="U59" s="5"/>
    </row>
    <row r="60" spans="1:21" ht="13" thickBot="1">
      <c r="A60" s="3"/>
      <c r="B60" s="3"/>
      <c r="C60" s="6"/>
      <c r="D60" s="6"/>
      <c r="E60" s="6"/>
      <c r="F60" s="6"/>
      <c r="G60" s="6"/>
      <c r="H60" s="6"/>
      <c r="I60" s="6"/>
      <c r="J60" s="6"/>
      <c r="L60" s="3"/>
      <c r="M60" s="3"/>
      <c r="N60" s="6"/>
      <c r="O60" s="6"/>
      <c r="P60" s="6"/>
      <c r="Q60" s="6"/>
      <c r="R60" s="6"/>
      <c r="S60" s="6"/>
      <c r="T60" s="6"/>
      <c r="U60" s="6"/>
    </row>
    <row r="63" spans="1:21">
      <c r="B63" s="2" t="s">
        <v>22</v>
      </c>
      <c r="C63" s="7">
        <f t="shared" ref="C63:J63" si="0">AVERAGE(C13:C60)</f>
        <v>893.6831444235587</v>
      </c>
      <c r="D63" s="7">
        <f t="shared" si="0"/>
        <v>935.8773175125317</v>
      </c>
      <c r="E63" s="7">
        <f t="shared" si="0"/>
        <v>989.73559445488763</v>
      </c>
      <c r="F63" s="7">
        <f t="shared" si="0"/>
        <v>1038.6402239974939</v>
      </c>
      <c r="G63" s="7">
        <f t="shared" si="0"/>
        <v>833.3086682330827</v>
      </c>
      <c r="H63" s="7">
        <f t="shared" si="0"/>
        <v>819.65706375313312</v>
      </c>
      <c r="I63" s="7">
        <f t="shared" si="0"/>
        <v>959.10000767543841</v>
      </c>
      <c r="J63" s="7">
        <f t="shared" si="0"/>
        <v>947.25533552631566</v>
      </c>
      <c r="M63" s="2" t="s">
        <v>22</v>
      </c>
      <c r="N63" s="7">
        <f t="shared" ref="N63:U63" si="1">AVERAGE(N13:N59)</f>
        <v>1137.4720167606517</v>
      </c>
      <c r="O63" s="7">
        <f t="shared" si="1"/>
        <v>1237.5270292919804</v>
      </c>
      <c r="P63" s="7">
        <f t="shared" si="1"/>
        <v>1230.6269085213037</v>
      </c>
      <c r="Q63" s="7">
        <f t="shared" si="1"/>
        <v>1323.2137565789469</v>
      </c>
      <c r="R63" s="7">
        <f t="shared" si="1"/>
        <v>655.23782879072701</v>
      </c>
      <c r="S63" s="7">
        <f t="shared" si="1"/>
        <v>757.77905560776946</v>
      </c>
      <c r="T63" s="7">
        <f t="shared" si="1"/>
        <v>648.49855357142872</v>
      </c>
      <c r="U63" s="7">
        <f t="shared" si="1"/>
        <v>721.40521397243106</v>
      </c>
    </row>
    <row r="64" spans="1:21">
      <c r="B64" s="2" t="s">
        <v>23</v>
      </c>
      <c r="C64" s="7">
        <f t="shared" ref="C64:J64" si="2">STDEV(C13:C59)/SQRT(COUNT(C13:C59))</f>
        <v>22.127057541973791</v>
      </c>
      <c r="D64" s="7">
        <f t="shared" si="2"/>
        <v>24.179828375800028</v>
      </c>
      <c r="E64" s="7">
        <f t="shared" si="2"/>
        <v>22.860233212533629</v>
      </c>
      <c r="F64" s="7">
        <f t="shared" si="2"/>
        <v>26.260779224464166</v>
      </c>
      <c r="G64" s="7">
        <f t="shared" si="2"/>
        <v>26.823883379132891</v>
      </c>
      <c r="H64" s="7">
        <f t="shared" si="2"/>
        <v>25.023734473566591</v>
      </c>
      <c r="I64" s="7">
        <f t="shared" si="2"/>
        <v>29.283539178810507</v>
      </c>
      <c r="J64" s="7">
        <f t="shared" si="2"/>
        <v>33.511251764921923</v>
      </c>
      <c r="M64" s="2" t="s">
        <v>23</v>
      </c>
      <c r="N64" s="7">
        <f t="shared" ref="N64:U64" si="3">STDEV(N13:N59)/SQRT(COUNT(N13:N59))</f>
        <v>30.647889975184444</v>
      </c>
      <c r="O64" s="7">
        <f t="shared" si="3"/>
        <v>31.520569817365981</v>
      </c>
      <c r="P64" s="7">
        <f t="shared" si="3"/>
        <v>31.209855993775751</v>
      </c>
      <c r="Q64" s="7">
        <f t="shared" si="3"/>
        <v>33.948055975863966</v>
      </c>
      <c r="R64" s="7">
        <f t="shared" si="3"/>
        <v>13.783404696443238</v>
      </c>
      <c r="S64" s="7">
        <f t="shared" si="3"/>
        <v>17.837868462092679</v>
      </c>
      <c r="T64" s="7">
        <f t="shared" si="3"/>
        <v>16.935637674807143</v>
      </c>
      <c r="U64" s="7">
        <f t="shared" si="3"/>
        <v>28.291080706509046</v>
      </c>
    </row>
    <row r="65" spans="3:17">
      <c r="D65">
        <v>1000</v>
      </c>
      <c r="E65">
        <v>100</v>
      </c>
      <c r="O65">
        <v>1000</v>
      </c>
      <c r="P65">
        <v>100</v>
      </c>
    </row>
    <row r="66" spans="3:17">
      <c r="C66" t="s">
        <v>33</v>
      </c>
      <c r="D66" s="7">
        <f>G63</f>
        <v>833.3086682330827</v>
      </c>
      <c r="E66" s="7">
        <f>C63</f>
        <v>893.6831444235587</v>
      </c>
      <c r="N66" t="s">
        <v>33</v>
      </c>
      <c r="O66" s="7">
        <f>R63</f>
        <v>655.23782879072701</v>
      </c>
      <c r="P66" s="7">
        <f>N63</f>
        <v>1137.4720167606517</v>
      </c>
    </row>
    <row r="67" spans="3:17">
      <c r="C67" t="s">
        <v>34</v>
      </c>
      <c r="D67" s="7">
        <f>H63</f>
        <v>819.65706375313312</v>
      </c>
      <c r="E67" s="7">
        <f>D63</f>
        <v>935.8773175125317</v>
      </c>
      <c r="N67" t="s">
        <v>34</v>
      </c>
      <c r="O67" s="7">
        <f>S63</f>
        <v>757.77905560776946</v>
      </c>
      <c r="P67" s="7">
        <f>O63</f>
        <v>1237.5270292919804</v>
      </c>
    </row>
    <row r="68" spans="3:17">
      <c r="C68" t="s">
        <v>35</v>
      </c>
      <c r="D68" s="7">
        <f>I63</f>
        <v>959.10000767543841</v>
      </c>
      <c r="E68" s="7">
        <f>E63</f>
        <v>989.73559445488763</v>
      </c>
      <c r="N68" t="s">
        <v>35</v>
      </c>
      <c r="O68" s="7">
        <f>T63</f>
        <v>648.49855357142872</v>
      </c>
      <c r="P68" s="7">
        <f>P63</f>
        <v>1230.6269085213037</v>
      </c>
    </row>
    <row r="69" spans="3:17">
      <c r="C69" t="s">
        <v>36</v>
      </c>
      <c r="D69" s="7">
        <f>J63</f>
        <v>947.25533552631566</v>
      </c>
      <c r="E69" s="7">
        <f>F63</f>
        <v>1038.6402239974939</v>
      </c>
      <c r="N69" t="s">
        <v>36</v>
      </c>
      <c r="O69" s="7">
        <f>U63</f>
        <v>721.40521397243106</v>
      </c>
      <c r="P69" s="7">
        <f>Q63</f>
        <v>1323.2137565789469</v>
      </c>
    </row>
    <row r="71" spans="3:17">
      <c r="D71">
        <v>1000</v>
      </c>
      <c r="E71">
        <v>100</v>
      </c>
      <c r="O71">
        <v>1000</v>
      </c>
      <c r="P71">
        <v>100</v>
      </c>
    </row>
    <row r="72" spans="3:17">
      <c r="C72" t="s">
        <v>33</v>
      </c>
      <c r="D72" s="7">
        <f>G64</f>
        <v>26.823883379132891</v>
      </c>
      <c r="E72" s="7">
        <f>C64</f>
        <v>22.127057541973791</v>
      </c>
      <c r="N72" t="s">
        <v>33</v>
      </c>
      <c r="O72" s="7">
        <f>R64</f>
        <v>13.783404696443238</v>
      </c>
      <c r="P72" s="7">
        <f>N64</f>
        <v>30.647889975184444</v>
      </c>
    </row>
    <row r="73" spans="3:17">
      <c r="C73" t="s">
        <v>34</v>
      </c>
      <c r="D73" s="7">
        <f>H64</f>
        <v>25.023734473566591</v>
      </c>
      <c r="E73" s="7">
        <f>D64</f>
        <v>24.179828375800028</v>
      </c>
      <c r="N73" t="s">
        <v>34</v>
      </c>
      <c r="O73" s="7">
        <f>S64</f>
        <v>17.837868462092679</v>
      </c>
      <c r="P73" s="7">
        <f>O64</f>
        <v>31.520569817365981</v>
      </c>
    </row>
    <row r="74" spans="3:17">
      <c r="C74" t="s">
        <v>35</v>
      </c>
      <c r="D74" s="7">
        <f>I64</f>
        <v>29.283539178810507</v>
      </c>
      <c r="E74" s="7">
        <f>E64</f>
        <v>22.860233212533629</v>
      </c>
      <c r="N74" t="s">
        <v>35</v>
      </c>
      <c r="O74" s="7">
        <f>T64</f>
        <v>16.935637674807143</v>
      </c>
      <c r="P74" s="7">
        <f>P64</f>
        <v>31.209855993775751</v>
      </c>
    </row>
    <row r="75" spans="3:17">
      <c r="C75" t="s">
        <v>36</v>
      </c>
      <c r="D75" s="7">
        <f>J64</f>
        <v>33.511251764921923</v>
      </c>
      <c r="E75" s="7">
        <f>F64</f>
        <v>26.260779224464166</v>
      </c>
      <c r="N75" t="s">
        <v>36</v>
      </c>
      <c r="O75" s="7">
        <f>U64</f>
        <v>28.291080706509046</v>
      </c>
      <c r="P75" s="7">
        <f>Q64</f>
        <v>33.948055975863966</v>
      </c>
    </row>
    <row r="77" spans="3:17">
      <c r="D77" t="s">
        <v>25</v>
      </c>
      <c r="E77" t="s">
        <v>26</v>
      </c>
      <c r="F77" t="s">
        <v>27</v>
      </c>
      <c r="O77" t="s">
        <v>25</v>
      </c>
      <c r="P77" t="s">
        <v>26</v>
      </c>
      <c r="Q77" t="s">
        <v>27</v>
      </c>
    </row>
    <row r="78" spans="3:17">
      <c r="C78" t="s">
        <v>24</v>
      </c>
      <c r="D78" s="7">
        <f>AVERAGE(D66:E67)</f>
        <v>870.6315484805765</v>
      </c>
      <c r="E78" s="7">
        <f>AVERAGE(D68:E69)</f>
        <v>983.68279041353389</v>
      </c>
      <c r="F78" s="8">
        <f>E78-D78</f>
        <v>113.0512419329574</v>
      </c>
      <c r="N78" t="s">
        <v>24</v>
      </c>
      <c r="O78" s="7">
        <f>AVERAGE(O66,P66,O68,P68)</f>
        <v>917.9588269110277</v>
      </c>
      <c r="P78" s="7">
        <f>AVERAGE(O67,P67,O69,P69)</f>
        <v>1009.981263862782</v>
      </c>
      <c r="Q78" s="8">
        <f>P78-O78</f>
        <v>92.022436951754344</v>
      </c>
    </row>
    <row r="79" spans="3:17">
      <c r="F79" s="7"/>
      <c r="Q79" s="7"/>
    </row>
    <row r="80" spans="3:17">
      <c r="C80" t="s">
        <v>28</v>
      </c>
      <c r="D80" s="7">
        <f>AVERAGE(D66:D69)</f>
        <v>889.83026879699253</v>
      </c>
      <c r="E80" s="7">
        <f>AVERAGE(E66:E69)</f>
        <v>964.48407009711809</v>
      </c>
      <c r="F80" s="8">
        <f>E80-D80</f>
        <v>74.653801300125565</v>
      </c>
      <c r="N80" t="s">
        <v>28</v>
      </c>
      <c r="O80" s="7">
        <f>AVERAGE(O66:O69)</f>
        <v>695.730162985589</v>
      </c>
      <c r="P80" s="7">
        <f>AVERAGE(P66:P69)</f>
        <v>1232.2099277882207</v>
      </c>
      <c r="Q80" s="8">
        <f>P80-O80</f>
        <v>536.47976480263173</v>
      </c>
    </row>
    <row r="82" spans="3:21">
      <c r="C82" t="s">
        <v>29</v>
      </c>
      <c r="D82" s="7">
        <f>AVERAGE(D66:D67)</f>
        <v>826.48286599310791</v>
      </c>
      <c r="E82" s="7">
        <f>AVERAGE(E66:E67)</f>
        <v>914.7802309680452</v>
      </c>
      <c r="G82" s="7">
        <f>E82-D82</f>
        <v>88.297364974937295</v>
      </c>
      <c r="J82" t="s">
        <v>31</v>
      </c>
      <c r="N82" t="s">
        <v>29</v>
      </c>
      <c r="O82" s="7">
        <f>AVERAGE(O66:O67)</f>
        <v>706.50844219924829</v>
      </c>
      <c r="P82" s="7">
        <f>AVERAGE(P66:P67)</f>
        <v>1187.4995230263162</v>
      </c>
      <c r="R82" s="7">
        <f>P82-O82</f>
        <v>480.99108082706789</v>
      </c>
      <c r="U82" t="s">
        <v>31</v>
      </c>
    </row>
    <row r="83" spans="3:21">
      <c r="C83" t="s">
        <v>32</v>
      </c>
      <c r="D83" s="7">
        <f>AVERAGE(D68:D69)</f>
        <v>953.17767160087703</v>
      </c>
      <c r="E83" s="7">
        <f>AVERAGE(E68:E69)</f>
        <v>1014.1879092261908</v>
      </c>
      <c r="G83" s="7">
        <f>E83-D83</f>
        <v>61.010237625313721</v>
      </c>
      <c r="J83" s="8">
        <f>G83-G82</f>
        <v>-27.287127349623574</v>
      </c>
      <c r="N83" t="s">
        <v>30</v>
      </c>
      <c r="O83" s="7">
        <f>AVERAGE(O68:O69)</f>
        <v>684.95188377192994</v>
      </c>
      <c r="P83" s="7">
        <f>AVERAGE(P68:P69)</f>
        <v>1276.9203325501253</v>
      </c>
      <c r="R83" s="7">
        <f>P83-O83</f>
        <v>591.96844877819535</v>
      </c>
      <c r="U83" s="8">
        <f>R83-R82</f>
        <v>110.97736795112746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145" zoomScaleNormal="145" zoomScalePageLayoutView="145" workbookViewId="0">
      <selection activeCell="B43" sqref="B43:I43"/>
    </sheetView>
  </sheetViews>
  <sheetFormatPr baseColWidth="10" defaultRowHeight="12" x14ac:dyDescent="0"/>
  <sheetData>
    <row r="1" spans="1:10">
      <c r="A1" s="12" t="s">
        <v>10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s="9"/>
    </row>
    <row r="2" spans="1:10">
      <c r="A2" s="12">
        <v>6001</v>
      </c>
      <c r="B2" s="12">
        <v>93.75</v>
      </c>
      <c r="C2" s="12">
        <v>94.53125</v>
      </c>
      <c r="D2" s="12">
        <v>85.15625</v>
      </c>
      <c r="E2" s="12">
        <v>83.59375</v>
      </c>
      <c r="F2" s="12">
        <v>96.875</v>
      </c>
      <c r="G2" s="12">
        <v>96.875</v>
      </c>
      <c r="H2" s="12">
        <v>85.15625</v>
      </c>
      <c r="I2" s="12">
        <v>85.9375</v>
      </c>
      <c r="J2" s="9"/>
    </row>
    <row r="3" spans="1:10">
      <c r="A3" s="12">
        <v>6002</v>
      </c>
      <c r="B3" s="12">
        <v>100</v>
      </c>
      <c r="C3" s="12">
        <v>100</v>
      </c>
      <c r="D3" s="12">
        <v>98.4375</v>
      </c>
      <c r="E3" s="12">
        <v>98.4375</v>
      </c>
      <c r="F3" s="12">
        <v>100</v>
      </c>
      <c r="G3" s="12">
        <v>99.21875</v>
      </c>
      <c r="H3" s="12">
        <v>99.21875</v>
      </c>
      <c r="I3" s="12">
        <v>99.21875</v>
      </c>
      <c r="J3" s="9"/>
    </row>
    <row r="4" spans="1:10">
      <c r="A4" s="12">
        <v>6004</v>
      </c>
      <c r="B4" s="12">
        <v>96.875</v>
      </c>
      <c r="C4" s="12">
        <v>99.21875</v>
      </c>
      <c r="D4" s="12">
        <v>93.75</v>
      </c>
      <c r="E4" s="12">
        <v>95.3125</v>
      </c>
      <c r="F4" s="12">
        <v>98.4375</v>
      </c>
      <c r="G4" s="12">
        <v>96.09375</v>
      </c>
      <c r="H4" s="12">
        <v>93.75</v>
      </c>
      <c r="I4" s="12">
        <v>95.3125</v>
      </c>
      <c r="J4" s="9"/>
    </row>
    <row r="5" spans="1:10">
      <c r="A5" s="12">
        <v>6005</v>
      </c>
      <c r="B5" s="12">
        <v>96.09375</v>
      </c>
      <c r="C5" s="12">
        <v>100</v>
      </c>
      <c r="D5" s="12">
        <v>99.21875</v>
      </c>
      <c r="E5" s="12">
        <v>96.09375</v>
      </c>
      <c r="F5" s="12">
        <v>98.4375</v>
      </c>
      <c r="G5" s="12">
        <v>100</v>
      </c>
      <c r="H5" s="12">
        <v>98.4375</v>
      </c>
      <c r="I5" s="12">
        <v>99.21875</v>
      </c>
      <c r="J5" s="9"/>
    </row>
    <row r="6" spans="1:10">
      <c r="A6" s="12">
        <v>6006</v>
      </c>
      <c r="B6" s="12">
        <v>96.875</v>
      </c>
      <c r="C6" s="12">
        <v>96.09375</v>
      </c>
      <c r="D6" s="12">
        <v>96.875</v>
      </c>
      <c r="E6" s="12">
        <v>98.4375</v>
      </c>
      <c r="F6" s="12">
        <v>100</v>
      </c>
      <c r="G6" s="12">
        <v>100</v>
      </c>
      <c r="H6" s="12">
        <v>95.3125</v>
      </c>
      <c r="I6" s="12">
        <v>96.09375</v>
      </c>
      <c r="J6" s="9"/>
    </row>
    <row r="7" spans="1:10">
      <c r="A7" s="12">
        <v>6008</v>
      </c>
      <c r="B7" s="12">
        <v>92.96875</v>
      </c>
      <c r="C7" s="12">
        <v>91.40625</v>
      </c>
      <c r="D7" s="12">
        <v>85.15625</v>
      </c>
      <c r="E7" s="12">
        <v>85.15625</v>
      </c>
      <c r="F7" s="12">
        <v>96.09375</v>
      </c>
      <c r="G7" s="12">
        <v>96.875</v>
      </c>
      <c r="H7" s="12">
        <v>90.625</v>
      </c>
      <c r="I7" s="12">
        <v>84.375</v>
      </c>
      <c r="J7" s="9"/>
    </row>
    <row r="8" spans="1:10">
      <c r="A8" s="12">
        <v>6010</v>
      </c>
      <c r="B8" s="12">
        <v>95.3125</v>
      </c>
      <c r="C8" s="12">
        <v>96.09375</v>
      </c>
      <c r="D8" s="12">
        <v>75.78125</v>
      </c>
      <c r="E8" s="12">
        <v>83.59375</v>
      </c>
      <c r="F8" s="12">
        <v>96.09375</v>
      </c>
      <c r="G8" s="12">
        <v>94.53125</v>
      </c>
      <c r="H8" s="12">
        <v>90.625</v>
      </c>
      <c r="I8" s="12">
        <v>90.625</v>
      </c>
      <c r="J8" s="9"/>
    </row>
    <row r="9" spans="1:10">
      <c r="A9" s="12">
        <v>6011</v>
      </c>
      <c r="B9" s="12">
        <v>94.53125</v>
      </c>
      <c r="C9" s="12">
        <v>89.84375</v>
      </c>
      <c r="D9" s="12">
        <v>90.625</v>
      </c>
      <c r="E9" s="12">
        <v>91.40625</v>
      </c>
      <c r="F9" s="12">
        <v>95.3125</v>
      </c>
      <c r="G9" s="12">
        <v>96.875</v>
      </c>
      <c r="H9" s="12">
        <v>89.0625</v>
      </c>
      <c r="I9" s="12">
        <v>91.40625</v>
      </c>
      <c r="J9" s="9"/>
    </row>
    <row r="10" spans="1:10">
      <c r="A10" s="12">
        <v>6012</v>
      </c>
      <c r="B10" s="12">
        <v>90.625</v>
      </c>
      <c r="C10" s="12">
        <v>89.0625</v>
      </c>
      <c r="D10" s="12">
        <v>78.90625</v>
      </c>
      <c r="E10" s="12">
        <v>66.40625</v>
      </c>
      <c r="F10" s="12">
        <v>89.84375</v>
      </c>
      <c r="G10" s="12">
        <v>90.625</v>
      </c>
      <c r="H10" s="12">
        <v>83.59375</v>
      </c>
      <c r="I10" s="12">
        <v>79.6875</v>
      </c>
      <c r="J10" s="9"/>
    </row>
    <row r="11" spans="1:10">
      <c r="A11" s="12">
        <v>6013</v>
      </c>
      <c r="B11" s="12">
        <v>66.40625</v>
      </c>
      <c r="C11" s="12">
        <v>71.875</v>
      </c>
      <c r="D11" s="12">
        <v>68.75</v>
      </c>
      <c r="E11" s="12">
        <v>73.4375</v>
      </c>
      <c r="F11" s="12">
        <v>71.09375</v>
      </c>
      <c r="G11" s="12">
        <v>67.1875</v>
      </c>
      <c r="H11" s="12">
        <v>71.875</v>
      </c>
      <c r="I11" s="12">
        <v>75.78125</v>
      </c>
      <c r="J11" s="9"/>
    </row>
    <row r="12" spans="1:10">
      <c r="A12" s="12">
        <v>6014</v>
      </c>
      <c r="B12" s="12">
        <v>94.53125</v>
      </c>
      <c r="C12" s="12">
        <v>92.1875</v>
      </c>
      <c r="D12" s="12">
        <v>77.34375</v>
      </c>
      <c r="E12" s="12">
        <v>78.125</v>
      </c>
      <c r="F12" s="12">
        <v>98.4375</v>
      </c>
      <c r="G12" s="12">
        <v>96.875</v>
      </c>
      <c r="H12" s="12">
        <v>80.46875</v>
      </c>
      <c r="I12" s="12">
        <v>83.59375</v>
      </c>
      <c r="J12" s="9"/>
    </row>
    <row r="13" spans="1:10">
      <c r="A13" s="12">
        <v>6015</v>
      </c>
      <c r="B13" s="12">
        <v>94.53125</v>
      </c>
      <c r="C13" s="12">
        <v>96.875</v>
      </c>
      <c r="D13" s="12">
        <v>96.875</v>
      </c>
      <c r="E13" s="12">
        <v>94.53125</v>
      </c>
      <c r="F13" s="12">
        <v>99.21875</v>
      </c>
      <c r="G13" s="12">
        <v>99.21875</v>
      </c>
      <c r="H13" s="12">
        <v>93.75</v>
      </c>
      <c r="I13" s="12">
        <v>99.21875</v>
      </c>
      <c r="J13" s="9"/>
    </row>
    <row r="14" spans="1:10">
      <c r="A14" s="12">
        <v>6017</v>
      </c>
      <c r="B14" s="12">
        <v>77.34375</v>
      </c>
      <c r="C14" s="12">
        <v>66.40625</v>
      </c>
      <c r="D14" s="12">
        <v>60.15625</v>
      </c>
      <c r="E14" s="12">
        <v>59.375</v>
      </c>
      <c r="F14" s="12">
        <v>75</v>
      </c>
      <c r="G14" s="12">
        <v>76.5625</v>
      </c>
      <c r="H14" s="12">
        <v>51.5625</v>
      </c>
      <c r="I14" s="12">
        <v>61.71875</v>
      </c>
      <c r="J14" s="9"/>
    </row>
    <row r="15" spans="1:10">
      <c r="A15" s="12">
        <v>6018</v>
      </c>
      <c r="B15" s="12">
        <v>90.625</v>
      </c>
      <c r="C15" s="12">
        <v>95.3125</v>
      </c>
      <c r="D15" s="12">
        <v>89.84375</v>
      </c>
      <c r="E15" s="12">
        <v>90.625</v>
      </c>
      <c r="F15" s="12">
        <v>96.875</v>
      </c>
      <c r="G15" s="12">
        <v>95.3125</v>
      </c>
      <c r="H15" s="12">
        <v>89.0625</v>
      </c>
      <c r="I15" s="12">
        <v>85.15625</v>
      </c>
      <c r="J15" s="9"/>
    </row>
    <row r="16" spans="1:10">
      <c r="A16" s="12">
        <v>6019</v>
      </c>
      <c r="B16" s="12">
        <v>88.28125</v>
      </c>
      <c r="C16" s="12">
        <v>92.1875</v>
      </c>
      <c r="D16" s="12">
        <v>85.15625</v>
      </c>
      <c r="E16" s="12">
        <v>85.9375</v>
      </c>
      <c r="F16" s="12">
        <v>94.53125</v>
      </c>
      <c r="G16" s="12">
        <v>94.53125</v>
      </c>
      <c r="H16" s="12">
        <v>90.625</v>
      </c>
      <c r="I16" s="12">
        <v>89.84375</v>
      </c>
      <c r="J16" s="9"/>
    </row>
    <row r="17" spans="1:10">
      <c r="A17" s="12">
        <v>7001</v>
      </c>
      <c r="B17" s="12">
        <v>96.875</v>
      </c>
      <c r="C17" s="12">
        <v>98.4375</v>
      </c>
      <c r="D17" s="12">
        <v>98.4375</v>
      </c>
      <c r="E17" s="12">
        <v>96.09375</v>
      </c>
      <c r="F17" s="12">
        <v>100</v>
      </c>
      <c r="G17" s="12">
        <v>100</v>
      </c>
      <c r="H17" s="12">
        <v>98.4375</v>
      </c>
      <c r="I17" s="12">
        <v>98.4375</v>
      </c>
      <c r="J17" s="9"/>
    </row>
    <row r="18" spans="1:10">
      <c r="A18" s="12">
        <v>7004</v>
      </c>
      <c r="B18" s="12">
        <v>93.75</v>
      </c>
      <c r="C18" s="12">
        <v>100</v>
      </c>
      <c r="D18" s="12">
        <v>54.6875</v>
      </c>
      <c r="E18" s="12">
        <v>51.5625</v>
      </c>
      <c r="F18" s="12">
        <v>98.4375</v>
      </c>
      <c r="G18" s="12">
        <v>96.09375</v>
      </c>
      <c r="H18" s="12">
        <v>48.4375</v>
      </c>
      <c r="I18" s="12">
        <v>50</v>
      </c>
      <c r="J18" s="9"/>
    </row>
    <row r="19" spans="1:10">
      <c r="A19" s="12">
        <v>5601</v>
      </c>
      <c r="B19" s="12">
        <v>78.90625</v>
      </c>
      <c r="C19" s="12">
        <v>81.25</v>
      </c>
      <c r="D19" s="12">
        <v>77.34375</v>
      </c>
      <c r="E19" s="12">
        <v>80.46875</v>
      </c>
      <c r="F19" s="12">
        <v>89.0625</v>
      </c>
      <c r="G19" s="12">
        <v>89.0625</v>
      </c>
      <c r="H19" s="12">
        <v>82.8125</v>
      </c>
      <c r="I19" s="12">
        <v>87.5</v>
      </c>
      <c r="J19" s="9"/>
    </row>
    <row r="20" spans="1:10">
      <c r="A20" s="12">
        <v>7001</v>
      </c>
      <c r="B20" s="12">
        <v>66.40625</v>
      </c>
      <c r="C20" s="12">
        <v>67.1875</v>
      </c>
      <c r="D20" s="12">
        <v>56.25</v>
      </c>
      <c r="E20" s="12">
        <v>56.25</v>
      </c>
      <c r="F20" s="12">
        <v>69.53125</v>
      </c>
      <c r="G20" s="12">
        <v>68.75</v>
      </c>
      <c r="H20" s="12">
        <v>60.15625</v>
      </c>
      <c r="I20" s="12">
        <v>65.625</v>
      </c>
      <c r="J20" s="9"/>
    </row>
    <row r="21" spans="1:10">
      <c r="A21" s="12">
        <v>7014</v>
      </c>
      <c r="B21" s="12">
        <v>99.21875</v>
      </c>
      <c r="C21" s="12">
        <v>98.4375</v>
      </c>
      <c r="D21" s="12">
        <v>96.875</v>
      </c>
      <c r="E21" s="12">
        <v>96.875</v>
      </c>
      <c r="F21" s="12">
        <v>98.4375</v>
      </c>
      <c r="G21" s="12">
        <v>95.3125</v>
      </c>
      <c r="H21" s="12">
        <v>92.1875</v>
      </c>
      <c r="I21" s="12">
        <v>95.3125</v>
      </c>
      <c r="J21" s="9"/>
    </row>
    <row r="22" spans="1:10">
      <c r="A22" s="12">
        <v>7100</v>
      </c>
      <c r="B22" s="12">
        <v>95.3125</v>
      </c>
      <c r="C22" s="12">
        <v>94.53125</v>
      </c>
      <c r="D22" s="12">
        <v>90.625</v>
      </c>
      <c r="E22" s="12">
        <v>92.1875</v>
      </c>
      <c r="F22" s="12">
        <v>99.21875</v>
      </c>
      <c r="G22" s="12">
        <v>98.4375</v>
      </c>
      <c r="H22" s="12">
        <v>91.40625</v>
      </c>
      <c r="I22" s="12">
        <v>92.96875</v>
      </c>
      <c r="J22" s="9"/>
    </row>
    <row r="23" spans="1:10">
      <c r="A23" s="12">
        <v>7102</v>
      </c>
      <c r="B23" s="12">
        <v>99.21875</v>
      </c>
      <c r="C23" s="12">
        <v>99.21875</v>
      </c>
      <c r="D23" s="12">
        <v>80.46875</v>
      </c>
      <c r="E23" s="12">
        <v>80.46875</v>
      </c>
      <c r="F23" s="12">
        <v>98.4375</v>
      </c>
      <c r="G23" s="12">
        <v>99.21875</v>
      </c>
      <c r="H23" s="12">
        <v>85.15625</v>
      </c>
      <c r="I23" s="12">
        <v>76.5625</v>
      </c>
      <c r="J23" s="9"/>
    </row>
    <row r="24" spans="1:10">
      <c r="A24" s="12">
        <v>7103</v>
      </c>
      <c r="B24" s="12">
        <v>96.875</v>
      </c>
      <c r="C24" s="12">
        <v>96.875</v>
      </c>
      <c r="D24" s="12">
        <v>83.59375</v>
      </c>
      <c r="E24" s="12">
        <v>89.0625</v>
      </c>
      <c r="F24" s="12">
        <v>99.21875</v>
      </c>
      <c r="G24" s="12">
        <v>99.21875</v>
      </c>
      <c r="H24" s="12">
        <v>82.8125</v>
      </c>
      <c r="I24" s="12">
        <v>82.8125</v>
      </c>
      <c r="J24" s="9"/>
    </row>
    <row r="25" spans="1:10">
      <c r="A25" s="12">
        <v>7104</v>
      </c>
      <c r="B25" s="12">
        <v>96.09375</v>
      </c>
      <c r="C25" s="12">
        <v>92.1875</v>
      </c>
      <c r="D25" s="12">
        <v>83.59375</v>
      </c>
      <c r="E25" s="12">
        <v>87.5</v>
      </c>
      <c r="F25" s="12">
        <v>94.53125</v>
      </c>
      <c r="G25" s="12">
        <v>91.40625</v>
      </c>
      <c r="H25" s="12">
        <v>89.84375</v>
      </c>
      <c r="I25" s="12">
        <v>82.03125</v>
      </c>
      <c r="J25" s="9"/>
    </row>
    <row r="26" spans="1:10">
      <c r="A26" s="12">
        <v>7105</v>
      </c>
      <c r="B26" s="12">
        <v>89.0625</v>
      </c>
      <c r="C26" s="12">
        <v>85.15625</v>
      </c>
      <c r="D26" s="12">
        <v>80.46875</v>
      </c>
      <c r="E26" s="12">
        <v>81.25</v>
      </c>
      <c r="F26" s="12">
        <v>94.53125</v>
      </c>
      <c r="G26" s="12">
        <v>96.09375</v>
      </c>
      <c r="H26" s="12">
        <v>83.59375</v>
      </c>
      <c r="I26" s="12">
        <v>83.59375</v>
      </c>
      <c r="J26" s="9"/>
    </row>
    <row r="27" spans="1:10">
      <c r="A27" s="12">
        <v>7106</v>
      </c>
      <c r="B27" s="12">
        <v>94.53125</v>
      </c>
      <c r="C27" s="12">
        <v>94.53125</v>
      </c>
      <c r="D27" s="12">
        <v>88.28125</v>
      </c>
      <c r="E27" s="12">
        <v>89.84375</v>
      </c>
      <c r="F27" s="12">
        <v>97.65625</v>
      </c>
      <c r="G27" s="12">
        <v>98.4375</v>
      </c>
      <c r="H27" s="12">
        <v>86.71875</v>
      </c>
      <c r="I27" s="12">
        <v>93.75</v>
      </c>
      <c r="J27" s="9"/>
    </row>
    <row r="28" spans="1:10">
      <c r="A28" s="12">
        <v>7107</v>
      </c>
      <c r="B28" s="12">
        <v>100</v>
      </c>
      <c r="C28" s="12">
        <v>100</v>
      </c>
      <c r="D28" s="12">
        <v>97.65625</v>
      </c>
      <c r="E28" s="12">
        <v>99.21875</v>
      </c>
      <c r="F28" s="12">
        <v>98.4375</v>
      </c>
      <c r="G28" s="12">
        <v>99.21875</v>
      </c>
      <c r="H28" s="12">
        <v>99.21875</v>
      </c>
      <c r="I28" s="12">
        <v>98.4375</v>
      </c>
      <c r="J28" s="9"/>
    </row>
    <row r="29" spans="1:10">
      <c r="A29" s="12">
        <v>7109</v>
      </c>
      <c r="B29" s="12">
        <v>89.84375</v>
      </c>
      <c r="C29" s="12">
        <v>84.375</v>
      </c>
      <c r="D29" s="12">
        <v>71.875</v>
      </c>
      <c r="E29" s="12">
        <v>64.84375</v>
      </c>
      <c r="F29" s="12">
        <v>99.21875</v>
      </c>
      <c r="G29" s="12">
        <v>98.4375</v>
      </c>
      <c r="H29" s="12">
        <v>76.5625</v>
      </c>
      <c r="I29" s="12">
        <v>72.65625</v>
      </c>
      <c r="J29" s="9"/>
    </row>
    <row r="30" spans="1:10">
      <c r="A30" s="12">
        <v>9003</v>
      </c>
      <c r="B30" s="12">
        <v>85.9375</v>
      </c>
      <c r="C30" s="12">
        <v>85.15625</v>
      </c>
      <c r="D30" s="12">
        <v>71.875</v>
      </c>
      <c r="E30" s="12">
        <v>73.4375</v>
      </c>
      <c r="F30" s="12">
        <v>92.1875</v>
      </c>
      <c r="G30" s="12">
        <v>92.1875</v>
      </c>
      <c r="H30" s="12">
        <v>71.875</v>
      </c>
      <c r="I30" s="12">
        <v>69.53125</v>
      </c>
      <c r="J30" s="9"/>
    </row>
    <row r="31" spans="1:10">
      <c r="A31" s="12">
        <v>9005</v>
      </c>
      <c r="B31" s="12">
        <v>57.8125</v>
      </c>
      <c r="C31" s="12">
        <v>60.9375</v>
      </c>
      <c r="D31" s="12">
        <v>54.6875</v>
      </c>
      <c r="E31" s="12">
        <v>58.59375</v>
      </c>
      <c r="F31" s="12">
        <v>69.53125</v>
      </c>
      <c r="G31" s="12">
        <v>67.96875</v>
      </c>
      <c r="H31" s="12">
        <v>51.5625</v>
      </c>
      <c r="I31" s="12">
        <v>59.375</v>
      </c>
      <c r="J31" s="9"/>
    </row>
    <row r="32" spans="1:10">
      <c r="A32" s="12">
        <v>9006</v>
      </c>
      <c r="B32" s="12">
        <v>90.625</v>
      </c>
      <c r="C32" s="12">
        <v>95.3125</v>
      </c>
      <c r="D32" s="12">
        <v>82.8125</v>
      </c>
      <c r="E32" s="12">
        <v>77.34375</v>
      </c>
      <c r="F32" s="12">
        <v>96.09375</v>
      </c>
      <c r="G32" s="12">
        <v>98.4375</v>
      </c>
      <c r="H32" s="12">
        <v>88.28125</v>
      </c>
      <c r="I32" s="12">
        <v>84.375</v>
      </c>
      <c r="J32" s="9"/>
    </row>
    <row r="33" spans="1:10">
      <c r="A33" s="12">
        <v>9007</v>
      </c>
      <c r="B33" s="12">
        <v>97.65625</v>
      </c>
      <c r="C33" s="12">
        <v>96.09375</v>
      </c>
      <c r="D33" s="12">
        <v>90.625</v>
      </c>
      <c r="E33" s="12">
        <v>89.84375</v>
      </c>
      <c r="F33" s="12">
        <v>98.4375</v>
      </c>
      <c r="G33" s="12">
        <v>96.09375</v>
      </c>
      <c r="H33" s="12">
        <v>93.75</v>
      </c>
      <c r="I33" s="12">
        <v>95.3125</v>
      </c>
      <c r="J33" s="9"/>
    </row>
    <row r="34" spans="1:10">
      <c r="A34" s="12">
        <v>9009</v>
      </c>
      <c r="B34" s="12">
        <v>87.5</v>
      </c>
      <c r="C34" s="12">
        <v>82.8125</v>
      </c>
      <c r="D34" s="12">
        <v>44.53125</v>
      </c>
      <c r="E34" s="12">
        <v>43.75</v>
      </c>
      <c r="F34" s="12">
        <v>91.40625</v>
      </c>
      <c r="G34" s="12">
        <v>95.3125</v>
      </c>
      <c r="H34" s="12">
        <v>46.09375</v>
      </c>
      <c r="I34" s="12">
        <v>42.96875</v>
      </c>
      <c r="J34" s="9"/>
    </row>
    <row r="35" spans="1:10">
      <c r="A35" s="12">
        <v>9010</v>
      </c>
      <c r="B35" s="12">
        <v>93.75</v>
      </c>
      <c r="C35" s="12">
        <v>96.09375</v>
      </c>
      <c r="D35" s="12">
        <v>67.1875</v>
      </c>
      <c r="E35" s="12">
        <v>69.53125</v>
      </c>
      <c r="F35" s="12">
        <v>96.875</v>
      </c>
      <c r="G35" s="12">
        <v>99.21875</v>
      </c>
      <c r="H35" s="12">
        <v>73.4375</v>
      </c>
      <c r="I35" s="12">
        <v>65.625</v>
      </c>
      <c r="J35" s="9"/>
    </row>
    <row r="36" spans="1:10">
      <c r="A36" s="12">
        <v>9002</v>
      </c>
      <c r="B36" s="12">
        <v>91.40625</v>
      </c>
      <c r="C36" s="12">
        <v>88.28125</v>
      </c>
      <c r="D36" s="12">
        <v>81.25</v>
      </c>
      <c r="E36" s="12">
        <v>75.78125</v>
      </c>
      <c r="F36" s="12">
        <v>96.875</v>
      </c>
      <c r="G36" s="12">
        <v>93.75</v>
      </c>
      <c r="H36" s="12">
        <v>76.5625</v>
      </c>
      <c r="I36" s="12">
        <v>74.21875</v>
      </c>
      <c r="J36" s="9"/>
    </row>
    <row r="37" spans="1:10">
      <c r="A37" s="12">
        <v>9004</v>
      </c>
      <c r="B37" s="12">
        <v>94.53125</v>
      </c>
      <c r="C37" s="12">
        <v>93.75</v>
      </c>
      <c r="D37" s="12">
        <v>89.84375</v>
      </c>
      <c r="E37" s="12">
        <v>91.40625</v>
      </c>
      <c r="F37" s="12">
        <v>92.1875</v>
      </c>
      <c r="G37" s="12">
        <v>91.40625</v>
      </c>
      <c r="H37" s="12">
        <v>83.59375</v>
      </c>
      <c r="I37" s="12">
        <v>85.15625</v>
      </c>
      <c r="J37" s="9"/>
    </row>
    <row r="38" spans="1:10">
      <c r="A38" s="12">
        <v>9008</v>
      </c>
      <c r="B38" s="12">
        <v>98.4375</v>
      </c>
      <c r="C38" s="12">
        <v>96.875</v>
      </c>
      <c r="D38" s="12">
        <v>92.1875</v>
      </c>
      <c r="E38" s="12">
        <v>91.40625</v>
      </c>
      <c r="F38" s="12">
        <v>97.65625</v>
      </c>
      <c r="G38" s="12">
        <v>97.65625</v>
      </c>
      <c r="H38" s="12">
        <v>89.0625</v>
      </c>
      <c r="I38" s="12">
        <v>92.1875</v>
      </c>
      <c r="J38" s="9"/>
    </row>
    <row r="39" spans="1:10">
      <c r="A39" s="12">
        <v>7111</v>
      </c>
      <c r="B39" s="12">
        <v>89.23828125</v>
      </c>
      <c r="C39" s="12">
        <v>89.35546875</v>
      </c>
      <c r="D39" s="12">
        <v>79.16015625</v>
      </c>
      <c r="E39" s="12">
        <v>79.43359375</v>
      </c>
      <c r="F39" s="12">
        <v>92.1875</v>
      </c>
      <c r="G39" s="12">
        <v>91.953125</v>
      </c>
      <c r="H39" s="12">
        <v>80.234375</v>
      </c>
      <c r="I39" s="12">
        <v>80.48828125</v>
      </c>
      <c r="J39" s="9"/>
    </row>
    <row r="40" spans="1:10">
      <c r="A40" s="12">
        <v>7112</v>
      </c>
      <c r="B40" s="12">
        <v>90.835217927631589</v>
      </c>
      <c r="C40" s="12">
        <v>90.735505756578945</v>
      </c>
      <c r="D40" s="12">
        <v>81.48283305921052</v>
      </c>
      <c r="E40" s="12">
        <v>81.49002878289474</v>
      </c>
      <c r="F40" s="12">
        <v>93.852796052631575</v>
      </c>
      <c r="G40" s="12">
        <v>93.538240131578945</v>
      </c>
      <c r="H40" s="12">
        <v>82.497944078947356</v>
      </c>
      <c r="I40" s="12">
        <v>82.79245476973685</v>
      </c>
      <c r="J40" s="9"/>
    </row>
    <row r="41" spans="1:10">
      <c r="A41" s="12">
        <v>7113</v>
      </c>
      <c r="B41" s="12">
        <v>89.276303551848372</v>
      </c>
      <c r="C41" s="12">
        <v>89.38832677396617</v>
      </c>
      <c r="D41" s="12">
        <v>79.215458078790718</v>
      </c>
      <c r="E41" s="12">
        <v>79.482556488878458</v>
      </c>
      <c r="F41" s="12">
        <v>92.227149906015043</v>
      </c>
      <c r="G41" s="12">
        <v>91.990865836466156</v>
      </c>
      <c r="H41" s="12">
        <v>80.288269501879711</v>
      </c>
      <c r="I41" s="12">
        <v>80.54314252427946</v>
      </c>
      <c r="J41" s="9"/>
    </row>
    <row r="43" spans="1:10">
      <c r="B43" s="9">
        <f>AVERAGE(B2:B41)</f>
        <v>90.796245068236999</v>
      </c>
      <c r="C43" s="9">
        <f t="shared" ref="C43:I43" si="0">AVERAGE(C2:C41)</f>
        <v>90.701826282013627</v>
      </c>
      <c r="D43" s="9">
        <f t="shared" si="0"/>
        <v>81.426148684700024</v>
      </c>
      <c r="E43" s="9">
        <f t="shared" si="0"/>
        <v>81.439841975544326</v>
      </c>
      <c r="F43" s="9">
        <f t="shared" si="0"/>
        <v>93.81215489896617</v>
      </c>
      <c r="G43" s="9">
        <f t="shared" si="0"/>
        <v>93.499555774201127</v>
      </c>
      <c r="H43" s="9">
        <f t="shared" si="0"/>
        <v>82.442702214520679</v>
      </c>
      <c r="I43" s="9">
        <f t="shared" si="0"/>
        <v>82.7362219636004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I41"/>
    </sheetView>
  </sheetViews>
  <sheetFormatPr baseColWidth="10" defaultRowHeight="12" x14ac:dyDescent="0"/>
  <sheetData>
    <row r="1" spans="1:9">
      <c r="A1" s="12" t="s">
        <v>10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12">
        <v>6001</v>
      </c>
      <c r="B2" s="12">
        <v>88.28125</v>
      </c>
      <c r="C2" s="12">
        <v>67.1875</v>
      </c>
      <c r="D2" s="12">
        <v>82.8125</v>
      </c>
      <c r="E2" s="12">
        <v>67.96875</v>
      </c>
      <c r="F2" s="12">
        <v>89.0625</v>
      </c>
      <c r="G2" s="12">
        <v>75.78125</v>
      </c>
      <c r="H2" s="12">
        <v>90.625</v>
      </c>
      <c r="I2" s="12">
        <v>75</v>
      </c>
    </row>
    <row r="3" spans="1:9">
      <c r="A3" s="12">
        <v>6002</v>
      </c>
      <c r="B3" s="12">
        <v>98.4375</v>
      </c>
      <c r="C3" s="12">
        <v>95.3125</v>
      </c>
      <c r="D3" s="12">
        <v>100</v>
      </c>
      <c r="E3" s="12">
        <v>99.21875</v>
      </c>
      <c r="F3" s="12">
        <v>100</v>
      </c>
      <c r="G3" s="12">
        <v>96.09375</v>
      </c>
      <c r="H3" s="12">
        <v>99.21875</v>
      </c>
      <c r="I3" s="12">
        <v>94.53125</v>
      </c>
    </row>
    <row r="4" spans="1:9">
      <c r="A4" s="12">
        <v>6004</v>
      </c>
      <c r="B4" s="12">
        <v>93.75</v>
      </c>
      <c r="C4" s="12">
        <v>87.5</v>
      </c>
      <c r="D4" s="12">
        <v>96.875</v>
      </c>
      <c r="E4" s="12">
        <v>92.96875</v>
      </c>
      <c r="F4" s="12">
        <v>99.21875</v>
      </c>
      <c r="G4" s="12">
        <v>84.375</v>
      </c>
      <c r="H4" s="12">
        <v>97.65625</v>
      </c>
      <c r="I4" s="12">
        <v>86.71875</v>
      </c>
    </row>
    <row r="5" spans="1:9">
      <c r="A5" s="12">
        <v>6005</v>
      </c>
      <c r="B5" s="12">
        <v>98.4375</v>
      </c>
      <c r="C5" s="12">
        <v>98.4375</v>
      </c>
      <c r="D5" s="12">
        <v>98.4375</v>
      </c>
      <c r="E5" s="12">
        <v>93.75</v>
      </c>
      <c r="F5" s="12">
        <v>93.75</v>
      </c>
      <c r="G5" s="12">
        <v>92.1875</v>
      </c>
      <c r="H5" s="12">
        <v>97.65625</v>
      </c>
      <c r="I5" s="12">
        <v>96.875</v>
      </c>
    </row>
    <row r="6" spans="1:9">
      <c r="A6" s="12">
        <v>6006</v>
      </c>
      <c r="B6" s="12">
        <v>95.3125</v>
      </c>
      <c r="C6" s="12">
        <v>96.875</v>
      </c>
      <c r="D6" s="12">
        <v>97.65625</v>
      </c>
      <c r="E6" s="12">
        <v>94.53125</v>
      </c>
      <c r="F6" s="12">
        <v>93.75</v>
      </c>
      <c r="G6" s="12">
        <v>93.75</v>
      </c>
      <c r="H6" s="12">
        <v>97.65625</v>
      </c>
      <c r="I6" s="12">
        <v>89.0625</v>
      </c>
    </row>
    <row r="7" spans="1:9">
      <c r="A7" s="12">
        <v>6008</v>
      </c>
      <c r="B7" s="12">
        <v>95.3125</v>
      </c>
      <c r="C7" s="12">
        <v>71.09375</v>
      </c>
      <c r="D7" s="12">
        <v>91.40625</v>
      </c>
      <c r="E7" s="12">
        <v>69.53125</v>
      </c>
      <c r="F7" s="12">
        <v>95.3125</v>
      </c>
      <c r="G7" s="12">
        <v>73.4375</v>
      </c>
      <c r="H7" s="12">
        <v>88.28125</v>
      </c>
      <c r="I7" s="12">
        <v>75</v>
      </c>
    </row>
    <row r="8" spans="1:9">
      <c r="A8" s="12">
        <v>6010</v>
      </c>
      <c r="B8" s="12">
        <v>89.84375</v>
      </c>
      <c r="C8" s="12">
        <v>79.6875</v>
      </c>
      <c r="D8" s="12">
        <v>91.40625</v>
      </c>
      <c r="E8" s="12">
        <v>78.90625</v>
      </c>
      <c r="F8" s="12">
        <v>96.875</v>
      </c>
      <c r="G8" s="12">
        <v>79.6875</v>
      </c>
      <c r="H8" s="12">
        <v>97.65625</v>
      </c>
      <c r="I8" s="12">
        <v>79.6875</v>
      </c>
    </row>
    <row r="9" spans="1:9">
      <c r="A9" s="12">
        <v>6011</v>
      </c>
      <c r="B9" s="12">
        <v>93.75</v>
      </c>
      <c r="C9" s="12">
        <v>89.0625</v>
      </c>
      <c r="D9" s="12">
        <v>91.40625</v>
      </c>
      <c r="E9" s="12">
        <v>85.9375</v>
      </c>
      <c r="F9" s="12">
        <v>92.96875</v>
      </c>
      <c r="G9" s="12">
        <v>85.9375</v>
      </c>
      <c r="H9" s="12">
        <v>100</v>
      </c>
      <c r="I9" s="12">
        <v>91.40625</v>
      </c>
    </row>
    <row r="10" spans="1:9">
      <c r="A10" s="12">
        <v>6012</v>
      </c>
      <c r="B10" s="12">
        <v>84.375</v>
      </c>
      <c r="C10" s="12">
        <v>60.15625</v>
      </c>
      <c r="D10" s="12">
        <v>82.03125</v>
      </c>
      <c r="E10" s="12">
        <v>57.03125</v>
      </c>
      <c r="F10" s="12">
        <v>75</v>
      </c>
      <c r="G10" s="12">
        <v>59.375</v>
      </c>
      <c r="H10" s="12">
        <v>82.8125</v>
      </c>
      <c r="I10" s="12">
        <v>64.84375</v>
      </c>
    </row>
    <row r="11" spans="1:9">
      <c r="A11" s="12">
        <v>6013</v>
      </c>
      <c r="B11" s="12">
        <v>60.15625</v>
      </c>
      <c r="C11" s="12">
        <v>67.1875</v>
      </c>
      <c r="D11" s="12">
        <v>67.1875</v>
      </c>
      <c r="E11" s="12">
        <v>70.3125</v>
      </c>
      <c r="F11" s="12">
        <v>71.09375</v>
      </c>
      <c r="G11" s="12">
        <v>70.3125</v>
      </c>
      <c r="H11" s="12">
        <v>65.625</v>
      </c>
      <c r="I11" s="12">
        <v>71.875</v>
      </c>
    </row>
    <row r="12" spans="1:9">
      <c r="A12" s="12">
        <v>6014</v>
      </c>
      <c r="B12" s="12">
        <v>89.84375</v>
      </c>
      <c r="C12" s="12">
        <v>76.5625</v>
      </c>
      <c r="D12" s="12">
        <v>90.625</v>
      </c>
      <c r="E12" s="12">
        <v>81.25</v>
      </c>
      <c r="F12" s="12">
        <v>94.53125</v>
      </c>
      <c r="G12" s="12">
        <v>67.96875</v>
      </c>
      <c r="H12" s="12">
        <v>95.3125</v>
      </c>
      <c r="I12" s="12">
        <v>67.96875</v>
      </c>
    </row>
    <row r="13" spans="1:9">
      <c r="A13" s="12">
        <v>6015</v>
      </c>
      <c r="B13" s="12">
        <v>97.65625</v>
      </c>
      <c r="C13" s="12">
        <v>96.09375</v>
      </c>
      <c r="D13" s="12">
        <v>94.53125</v>
      </c>
      <c r="E13" s="12">
        <v>90.625</v>
      </c>
      <c r="F13" s="12">
        <v>97.65625</v>
      </c>
      <c r="G13" s="12">
        <v>96.09375</v>
      </c>
      <c r="H13" s="12">
        <v>98.4375</v>
      </c>
      <c r="I13" s="12">
        <v>95.3125</v>
      </c>
    </row>
    <row r="14" spans="1:9">
      <c r="A14" s="12">
        <v>6017</v>
      </c>
      <c r="B14" s="12">
        <v>73.4375</v>
      </c>
      <c r="C14" s="12">
        <v>50.78125</v>
      </c>
      <c r="D14" s="12">
        <v>77.34375</v>
      </c>
      <c r="E14" s="12">
        <v>47.65625</v>
      </c>
      <c r="F14" s="12">
        <v>62.5</v>
      </c>
      <c r="G14" s="12">
        <v>40.625</v>
      </c>
      <c r="H14" s="12">
        <v>60.9375</v>
      </c>
      <c r="I14" s="12">
        <v>44.53125</v>
      </c>
    </row>
    <row r="15" spans="1:9">
      <c r="A15" s="12">
        <v>6018</v>
      </c>
      <c r="B15" s="12">
        <v>86.71875</v>
      </c>
      <c r="C15" s="12">
        <v>74.21875</v>
      </c>
      <c r="D15" s="12">
        <v>86.71875</v>
      </c>
      <c r="E15" s="12">
        <v>74.21875</v>
      </c>
      <c r="F15" s="12">
        <v>89.84375</v>
      </c>
      <c r="G15" s="12">
        <v>83.59375</v>
      </c>
      <c r="H15" s="12">
        <v>88.28125</v>
      </c>
      <c r="I15" s="12">
        <v>85.9375</v>
      </c>
    </row>
    <row r="16" spans="1:9">
      <c r="A16" s="12">
        <v>6019</v>
      </c>
      <c r="B16" s="12">
        <v>78.125</v>
      </c>
      <c r="C16" s="12">
        <v>71.09375</v>
      </c>
      <c r="D16" s="12">
        <v>78.90625</v>
      </c>
      <c r="E16" s="12">
        <v>77.34375</v>
      </c>
      <c r="F16" s="12">
        <v>90.625</v>
      </c>
      <c r="G16" s="12">
        <v>75.78125</v>
      </c>
      <c r="H16" s="12">
        <v>92.1875</v>
      </c>
      <c r="I16" s="12">
        <v>72.65625</v>
      </c>
    </row>
    <row r="17" spans="1:9">
      <c r="A17" s="12">
        <v>7001</v>
      </c>
      <c r="B17" s="12">
        <v>97.65625</v>
      </c>
      <c r="C17" s="12">
        <v>83.59375</v>
      </c>
      <c r="D17" s="12">
        <v>96.09375</v>
      </c>
      <c r="E17" s="12">
        <v>86.71875</v>
      </c>
      <c r="F17" s="12">
        <v>96.875</v>
      </c>
      <c r="G17" s="12">
        <v>94.53125</v>
      </c>
      <c r="H17" s="12">
        <v>94.53125</v>
      </c>
      <c r="I17" s="12">
        <v>89.84375</v>
      </c>
    </row>
    <row r="18" spans="1:9">
      <c r="A18" s="12">
        <v>7004</v>
      </c>
      <c r="B18" s="12">
        <v>92.96875</v>
      </c>
      <c r="C18" s="12">
        <v>50.78125</v>
      </c>
      <c r="D18" s="12">
        <v>92.96875</v>
      </c>
      <c r="E18" s="12">
        <v>49.21875</v>
      </c>
      <c r="F18" s="12">
        <v>92.1875</v>
      </c>
      <c r="G18" s="12">
        <v>50.78125</v>
      </c>
      <c r="H18" s="12">
        <v>93.75</v>
      </c>
      <c r="I18" s="12">
        <v>48.4375</v>
      </c>
    </row>
    <row r="19" spans="1:9">
      <c r="A19" s="12">
        <v>5601</v>
      </c>
      <c r="B19" s="12">
        <v>78.125</v>
      </c>
      <c r="C19" s="12">
        <v>53.90625</v>
      </c>
      <c r="D19" s="12">
        <v>67.96875</v>
      </c>
      <c r="E19" s="12">
        <v>54.6875</v>
      </c>
      <c r="F19" s="12">
        <v>65.625</v>
      </c>
      <c r="G19" s="12">
        <v>67.1875</v>
      </c>
      <c r="H19" s="12">
        <v>71.09375</v>
      </c>
      <c r="I19" s="12">
        <v>61.71875</v>
      </c>
    </row>
    <row r="20" spans="1:9">
      <c r="A20" s="12">
        <v>7001</v>
      </c>
      <c r="B20" s="12">
        <v>66.40625</v>
      </c>
      <c r="C20" s="12">
        <v>51.5625</v>
      </c>
      <c r="D20" s="12">
        <v>60.15625</v>
      </c>
      <c r="E20" s="12">
        <v>46.875</v>
      </c>
      <c r="F20" s="12">
        <v>61.71875</v>
      </c>
      <c r="G20" s="12">
        <v>47.65625</v>
      </c>
      <c r="H20" s="12">
        <v>61.71875</v>
      </c>
      <c r="I20" s="12">
        <v>49.21875</v>
      </c>
    </row>
    <row r="21" spans="1:9">
      <c r="A21" s="12">
        <v>7014</v>
      </c>
      <c r="B21" s="12">
        <v>98.4375</v>
      </c>
      <c r="C21" s="12">
        <v>89.0625</v>
      </c>
      <c r="D21" s="12">
        <v>98.4375</v>
      </c>
      <c r="E21" s="12">
        <v>92.1875</v>
      </c>
      <c r="F21" s="12">
        <v>96.09375</v>
      </c>
      <c r="G21" s="12">
        <v>78.125</v>
      </c>
      <c r="H21" s="12">
        <v>96.09375</v>
      </c>
      <c r="I21" s="12">
        <v>86.71875</v>
      </c>
    </row>
    <row r="22" spans="1:9">
      <c r="A22" s="12">
        <v>7100</v>
      </c>
      <c r="B22" s="12">
        <v>84.375</v>
      </c>
      <c r="C22" s="12">
        <v>76.5625</v>
      </c>
      <c r="D22" s="12">
        <v>85.15625</v>
      </c>
      <c r="E22" s="12">
        <v>78.90625</v>
      </c>
      <c r="F22" s="12">
        <v>85.15625</v>
      </c>
      <c r="G22" s="12">
        <v>74.21875</v>
      </c>
      <c r="H22" s="12">
        <v>87.5</v>
      </c>
      <c r="I22" s="12">
        <v>78.90625</v>
      </c>
    </row>
    <row r="23" spans="1:9">
      <c r="A23" s="12">
        <v>7102</v>
      </c>
      <c r="B23" s="12">
        <v>98.4375</v>
      </c>
      <c r="C23" s="12">
        <v>75</v>
      </c>
      <c r="D23" s="12">
        <v>97.65625</v>
      </c>
      <c r="E23" s="12">
        <v>75.78125</v>
      </c>
      <c r="F23" s="12">
        <v>97.65625</v>
      </c>
      <c r="G23" s="12">
        <v>72.65625</v>
      </c>
      <c r="H23" s="12">
        <v>97.65625</v>
      </c>
      <c r="I23" s="12">
        <v>75</v>
      </c>
    </row>
    <row r="24" spans="1:9">
      <c r="A24" s="12">
        <v>7103</v>
      </c>
      <c r="B24" s="12">
        <v>95.3125</v>
      </c>
      <c r="C24" s="12">
        <v>82.8125</v>
      </c>
      <c r="D24" s="12">
        <v>95.3125</v>
      </c>
      <c r="E24" s="12">
        <v>78.90625</v>
      </c>
      <c r="F24" s="12">
        <v>99.21875</v>
      </c>
      <c r="G24" s="12">
        <v>75</v>
      </c>
      <c r="H24" s="12">
        <v>99.21875</v>
      </c>
      <c r="I24" s="12">
        <v>70.3125</v>
      </c>
    </row>
    <row r="25" spans="1:9">
      <c r="A25" s="12">
        <v>7104</v>
      </c>
      <c r="B25" s="12">
        <v>83.59375</v>
      </c>
      <c r="C25" s="12">
        <v>73.4375</v>
      </c>
      <c r="D25" s="12">
        <v>82.8125</v>
      </c>
      <c r="E25" s="12">
        <v>72.65625</v>
      </c>
      <c r="F25" s="12">
        <v>79.6875</v>
      </c>
      <c r="G25" s="12">
        <v>65.625</v>
      </c>
      <c r="H25" s="12">
        <v>82.8125</v>
      </c>
      <c r="I25" s="12">
        <v>62.5</v>
      </c>
    </row>
    <row r="26" spans="1:9">
      <c r="A26" s="12">
        <v>7105</v>
      </c>
      <c r="B26" s="12">
        <v>87.5</v>
      </c>
      <c r="C26" s="12">
        <v>76.5625</v>
      </c>
      <c r="D26" s="12">
        <v>82.8125</v>
      </c>
      <c r="E26" s="12">
        <v>71.09375</v>
      </c>
      <c r="F26" s="12">
        <v>84.375</v>
      </c>
      <c r="G26" s="12">
        <v>75.78125</v>
      </c>
      <c r="H26" s="12">
        <v>87.5</v>
      </c>
      <c r="I26" s="12">
        <v>74.21875</v>
      </c>
    </row>
    <row r="27" spans="1:9">
      <c r="A27" s="12">
        <v>7106</v>
      </c>
      <c r="B27" s="12">
        <v>95.3125</v>
      </c>
      <c r="C27" s="12">
        <v>82.03125</v>
      </c>
      <c r="D27" s="12">
        <v>93.75</v>
      </c>
      <c r="E27" s="12">
        <v>78.90625</v>
      </c>
      <c r="F27" s="12">
        <v>95.3125</v>
      </c>
      <c r="G27" s="12">
        <v>82.8125</v>
      </c>
      <c r="H27" s="12">
        <v>96.09375</v>
      </c>
      <c r="I27" s="12">
        <v>88.28125</v>
      </c>
    </row>
    <row r="28" spans="1:9">
      <c r="A28" s="12">
        <v>7107</v>
      </c>
      <c r="B28" s="12">
        <v>100</v>
      </c>
      <c r="C28" s="12">
        <v>98.4375</v>
      </c>
      <c r="D28" s="12">
        <v>100</v>
      </c>
      <c r="E28" s="12">
        <v>94.53125</v>
      </c>
      <c r="F28" s="12">
        <v>100</v>
      </c>
      <c r="G28" s="12">
        <v>96.09375</v>
      </c>
      <c r="H28" s="12">
        <v>98.4375</v>
      </c>
      <c r="I28" s="12">
        <v>98.4375</v>
      </c>
    </row>
    <row r="29" spans="1:9">
      <c r="A29" s="12">
        <v>7109</v>
      </c>
      <c r="B29" s="12">
        <v>93.75</v>
      </c>
      <c r="C29" s="12">
        <v>58.59375</v>
      </c>
      <c r="D29" s="12">
        <v>93.75</v>
      </c>
      <c r="E29" s="12">
        <v>64.84375</v>
      </c>
      <c r="F29" s="12">
        <v>95.3125</v>
      </c>
      <c r="G29" s="12">
        <v>60.15625</v>
      </c>
      <c r="H29" s="12">
        <v>93.75</v>
      </c>
      <c r="I29" s="12">
        <v>61.71875</v>
      </c>
    </row>
    <row r="30" spans="1:9">
      <c r="A30" s="12">
        <v>9003</v>
      </c>
      <c r="B30" s="12">
        <v>92.96875</v>
      </c>
      <c r="C30" s="12">
        <v>67.1875</v>
      </c>
      <c r="D30" s="12">
        <v>83.59375</v>
      </c>
      <c r="E30" s="12">
        <v>62.5</v>
      </c>
      <c r="F30" s="12">
        <v>90.625</v>
      </c>
      <c r="G30" s="12">
        <v>69.53125</v>
      </c>
      <c r="H30" s="12">
        <v>87.5</v>
      </c>
      <c r="I30" s="12">
        <v>63.28125</v>
      </c>
    </row>
    <row r="31" spans="1:9">
      <c r="A31" s="12">
        <v>9005</v>
      </c>
      <c r="B31" s="12">
        <v>75</v>
      </c>
      <c r="C31" s="12">
        <v>53.125</v>
      </c>
      <c r="D31" s="12">
        <v>68.75</v>
      </c>
      <c r="E31" s="12">
        <v>50.78125</v>
      </c>
      <c r="F31" s="12">
        <v>65.625</v>
      </c>
      <c r="G31" s="12">
        <v>51.5625</v>
      </c>
      <c r="H31" s="12">
        <v>62.5</v>
      </c>
      <c r="I31" s="12">
        <v>52.34375</v>
      </c>
    </row>
    <row r="32" spans="1:9">
      <c r="A32" s="12">
        <v>9006</v>
      </c>
      <c r="B32" s="12">
        <v>92.96875</v>
      </c>
      <c r="C32" s="12">
        <v>72.65625</v>
      </c>
      <c r="D32" s="12">
        <v>99.21875</v>
      </c>
      <c r="E32" s="12">
        <v>75.78125</v>
      </c>
      <c r="F32" s="12">
        <v>96.09375</v>
      </c>
      <c r="G32" s="12">
        <v>80.46875</v>
      </c>
      <c r="H32" s="12">
        <v>97.65625</v>
      </c>
      <c r="I32" s="12">
        <v>78.90625</v>
      </c>
    </row>
    <row r="33" spans="1:9">
      <c r="A33" s="12">
        <v>9007</v>
      </c>
      <c r="B33" s="12">
        <v>95.3125</v>
      </c>
      <c r="C33" s="12">
        <v>90.625</v>
      </c>
      <c r="D33" s="12">
        <v>97.65625</v>
      </c>
      <c r="E33" s="12">
        <v>92.1875</v>
      </c>
      <c r="F33" s="12">
        <v>99.21875</v>
      </c>
      <c r="G33" s="12">
        <v>93.75</v>
      </c>
      <c r="H33" s="12">
        <v>97.65625</v>
      </c>
      <c r="I33" s="12">
        <v>89.0625</v>
      </c>
    </row>
    <row r="34" spans="1:9">
      <c r="A34" s="12">
        <v>9009</v>
      </c>
      <c r="B34" s="12">
        <v>75.78125</v>
      </c>
      <c r="C34" s="12">
        <v>32.03125</v>
      </c>
      <c r="D34" s="12">
        <v>70.3125</v>
      </c>
      <c r="E34" s="12">
        <v>42.1875</v>
      </c>
      <c r="F34" s="12">
        <v>75</v>
      </c>
      <c r="G34" s="12">
        <v>38.28125</v>
      </c>
      <c r="H34" s="12">
        <v>76.5625</v>
      </c>
      <c r="I34" s="12">
        <v>35.15625</v>
      </c>
    </row>
    <row r="35" spans="1:9">
      <c r="A35" s="12">
        <v>9010</v>
      </c>
      <c r="B35" s="12">
        <v>85.15625</v>
      </c>
      <c r="C35" s="12">
        <v>61.71875</v>
      </c>
      <c r="D35" s="12">
        <v>80.46875</v>
      </c>
      <c r="E35" s="12">
        <v>51.5625</v>
      </c>
      <c r="F35" s="12">
        <v>98.4375</v>
      </c>
      <c r="G35" s="12">
        <v>57.03125</v>
      </c>
      <c r="H35" s="12">
        <v>98.4375</v>
      </c>
      <c r="I35" s="12">
        <v>58.59375</v>
      </c>
    </row>
    <row r="36" spans="1:9">
      <c r="A36" s="12">
        <v>9002</v>
      </c>
      <c r="B36" s="12">
        <v>92.96875</v>
      </c>
      <c r="C36" s="12">
        <v>68.75</v>
      </c>
      <c r="D36" s="12">
        <v>89.84375</v>
      </c>
      <c r="E36" s="12">
        <v>70.3125</v>
      </c>
      <c r="F36" s="12">
        <v>91.40625</v>
      </c>
      <c r="G36" s="12">
        <v>68.75</v>
      </c>
      <c r="H36" s="12">
        <v>90.625</v>
      </c>
      <c r="I36" s="12">
        <v>68.75</v>
      </c>
    </row>
    <row r="37" spans="1:9">
      <c r="A37" s="12">
        <v>9004</v>
      </c>
      <c r="B37" s="12">
        <v>98.4375</v>
      </c>
      <c r="C37" s="12">
        <v>76.5625</v>
      </c>
      <c r="D37" s="12">
        <v>93.75</v>
      </c>
      <c r="E37" s="12">
        <v>83.59375</v>
      </c>
      <c r="F37" s="12">
        <v>92.1875</v>
      </c>
      <c r="G37" s="12">
        <v>80.46875</v>
      </c>
      <c r="H37" s="12">
        <v>95.3125</v>
      </c>
      <c r="I37" s="12">
        <v>85.15625</v>
      </c>
    </row>
    <row r="38" spans="1:9">
      <c r="A38" s="12">
        <v>9008</v>
      </c>
      <c r="B38" s="12">
        <v>94.53125</v>
      </c>
      <c r="C38" s="12">
        <v>82.8125</v>
      </c>
      <c r="D38" s="12">
        <v>95.3125</v>
      </c>
      <c r="E38" s="12">
        <v>82.8125</v>
      </c>
      <c r="F38" s="12">
        <v>99.21875</v>
      </c>
      <c r="G38" s="12">
        <v>88.28125</v>
      </c>
      <c r="H38" s="12">
        <v>96.875</v>
      </c>
      <c r="I38" s="12">
        <v>87.5</v>
      </c>
    </row>
    <row r="39" spans="1:9">
      <c r="A39" s="12">
        <v>7111</v>
      </c>
      <c r="B39" s="12">
        <v>87.63671875</v>
      </c>
      <c r="C39" s="12">
        <v>71.8359375</v>
      </c>
      <c r="D39" s="12">
        <v>86.3671875</v>
      </c>
      <c r="E39" s="12">
        <v>71.54296875</v>
      </c>
      <c r="F39" s="12">
        <v>87.3046875</v>
      </c>
      <c r="G39" s="12">
        <v>71.9140625</v>
      </c>
      <c r="H39" s="12">
        <v>87.63671875</v>
      </c>
      <c r="I39" s="12">
        <v>72.12890625</v>
      </c>
    </row>
    <row r="40" spans="1:9">
      <c r="A40" s="12">
        <v>7112</v>
      </c>
      <c r="B40" s="12">
        <v>89.10721628289474</v>
      </c>
      <c r="C40" s="12">
        <v>73.97101151315789</v>
      </c>
      <c r="D40" s="12">
        <v>87.881373355263165</v>
      </c>
      <c r="E40" s="12">
        <v>73.942742598684205</v>
      </c>
      <c r="F40" s="12">
        <v>89.11903782894737</v>
      </c>
      <c r="G40" s="12">
        <v>74.096422697368425</v>
      </c>
      <c r="H40" s="12">
        <v>89.559518914473685</v>
      </c>
      <c r="I40" s="12">
        <v>74.41046463815789</v>
      </c>
    </row>
    <row r="41" spans="1:9">
      <c r="A41" s="12">
        <v>7113</v>
      </c>
      <c r="B41" s="12">
        <v>87.67173059602132</v>
      </c>
      <c r="C41" s="12">
        <v>71.886772595551378</v>
      </c>
      <c r="D41" s="12">
        <v>86.403239544172934</v>
      </c>
      <c r="E41" s="12">
        <v>71.600106222587726</v>
      </c>
      <c r="F41" s="12">
        <v>87.347886317355886</v>
      </c>
      <c r="G41" s="12">
        <v>71.966023457080212</v>
      </c>
      <c r="H41" s="12">
        <v>87.682499706296994</v>
      </c>
      <c r="I41" s="12">
        <v>72.183229068765669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J1" sqref="J1:T65536"/>
    </sheetView>
  </sheetViews>
  <sheetFormatPr baseColWidth="10" defaultRowHeight="12" x14ac:dyDescent="0"/>
  <sheetData>
    <row r="1" spans="1:9">
      <c r="A1" s="2" t="s">
        <v>10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2">
        <v>6001</v>
      </c>
      <c r="B2" s="5">
        <v>1064.96</v>
      </c>
      <c r="C2" s="5">
        <v>1096.51</v>
      </c>
      <c r="D2" s="5">
        <v>1139.45</v>
      </c>
      <c r="E2" s="5">
        <v>1164.3399999999999</v>
      </c>
      <c r="F2" s="5">
        <v>954.5</v>
      </c>
      <c r="G2" s="5">
        <v>906.92</v>
      </c>
      <c r="H2" s="5">
        <v>1165.57</v>
      </c>
      <c r="I2" s="5">
        <v>1082.28</v>
      </c>
    </row>
    <row r="3" spans="1:9">
      <c r="A3" s="2">
        <v>6002</v>
      </c>
      <c r="B3" s="5">
        <v>947.42</v>
      </c>
      <c r="C3" s="5">
        <v>1041.8800000000001</v>
      </c>
      <c r="D3" s="5">
        <v>1128.58</v>
      </c>
      <c r="E3" s="5">
        <v>1168.76</v>
      </c>
      <c r="F3" s="5">
        <v>944.7</v>
      </c>
      <c r="G3" s="5">
        <v>936.73</v>
      </c>
      <c r="H3" s="5">
        <v>1103.49</v>
      </c>
      <c r="I3" s="5">
        <v>1046.69</v>
      </c>
    </row>
    <row r="4" spans="1:9">
      <c r="A4" s="2">
        <v>6004</v>
      </c>
      <c r="B4" s="5">
        <v>633.30999999999995</v>
      </c>
      <c r="C4" s="5">
        <v>647.14</v>
      </c>
      <c r="D4" s="5">
        <v>670.38</v>
      </c>
      <c r="E4" s="5">
        <v>730.72</v>
      </c>
      <c r="F4" s="5">
        <v>581.4</v>
      </c>
      <c r="G4" s="5">
        <v>566.16999999999996</v>
      </c>
      <c r="H4" s="5">
        <v>619.83000000000004</v>
      </c>
      <c r="I4" s="5">
        <v>624.25</v>
      </c>
    </row>
    <row r="5" spans="1:9">
      <c r="A5" s="2">
        <v>6005</v>
      </c>
      <c r="B5" s="5">
        <v>854.67</v>
      </c>
      <c r="C5" s="5">
        <v>952.13</v>
      </c>
      <c r="D5" s="5">
        <v>954.95</v>
      </c>
      <c r="E5" s="5">
        <v>1029.1300000000001</v>
      </c>
      <c r="F5" s="5">
        <v>694.8</v>
      </c>
      <c r="G5" s="5">
        <v>712.68</v>
      </c>
      <c r="H5" s="5">
        <v>796.27</v>
      </c>
      <c r="I5" s="5">
        <v>768.36</v>
      </c>
    </row>
    <row r="6" spans="1:9">
      <c r="A6" s="2">
        <v>6006</v>
      </c>
      <c r="B6" s="5">
        <v>873.13</v>
      </c>
      <c r="C6" s="5">
        <v>927.07</v>
      </c>
      <c r="D6" s="5">
        <v>945.51</v>
      </c>
      <c r="E6" s="5">
        <v>1022.29</v>
      </c>
      <c r="F6" s="5">
        <v>761.62</v>
      </c>
      <c r="G6" s="5">
        <v>761.88</v>
      </c>
      <c r="H6" s="5">
        <v>897.75</v>
      </c>
      <c r="I6" s="5">
        <v>915.03</v>
      </c>
    </row>
    <row r="7" spans="1:9">
      <c r="A7" s="2">
        <v>6008</v>
      </c>
      <c r="B7" s="5">
        <v>905</v>
      </c>
      <c r="C7" s="5">
        <v>983.43</v>
      </c>
      <c r="D7" s="5">
        <v>1038.54</v>
      </c>
      <c r="E7" s="5">
        <v>1122.8</v>
      </c>
      <c r="F7" s="5">
        <v>899.71</v>
      </c>
      <c r="G7" s="5">
        <v>868.33</v>
      </c>
      <c r="H7" s="5">
        <v>1134.6400000000001</v>
      </c>
      <c r="I7" s="5">
        <v>1113.44</v>
      </c>
    </row>
    <row r="8" spans="1:9">
      <c r="A8" s="2">
        <v>6010</v>
      </c>
      <c r="B8" s="5">
        <v>1045.3399999999999</v>
      </c>
      <c r="C8" s="5">
        <v>1186.3699999999999</v>
      </c>
      <c r="D8" s="5">
        <v>1169.44</v>
      </c>
      <c r="E8" s="5">
        <v>1243.99</v>
      </c>
      <c r="F8" s="5">
        <v>779.06</v>
      </c>
      <c r="G8" s="5">
        <v>758.59</v>
      </c>
      <c r="H8" s="5">
        <v>957.91</v>
      </c>
      <c r="I8" s="5">
        <v>956.02</v>
      </c>
    </row>
    <row r="9" spans="1:9">
      <c r="A9" s="2">
        <v>6011</v>
      </c>
      <c r="B9" s="5">
        <v>868.13</v>
      </c>
      <c r="C9" s="5">
        <v>870.82</v>
      </c>
      <c r="D9" s="5">
        <v>894.24</v>
      </c>
      <c r="E9" s="5">
        <v>923.19</v>
      </c>
      <c r="F9" s="5">
        <v>762.11</v>
      </c>
      <c r="G9" s="5">
        <v>764.96</v>
      </c>
      <c r="H9" s="5">
        <v>863.94</v>
      </c>
      <c r="I9" s="5">
        <v>849.95</v>
      </c>
    </row>
    <row r="10" spans="1:9">
      <c r="A10" s="2">
        <v>6012</v>
      </c>
      <c r="B10" s="5">
        <v>890.68</v>
      </c>
      <c r="C10" s="5">
        <v>895.83</v>
      </c>
      <c r="D10" s="5">
        <v>926.18</v>
      </c>
      <c r="E10" s="5">
        <v>999.47</v>
      </c>
      <c r="F10" s="5">
        <v>769.97</v>
      </c>
      <c r="G10" s="5">
        <v>774.12</v>
      </c>
      <c r="H10" s="5">
        <v>887.73</v>
      </c>
      <c r="I10" s="5">
        <v>898.65</v>
      </c>
    </row>
    <row r="11" spans="1:9">
      <c r="A11" s="2">
        <v>6013</v>
      </c>
      <c r="B11" s="5">
        <v>1052.17</v>
      </c>
      <c r="C11" s="5">
        <v>1078.1600000000001</v>
      </c>
      <c r="D11" s="5">
        <v>1086.44</v>
      </c>
      <c r="E11" s="5">
        <v>1140.68</v>
      </c>
      <c r="F11" s="5">
        <v>1177.17</v>
      </c>
      <c r="G11" s="5">
        <v>1138.2</v>
      </c>
      <c r="H11" s="5">
        <v>1158.53</v>
      </c>
      <c r="I11" s="5">
        <v>1226.8</v>
      </c>
    </row>
    <row r="12" spans="1:9">
      <c r="A12" s="2">
        <v>6014</v>
      </c>
      <c r="B12" s="5">
        <v>1044.3</v>
      </c>
      <c r="C12" s="5">
        <v>1020.06</v>
      </c>
      <c r="D12" s="5">
        <v>1193.04</v>
      </c>
      <c r="E12" s="5">
        <v>1190.67</v>
      </c>
      <c r="F12" s="5">
        <v>888.59</v>
      </c>
      <c r="G12" s="5">
        <v>869.23</v>
      </c>
      <c r="H12" s="5">
        <v>1194.54</v>
      </c>
      <c r="I12" s="5">
        <v>1235.93</v>
      </c>
    </row>
    <row r="13" spans="1:9">
      <c r="A13" s="2">
        <v>6015</v>
      </c>
      <c r="B13" s="5">
        <v>825.95</v>
      </c>
      <c r="C13" s="5">
        <v>896.14</v>
      </c>
      <c r="D13" s="5">
        <v>917.07</v>
      </c>
      <c r="E13" s="5">
        <v>955.56</v>
      </c>
      <c r="F13" s="5">
        <v>753.84</v>
      </c>
      <c r="G13" s="5">
        <v>744.07</v>
      </c>
      <c r="H13" s="5">
        <v>841.2</v>
      </c>
      <c r="I13" s="5">
        <v>822.4</v>
      </c>
    </row>
    <row r="14" spans="1:9">
      <c r="A14" s="2">
        <v>6017</v>
      </c>
      <c r="B14" s="5">
        <v>1165.92</v>
      </c>
      <c r="C14" s="5">
        <v>1046.51</v>
      </c>
      <c r="D14" s="5">
        <v>1167.1099999999999</v>
      </c>
      <c r="E14" s="5">
        <v>1161.22</v>
      </c>
      <c r="F14" s="5">
        <v>1224.08</v>
      </c>
      <c r="G14" s="5">
        <v>931.7</v>
      </c>
      <c r="H14" s="5">
        <v>1406.8</v>
      </c>
      <c r="I14" s="5">
        <v>1258.06</v>
      </c>
    </row>
    <row r="15" spans="1:9">
      <c r="A15" s="2">
        <v>6018</v>
      </c>
      <c r="B15" s="5">
        <v>813.54</v>
      </c>
      <c r="C15" s="5">
        <v>862.12</v>
      </c>
      <c r="D15" s="5">
        <v>924.03</v>
      </c>
      <c r="E15" s="5">
        <v>971.71</v>
      </c>
      <c r="F15" s="5">
        <v>750.43</v>
      </c>
      <c r="G15" s="5">
        <v>740.94</v>
      </c>
      <c r="H15" s="5">
        <v>854.89</v>
      </c>
      <c r="I15" s="5">
        <v>822.63</v>
      </c>
    </row>
    <row r="16" spans="1:9">
      <c r="A16" s="2">
        <v>6019</v>
      </c>
      <c r="B16" s="5">
        <v>1003.2</v>
      </c>
      <c r="C16" s="5">
        <v>995.35</v>
      </c>
      <c r="D16" s="5">
        <v>1010.64</v>
      </c>
      <c r="E16" s="5">
        <v>1038.9000000000001</v>
      </c>
      <c r="F16" s="5">
        <v>932.34</v>
      </c>
      <c r="G16" s="5">
        <v>966.26</v>
      </c>
      <c r="H16" s="5">
        <v>1023.07</v>
      </c>
      <c r="I16" s="5">
        <v>1028.1099999999999</v>
      </c>
    </row>
    <row r="17" spans="1:9">
      <c r="A17" s="2">
        <v>7001</v>
      </c>
      <c r="B17" s="5">
        <v>982.8</v>
      </c>
      <c r="C17" s="5">
        <v>1061.04</v>
      </c>
      <c r="D17" s="5">
        <v>1072.1300000000001</v>
      </c>
      <c r="E17" s="5">
        <v>1195.28</v>
      </c>
      <c r="F17" s="5">
        <v>813.77</v>
      </c>
      <c r="G17" s="5">
        <v>826.56</v>
      </c>
      <c r="H17" s="5">
        <v>989.25</v>
      </c>
      <c r="I17" s="5">
        <v>979.38</v>
      </c>
    </row>
    <row r="18" spans="1:9" ht="13" thickBot="1">
      <c r="A18" s="3">
        <v>7004</v>
      </c>
      <c r="B18" s="6">
        <v>1201.42</v>
      </c>
      <c r="C18" s="6">
        <v>1423.49</v>
      </c>
      <c r="D18" s="6">
        <v>1382.41</v>
      </c>
      <c r="E18" s="6">
        <v>1561.64</v>
      </c>
      <c r="F18" s="6">
        <v>1078.24</v>
      </c>
      <c r="G18" s="6">
        <v>1086.75</v>
      </c>
      <c r="H18" s="6">
        <v>1248.81</v>
      </c>
      <c r="I18" s="6">
        <v>1720.5</v>
      </c>
    </row>
    <row r="19" spans="1:9">
      <c r="A19" s="2">
        <v>5601</v>
      </c>
      <c r="B19" s="5">
        <v>1110.8900000000001</v>
      </c>
      <c r="C19" s="5">
        <v>1013.62</v>
      </c>
      <c r="D19" s="5">
        <v>1229.49</v>
      </c>
      <c r="E19" s="5">
        <v>1243.67</v>
      </c>
      <c r="F19" s="5">
        <v>1097.53</v>
      </c>
      <c r="G19" s="5">
        <v>1046.8</v>
      </c>
      <c r="H19" s="5">
        <v>1182.46</v>
      </c>
      <c r="I19" s="5">
        <v>1287.03</v>
      </c>
    </row>
    <row r="20" spans="1:9">
      <c r="A20" s="2">
        <v>7001</v>
      </c>
      <c r="B20" s="5">
        <v>908.03</v>
      </c>
      <c r="C20" s="5">
        <v>974.15</v>
      </c>
      <c r="D20" s="5">
        <v>1076.25</v>
      </c>
      <c r="E20" s="5">
        <v>1026.44</v>
      </c>
      <c r="F20" s="5">
        <v>973.53</v>
      </c>
      <c r="G20" s="5">
        <v>941.38</v>
      </c>
      <c r="H20" s="5">
        <v>1107.1199999999999</v>
      </c>
      <c r="I20" s="5">
        <v>1051.29</v>
      </c>
    </row>
    <row r="21" spans="1:9">
      <c r="A21" s="2">
        <v>7014</v>
      </c>
      <c r="B21" s="5">
        <v>895.74</v>
      </c>
      <c r="C21" s="5">
        <v>995.67</v>
      </c>
      <c r="D21" s="5">
        <v>1070.27</v>
      </c>
      <c r="E21" s="5">
        <v>1163.9100000000001</v>
      </c>
      <c r="F21" s="5">
        <v>772.88</v>
      </c>
      <c r="G21" s="5">
        <v>810.32</v>
      </c>
      <c r="H21" s="5">
        <v>958.46</v>
      </c>
      <c r="I21" s="5">
        <v>965.86</v>
      </c>
    </row>
    <row r="22" spans="1:9">
      <c r="A22" s="2">
        <v>7100</v>
      </c>
      <c r="B22" s="5">
        <v>829</v>
      </c>
      <c r="C22" s="5">
        <v>918.9</v>
      </c>
      <c r="D22" s="5">
        <v>1000.9</v>
      </c>
      <c r="E22" s="5">
        <v>1071.18</v>
      </c>
      <c r="F22" s="5">
        <v>689.46</v>
      </c>
      <c r="G22" s="5">
        <v>694.16</v>
      </c>
      <c r="H22" s="5">
        <v>863.23</v>
      </c>
      <c r="I22" s="5">
        <v>866.27</v>
      </c>
    </row>
    <row r="23" spans="1:9">
      <c r="A23" s="2">
        <v>7102</v>
      </c>
      <c r="B23" s="5">
        <v>967.6</v>
      </c>
      <c r="C23" s="5">
        <v>1077.75</v>
      </c>
      <c r="D23" s="5">
        <v>1075.48</v>
      </c>
      <c r="E23" s="5">
        <v>1138.6300000000001</v>
      </c>
      <c r="F23" s="5">
        <v>735.18</v>
      </c>
      <c r="G23" s="5">
        <v>697.64</v>
      </c>
      <c r="H23" s="5">
        <v>847.01</v>
      </c>
      <c r="I23" s="5">
        <v>878.27</v>
      </c>
    </row>
    <row r="24" spans="1:9">
      <c r="A24" s="2">
        <v>7103</v>
      </c>
      <c r="B24" s="5">
        <v>692.94</v>
      </c>
      <c r="C24" s="5">
        <v>683.75</v>
      </c>
      <c r="D24" s="5">
        <v>813.26</v>
      </c>
      <c r="E24" s="5">
        <v>814.27</v>
      </c>
      <c r="F24" s="5">
        <v>607.96</v>
      </c>
      <c r="G24" s="5">
        <v>600.24</v>
      </c>
      <c r="H24" s="5">
        <v>705.75</v>
      </c>
      <c r="I24" s="5">
        <v>676.03</v>
      </c>
    </row>
    <row r="25" spans="1:9">
      <c r="A25" s="2">
        <v>7104</v>
      </c>
      <c r="B25" s="5">
        <v>1053.56</v>
      </c>
      <c r="C25" s="5">
        <v>1027.8399999999999</v>
      </c>
      <c r="D25" s="5">
        <v>1120.17</v>
      </c>
      <c r="E25" s="5">
        <v>1185.17</v>
      </c>
      <c r="F25" s="5">
        <v>1009.32</v>
      </c>
      <c r="G25" s="5">
        <v>974.09</v>
      </c>
      <c r="H25" s="5">
        <v>1118.82</v>
      </c>
      <c r="I25" s="5">
        <v>1122.5899999999999</v>
      </c>
    </row>
    <row r="26" spans="1:9">
      <c r="A26" s="2">
        <v>7105</v>
      </c>
      <c r="B26" s="5">
        <v>940.48</v>
      </c>
      <c r="C26" s="5">
        <v>1062.49</v>
      </c>
      <c r="D26" s="5">
        <v>1047.96</v>
      </c>
      <c r="E26" s="5">
        <v>1076.42</v>
      </c>
      <c r="F26" s="5">
        <v>913.06</v>
      </c>
      <c r="G26" s="5">
        <v>955.57</v>
      </c>
      <c r="H26" s="5">
        <v>1112.32</v>
      </c>
      <c r="I26" s="5">
        <v>1097.55</v>
      </c>
    </row>
    <row r="27" spans="1:9">
      <c r="A27" s="2">
        <v>7106</v>
      </c>
      <c r="B27" s="5">
        <v>748.09</v>
      </c>
      <c r="C27" s="5">
        <v>796.53</v>
      </c>
      <c r="D27" s="5">
        <v>832.5</v>
      </c>
      <c r="E27" s="5">
        <v>880.25</v>
      </c>
      <c r="F27" s="5">
        <v>691.65</v>
      </c>
      <c r="G27" s="5">
        <v>670.56</v>
      </c>
      <c r="H27" s="5">
        <v>814.75</v>
      </c>
      <c r="I27" s="5">
        <v>811.42</v>
      </c>
    </row>
    <row r="28" spans="1:9">
      <c r="A28" s="2">
        <v>7107</v>
      </c>
      <c r="B28" s="5">
        <v>895.28</v>
      </c>
      <c r="C28" s="5">
        <v>920.4</v>
      </c>
      <c r="D28" s="5">
        <v>925.33</v>
      </c>
      <c r="E28" s="5">
        <v>998.74</v>
      </c>
      <c r="F28" s="5">
        <v>671.82</v>
      </c>
      <c r="G28" s="5">
        <v>675.34</v>
      </c>
      <c r="H28" s="5">
        <v>747.83</v>
      </c>
      <c r="I28" s="5">
        <v>777.85</v>
      </c>
    </row>
    <row r="29" spans="1:9">
      <c r="A29" s="2">
        <v>7109</v>
      </c>
      <c r="B29" s="5">
        <v>689.86</v>
      </c>
      <c r="C29" s="5">
        <v>730.28</v>
      </c>
      <c r="D29" s="5">
        <v>790.52</v>
      </c>
      <c r="E29" s="5">
        <v>777.81</v>
      </c>
      <c r="F29" s="5">
        <v>739.19</v>
      </c>
      <c r="G29" s="5">
        <v>744.25</v>
      </c>
      <c r="H29" s="5">
        <v>913.25</v>
      </c>
      <c r="I29" s="5">
        <v>910.88</v>
      </c>
    </row>
    <row r="30" spans="1:9">
      <c r="A30" s="2">
        <v>9003</v>
      </c>
      <c r="B30" s="5">
        <v>828.38</v>
      </c>
      <c r="C30" s="5">
        <v>895.86</v>
      </c>
      <c r="D30" s="5">
        <v>950.38</v>
      </c>
      <c r="E30" s="5">
        <v>994.47</v>
      </c>
      <c r="F30" s="5">
        <v>812.61</v>
      </c>
      <c r="G30" s="5">
        <v>819.99</v>
      </c>
      <c r="H30" s="5">
        <v>887.17</v>
      </c>
      <c r="I30" s="5">
        <v>894.96</v>
      </c>
    </row>
    <row r="31" spans="1:9">
      <c r="A31" s="2">
        <v>9005</v>
      </c>
      <c r="B31" s="5">
        <v>891.55</v>
      </c>
      <c r="C31" s="5">
        <v>885.52</v>
      </c>
      <c r="D31" s="5">
        <v>969.65</v>
      </c>
      <c r="E31" s="5">
        <v>934.53</v>
      </c>
      <c r="F31" s="5">
        <v>951.2</v>
      </c>
      <c r="G31" s="5">
        <v>888.62</v>
      </c>
      <c r="H31" s="5">
        <v>960.83</v>
      </c>
      <c r="I31" s="5">
        <v>999.98</v>
      </c>
    </row>
    <row r="32" spans="1:9">
      <c r="A32" s="2">
        <v>9006</v>
      </c>
      <c r="B32" s="5">
        <v>813.12</v>
      </c>
      <c r="C32" s="5">
        <v>893.81</v>
      </c>
      <c r="D32" s="5">
        <v>987.51</v>
      </c>
      <c r="E32" s="5">
        <v>966.16</v>
      </c>
      <c r="F32" s="5">
        <v>904.68</v>
      </c>
      <c r="G32" s="5">
        <v>883.18</v>
      </c>
      <c r="H32" s="5">
        <v>1049</v>
      </c>
      <c r="I32" s="5">
        <v>1113.8900000000001</v>
      </c>
    </row>
    <row r="33" spans="1:9">
      <c r="A33" s="2">
        <v>9007</v>
      </c>
      <c r="B33" s="5">
        <v>699.63</v>
      </c>
      <c r="C33" s="5">
        <v>746.66</v>
      </c>
      <c r="D33" s="5">
        <v>826.76</v>
      </c>
      <c r="E33" s="5">
        <v>883.44</v>
      </c>
      <c r="F33" s="5">
        <v>617.14</v>
      </c>
      <c r="G33" s="5">
        <v>617.26</v>
      </c>
      <c r="H33" s="5">
        <v>740.1</v>
      </c>
      <c r="I33" s="5">
        <v>732.7</v>
      </c>
    </row>
    <row r="34" spans="1:9">
      <c r="A34" s="2">
        <v>9009</v>
      </c>
      <c r="B34" s="5">
        <v>703.42</v>
      </c>
      <c r="C34" s="5">
        <v>727.18</v>
      </c>
      <c r="D34" s="5">
        <v>834.79</v>
      </c>
      <c r="E34" s="5">
        <v>867</v>
      </c>
      <c r="F34" s="5">
        <v>701.5</v>
      </c>
      <c r="G34" s="5">
        <v>596.58000000000004</v>
      </c>
      <c r="H34" s="5">
        <v>875.12</v>
      </c>
      <c r="I34" s="5">
        <v>753.6</v>
      </c>
    </row>
    <row r="35" spans="1:9" ht="13" thickBot="1">
      <c r="A35" s="3">
        <v>9010</v>
      </c>
      <c r="B35" s="6">
        <v>654.84</v>
      </c>
      <c r="C35" s="6">
        <v>700.62</v>
      </c>
      <c r="D35" s="6">
        <v>747.83</v>
      </c>
      <c r="E35" s="6">
        <v>749.6</v>
      </c>
      <c r="F35" s="6">
        <v>557.08000000000004</v>
      </c>
      <c r="G35" s="6">
        <v>541.96</v>
      </c>
      <c r="H35" s="6">
        <v>638.67999999999995</v>
      </c>
      <c r="I35" s="6">
        <v>651.4</v>
      </c>
    </row>
    <row r="36" spans="1:9">
      <c r="A36" s="2">
        <v>9002</v>
      </c>
      <c r="B36" s="5">
        <v>781.26</v>
      </c>
      <c r="C36" s="5">
        <v>842.36</v>
      </c>
      <c r="D36" s="5">
        <v>861.65</v>
      </c>
      <c r="E36" s="5">
        <v>893.37</v>
      </c>
      <c r="F36" s="5">
        <v>728.34</v>
      </c>
      <c r="G36" s="5">
        <v>736.63</v>
      </c>
      <c r="H36" s="5">
        <v>767.89</v>
      </c>
      <c r="I36" s="5">
        <v>761.41</v>
      </c>
    </row>
    <row r="37" spans="1:9">
      <c r="A37" s="2">
        <v>9004</v>
      </c>
      <c r="B37" s="5">
        <v>886.84</v>
      </c>
      <c r="C37" s="5">
        <v>914.64</v>
      </c>
      <c r="D37" s="5">
        <v>934.03</v>
      </c>
      <c r="E37" s="5">
        <v>1034.23</v>
      </c>
      <c r="F37" s="5">
        <v>858.85</v>
      </c>
      <c r="G37" s="5">
        <v>877.56</v>
      </c>
      <c r="H37" s="5">
        <v>929.34</v>
      </c>
      <c r="I37" s="5">
        <v>933.99</v>
      </c>
    </row>
    <row r="38" spans="1:9" ht="13" thickBot="1">
      <c r="A38" s="3">
        <v>9008</v>
      </c>
      <c r="B38" s="6">
        <v>688.13</v>
      </c>
      <c r="C38" s="6">
        <v>720.12</v>
      </c>
      <c r="D38" s="6">
        <v>771.81</v>
      </c>
      <c r="E38" s="6">
        <v>825.88</v>
      </c>
      <c r="F38" s="6">
        <v>601.53</v>
      </c>
      <c r="G38" s="6">
        <v>625.53</v>
      </c>
      <c r="H38" s="6">
        <v>705.94</v>
      </c>
      <c r="I38" s="6">
        <v>726.1</v>
      </c>
    </row>
    <row r="39" spans="1:9">
      <c r="A39" s="2">
        <v>7111</v>
      </c>
      <c r="B39" s="5">
        <v>893.82149999999979</v>
      </c>
      <c r="C39" s="5">
        <v>935.95125000000041</v>
      </c>
      <c r="D39" s="5">
        <v>989.8212500000003</v>
      </c>
      <c r="E39" s="5">
        <v>1038.8225</v>
      </c>
      <c r="F39" s="5">
        <v>833.58549999999991</v>
      </c>
      <c r="G39" s="5">
        <v>820.02625000000023</v>
      </c>
      <c r="H39" s="5">
        <v>959.36775</v>
      </c>
      <c r="I39" s="5">
        <v>947.05449999999985</v>
      </c>
    </row>
    <row r="40" spans="1:9">
      <c r="A40" s="2">
        <v>7112</v>
      </c>
      <c r="B40" s="5">
        <v>888.0105657894735</v>
      </c>
      <c r="C40" s="5">
        <v>932.84608552631585</v>
      </c>
      <c r="D40" s="5">
        <v>986.22371710526318</v>
      </c>
      <c r="E40" s="5">
        <v>1031.1669078947371</v>
      </c>
      <c r="F40" s="5">
        <v>821.95856578947371</v>
      </c>
      <c r="G40" s="5">
        <v>804.52042763157897</v>
      </c>
      <c r="H40" s="5">
        <v>948.12257236842083</v>
      </c>
      <c r="I40" s="5">
        <v>955.489592105263</v>
      </c>
    </row>
    <row r="41" spans="1:9">
      <c r="A41" s="2">
        <v>7113</v>
      </c>
      <c r="B41" s="5">
        <v>893.6831444235587</v>
      </c>
      <c r="C41" s="5">
        <v>935.87731751253182</v>
      </c>
      <c r="D41" s="5">
        <v>989.73559445488752</v>
      </c>
      <c r="E41" s="5">
        <v>1038.6402239974939</v>
      </c>
      <c r="F41" s="5">
        <v>833.30866823308259</v>
      </c>
      <c r="G41" s="5">
        <v>819.65706375313312</v>
      </c>
      <c r="H41" s="5">
        <v>959.10000767543841</v>
      </c>
      <c r="I41" s="5">
        <v>947.25533552631566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N31" sqref="N31"/>
    </sheetView>
  </sheetViews>
  <sheetFormatPr baseColWidth="10" defaultRowHeight="12" x14ac:dyDescent="0"/>
  <sheetData>
    <row r="1" spans="1:9">
      <c r="A1" s="2" t="s">
        <v>10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2">
        <v>6001</v>
      </c>
      <c r="B2" s="11">
        <v>1514.95</v>
      </c>
      <c r="C2" s="11">
        <v>1649.72</v>
      </c>
      <c r="D2" s="11">
        <v>1589.85</v>
      </c>
      <c r="E2" s="11">
        <v>1655.39</v>
      </c>
      <c r="F2" s="11">
        <v>841.31</v>
      </c>
      <c r="G2" s="11">
        <v>975.1</v>
      </c>
      <c r="H2" s="11">
        <v>848.54</v>
      </c>
      <c r="I2" s="11">
        <v>961.08</v>
      </c>
    </row>
    <row r="3" spans="1:9">
      <c r="A3" s="2">
        <v>6002</v>
      </c>
      <c r="B3" s="11">
        <v>1254.48</v>
      </c>
      <c r="C3" s="11">
        <v>1440.98</v>
      </c>
      <c r="D3" s="11">
        <v>1389.44</v>
      </c>
      <c r="E3" s="11">
        <v>1508.25</v>
      </c>
      <c r="F3" s="11">
        <v>676.96</v>
      </c>
      <c r="G3" s="11">
        <v>889.79</v>
      </c>
      <c r="H3" s="11">
        <v>668.98</v>
      </c>
      <c r="I3" s="11">
        <v>851.15</v>
      </c>
    </row>
    <row r="4" spans="1:9">
      <c r="A4" s="2">
        <v>6004</v>
      </c>
      <c r="B4" s="11">
        <v>766.83</v>
      </c>
      <c r="C4" s="11">
        <v>824.7</v>
      </c>
      <c r="D4" s="11">
        <v>800.76</v>
      </c>
      <c r="E4" s="11">
        <v>881.83</v>
      </c>
      <c r="F4" s="11">
        <v>543.71</v>
      </c>
      <c r="G4" s="11">
        <v>602.45000000000005</v>
      </c>
      <c r="H4" s="11">
        <v>517.91</v>
      </c>
      <c r="I4" s="11">
        <v>583.5</v>
      </c>
    </row>
    <row r="5" spans="1:9">
      <c r="A5" s="2">
        <v>6005</v>
      </c>
      <c r="B5" s="11">
        <v>1068.08</v>
      </c>
      <c r="C5" s="11">
        <v>1200.06</v>
      </c>
      <c r="D5" s="11">
        <v>1200.74</v>
      </c>
      <c r="E5" s="11">
        <v>1255.8399999999999</v>
      </c>
      <c r="F5" s="11">
        <v>611.97</v>
      </c>
      <c r="G5" s="11">
        <v>653.62</v>
      </c>
      <c r="H5" s="11">
        <v>592.89</v>
      </c>
      <c r="I5" s="11">
        <v>691.32</v>
      </c>
    </row>
    <row r="6" spans="1:9">
      <c r="A6" s="2">
        <v>6006</v>
      </c>
      <c r="B6" s="11">
        <v>1142.3800000000001</v>
      </c>
      <c r="C6" s="11">
        <v>1273.94</v>
      </c>
      <c r="D6" s="11">
        <v>1215.45</v>
      </c>
      <c r="E6" s="11">
        <v>1319.63</v>
      </c>
      <c r="F6" s="11">
        <v>685.83</v>
      </c>
      <c r="G6" s="11">
        <v>767.82</v>
      </c>
      <c r="H6" s="11">
        <v>683.85</v>
      </c>
      <c r="I6" s="11">
        <v>802.16</v>
      </c>
    </row>
    <row r="7" spans="1:9">
      <c r="A7" s="2">
        <v>6008</v>
      </c>
      <c r="B7" s="11">
        <v>1124.3599999999999</v>
      </c>
      <c r="C7" s="11">
        <v>1265.2</v>
      </c>
      <c r="D7" s="11">
        <v>1232.6600000000001</v>
      </c>
      <c r="E7" s="11">
        <v>1398.44</v>
      </c>
      <c r="F7" s="11">
        <v>673.97</v>
      </c>
      <c r="G7" s="11">
        <v>820.75</v>
      </c>
      <c r="H7" s="11">
        <v>708.69</v>
      </c>
      <c r="I7" s="11">
        <v>847.21</v>
      </c>
    </row>
    <row r="8" spans="1:9">
      <c r="A8" s="2">
        <v>6010</v>
      </c>
      <c r="B8" s="11">
        <v>1282.69</v>
      </c>
      <c r="C8" s="11">
        <v>1449.2</v>
      </c>
      <c r="D8" s="11">
        <v>1413.15</v>
      </c>
      <c r="E8" s="11">
        <v>1527.8</v>
      </c>
      <c r="F8" s="11">
        <v>668.85</v>
      </c>
      <c r="G8" s="11">
        <v>864.25</v>
      </c>
      <c r="H8" s="11">
        <v>660</v>
      </c>
      <c r="I8" s="11">
        <v>843.41</v>
      </c>
    </row>
    <row r="9" spans="1:9">
      <c r="A9" s="2">
        <v>6011</v>
      </c>
      <c r="B9" s="11">
        <v>1095.1199999999999</v>
      </c>
      <c r="C9" s="11">
        <v>1137.22</v>
      </c>
      <c r="D9" s="11">
        <v>1137.56</v>
      </c>
      <c r="E9" s="11">
        <v>1193.25</v>
      </c>
      <c r="F9" s="11">
        <v>668.26</v>
      </c>
      <c r="G9" s="11">
        <v>750.53</v>
      </c>
      <c r="H9" s="11">
        <v>668.46</v>
      </c>
      <c r="I9" s="11">
        <v>710.81</v>
      </c>
    </row>
    <row r="10" spans="1:9">
      <c r="A10" s="2">
        <v>6012</v>
      </c>
      <c r="B10" s="11">
        <v>1223.47</v>
      </c>
      <c r="C10" s="11">
        <v>1378.28</v>
      </c>
      <c r="D10" s="11">
        <v>1292.8499999999999</v>
      </c>
      <c r="E10" s="11">
        <v>1425.9</v>
      </c>
      <c r="F10" s="11">
        <v>632.21</v>
      </c>
      <c r="G10" s="11">
        <v>755.55</v>
      </c>
      <c r="H10" s="11">
        <v>651.88</v>
      </c>
      <c r="I10" s="11">
        <v>769.63</v>
      </c>
    </row>
    <row r="11" spans="1:9">
      <c r="A11" s="2">
        <v>6013</v>
      </c>
      <c r="B11" s="11">
        <v>1482.17</v>
      </c>
      <c r="C11" s="11">
        <v>1379.69</v>
      </c>
      <c r="D11" s="11">
        <v>1405.33</v>
      </c>
      <c r="E11" s="11">
        <v>1458.87</v>
      </c>
      <c r="F11" s="11">
        <v>861.47</v>
      </c>
      <c r="G11" s="11">
        <v>947.74</v>
      </c>
      <c r="H11" s="11">
        <v>801.18</v>
      </c>
      <c r="I11" s="11">
        <v>913.31</v>
      </c>
    </row>
    <row r="12" spans="1:9">
      <c r="A12" s="2">
        <v>6014</v>
      </c>
      <c r="B12" s="11">
        <v>1452.14</v>
      </c>
      <c r="C12" s="11">
        <v>1516.09</v>
      </c>
      <c r="D12" s="11">
        <v>1597.45</v>
      </c>
      <c r="E12" s="11">
        <v>1676.26</v>
      </c>
      <c r="F12" s="11">
        <v>718.38</v>
      </c>
      <c r="G12" s="11">
        <v>907.73</v>
      </c>
      <c r="H12" s="11">
        <v>733.3</v>
      </c>
      <c r="I12" s="11">
        <v>875.05</v>
      </c>
    </row>
    <row r="13" spans="1:9">
      <c r="A13" s="2">
        <v>6015</v>
      </c>
      <c r="B13" s="11">
        <v>1115.77</v>
      </c>
      <c r="C13" s="11">
        <v>1218.75</v>
      </c>
      <c r="D13" s="11">
        <v>1227.71</v>
      </c>
      <c r="E13" s="11">
        <v>1300.57</v>
      </c>
      <c r="F13" s="11">
        <v>646.46</v>
      </c>
      <c r="G13" s="11">
        <v>726.95</v>
      </c>
      <c r="H13" s="11">
        <v>668.06</v>
      </c>
      <c r="I13" s="11">
        <v>708.02</v>
      </c>
    </row>
    <row r="14" spans="1:9">
      <c r="A14" s="2">
        <v>6017</v>
      </c>
      <c r="B14" s="11">
        <v>1225.79</v>
      </c>
      <c r="C14" s="11">
        <v>1304.6300000000001</v>
      </c>
      <c r="D14" s="11">
        <v>1248.98</v>
      </c>
      <c r="E14" s="11">
        <v>1353.89</v>
      </c>
      <c r="F14" s="11">
        <v>594.34</v>
      </c>
      <c r="G14" s="11">
        <v>655.16</v>
      </c>
      <c r="H14" s="11">
        <v>424.84</v>
      </c>
      <c r="I14" s="11">
        <v>245.81</v>
      </c>
    </row>
    <row r="15" spans="1:9">
      <c r="A15" s="2">
        <v>6018</v>
      </c>
      <c r="B15" s="11">
        <v>990.23</v>
      </c>
      <c r="C15" s="11">
        <v>1058.6099999999999</v>
      </c>
      <c r="D15" s="11">
        <v>1110.3699999999999</v>
      </c>
      <c r="E15" s="11">
        <v>1210.43</v>
      </c>
      <c r="F15" s="11">
        <v>638.01</v>
      </c>
      <c r="G15" s="11">
        <v>715.09</v>
      </c>
      <c r="H15" s="11">
        <v>650.71</v>
      </c>
      <c r="I15" s="11">
        <v>702.12</v>
      </c>
    </row>
    <row r="16" spans="1:9">
      <c r="A16" s="2">
        <v>6019</v>
      </c>
      <c r="B16" s="11">
        <v>1521.03</v>
      </c>
      <c r="C16" s="11">
        <v>1545.37</v>
      </c>
      <c r="D16" s="11">
        <v>1521.3</v>
      </c>
      <c r="E16" s="11">
        <v>1543.76</v>
      </c>
      <c r="F16" s="11">
        <v>771.08</v>
      </c>
      <c r="G16" s="11">
        <v>856.07</v>
      </c>
      <c r="H16" s="11">
        <v>746.55</v>
      </c>
      <c r="I16" s="11">
        <v>808.91</v>
      </c>
    </row>
    <row r="17" spans="1:9">
      <c r="A17" s="2">
        <v>7001</v>
      </c>
      <c r="B17" s="11">
        <v>1278.3800000000001</v>
      </c>
      <c r="C17" s="11">
        <v>1433.83</v>
      </c>
      <c r="D17" s="11">
        <v>1362.52</v>
      </c>
      <c r="E17" s="11">
        <v>1515.92</v>
      </c>
      <c r="F17" s="11">
        <v>706.07</v>
      </c>
      <c r="G17" s="11">
        <v>829.31</v>
      </c>
      <c r="H17" s="11">
        <v>684.19</v>
      </c>
      <c r="I17" s="11">
        <v>806.34</v>
      </c>
    </row>
    <row r="18" spans="1:9">
      <c r="A18" s="2">
        <v>7004</v>
      </c>
      <c r="B18" s="11">
        <v>1365.53</v>
      </c>
      <c r="C18" s="11">
        <v>1560.25</v>
      </c>
      <c r="D18" s="11">
        <v>1507.53</v>
      </c>
      <c r="E18" s="11">
        <v>1706.41</v>
      </c>
      <c r="F18" s="11">
        <v>777.82</v>
      </c>
      <c r="G18" s="11">
        <v>760</v>
      </c>
      <c r="H18" s="11">
        <v>898.31</v>
      </c>
      <c r="I18" s="11">
        <v>792.5</v>
      </c>
    </row>
    <row r="19" spans="1:9">
      <c r="A19" s="2">
        <v>5601</v>
      </c>
      <c r="B19" s="11">
        <v>1487.36</v>
      </c>
      <c r="C19" s="11">
        <v>1469.64</v>
      </c>
      <c r="D19" s="11">
        <v>1550.47</v>
      </c>
      <c r="E19" s="11">
        <v>1642.62</v>
      </c>
      <c r="F19" s="11">
        <v>772</v>
      </c>
      <c r="G19" s="11">
        <v>928.3</v>
      </c>
      <c r="H19" s="11">
        <v>788.42</v>
      </c>
      <c r="I19" s="11">
        <v>903.31</v>
      </c>
    </row>
    <row r="20" spans="1:9">
      <c r="A20" s="2">
        <v>7001</v>
      </c>
      <c r="B20" s="11">
        <v>1137.83</v>
      </c>
      <c r="C20" s="11">
        <v>1212.6600000000001</v>
      </c>
      <c r="D20" s="11">
        <v>1254.04</v>
      </c>
      <c r="E20" s="11">
        <v>1304.8900000000001</v>
      </c>
      <c r="F20" s="11">
        <v>602.59</v>
      </c>
      <c r="G20" s="11">
        <v>679</v>
      </c>
      <c r="H20" s="11">
        <v>556.16</v>
      </c>
      <c r="I20" s="11">
        <v>640.67999999999995</v>
      </c>
    </row>
    <row r="21" spans="1:9">
      <c r="A21" s="2">
        <v>7014</v>
      </c>
      <c r="B21" s="11">
        <v>1069.5899999999999</v>
      </c>
      <c r="C21" s="11">
        <v>1246.43</v>
      </c>
      <c r="D21" s="11">
        <v>1227</v>
      </c>
      <c r="E21" s="11">
        <v>1391.09</v>
      </c>
      <c r="F21" s="11">
        <v>670.41</v>
      </c>
      <c r="G21" s="11">
        <v>818.41</v>
      </c>
      <c r="H21" s="11">
        <v>704.37</v>
      </c>
      <c r="I21" s="11">
        <v>794.85</v>
      </c>
    </row>
    <row r="22" spans="1:9">
      <c r="A22" s="2">
        <v>7100</v>
      </c>
      <c r="B22" s="11">
        <v>1060.1600000000001</v>
      </c>
      <c r="C22" s="11">
        <v>1294.51</v>
      </c>
      <c r="D22" s="11">
        <v>1228.56</v>
      </c>
      <c r="E22" s="11">
        <v>1448.04</v>
      </c>
      <c r="F22" s="11">
        <v>669.35</v>
      </c>
      <c r="G22" s="11">
        <v>864.06</v>
      </c>
      <c r="H22" s="11">
        <v>655.1</v>
      </c>
      <c r="I22" s="11">
        <v>862.55</v>
      </c>
    </row>
    <row r="23" spans="1:9">
      <c r="A23" s="2">
        <v>7102</v>
      </c>
      <c r="B23" s="11">
        <v>1052.19</v>
      </c>
      <c r="C23" s="11">
        <v>1211.4000000000001</v>
      </c>
      <c r="D23" s="11">
        <v>1187.93</v>
      </c>
      <c r="E23" s="11">
        <v>1233.26</v>
      </c>
      <c r="F23" s="11">
        <v>682.31</v>
      </c>
      <c r="G23" s="11">
        <v>792.47</v>
      </c>
      <c r="H23" s="11">
        <v>653.37</v>
      </c>
      <c r="I23" s="11">
        <v>782.3</v>
      </c>
    </row>
    <row r="24" spans="1:9">
      <c r="A24" s="2">
        <v>7103</v>
      </c>
      <c r="B24" s="11">
        <v>872.41</v>
      </c>
      <c r="C24" s="11">
        <v>901.75</v>
      </c>
      <c r="D24" s="11">
        <v>996.46</v>
      </c>
      <c r="E24" s="11">
        <v>1014.09</v>
      </c>
      <c r="F24" s="11">
        <v>519.34</v>
      </c>
      <c r="G24" s="11">
        <v>618.27</v>
      </c>
      <c r="H24" s="11">
        <v>508.23</v>
      </c>
      <c r="I24" s="11">
        <v>614.49</v>
      </c>
    </row>
    <row r="25" spans="1:9">
      <c r="A25" s="2">
        <v>7104</v>
      </c>
      <c r="B25" s="11">
        <v>1346.52</v>
      </c>
      <c r="C25" s="11">
        <v>1497.28</v>
      </c>
      <c r="D25" s="11">
        <v>1502.14</v>
      </c>
      <c r="E25" s="11">
        <v>1596.83</v>
      </c>
      <c r="F25" s="11">
        <v>743.32</v>
      </c>
      <c r="G25" s="11">
        <v>892.1</v>
      </c>
      <c r="H25" s="11">
        <v>712.08</v>
      </c>
      <c r="I25" s="11">
        <v>910.83</v>
      </c>
    </row>
    <row r="26" spans="1:9">
      <c r="A26" s="2">
        <v>7105</v>
      </c>
      <c r="B26" s="11">
        <v>1211.97</v>
      </c>
      <c r="C26" s="11">
        <v>1404.65</v>
      </c>
      <c r="D26" s="11">
        <v>1341.23</v>
      </c>
      <c r="E26" s="11">
        <v>1427.93</v>
      </c>
      <c r="F26" s="11">
        <v>695.38</v>
      </c>
      <c r="G26" s="11">
        <v>750.21</v>
      </c>
      <c r="H26" s="11">
        <v>690.26</v>
      </c>
      <c r="I26" s="11">
        <v>760.09</v>
      </c>
    </row>
    <row r="27" spans="1:9">
      <c r="A27" s="2">
        <v>7106</v>
      </c>
      <c r="B27" s="11">
        <v>934.85</v>
      </c>
      <c r="C27" s="11">
        <v>1054.05</v>
      </c>
      <c r="D27" s="11">
        <v>1045.42</v>
      </c>
      <c r="E27" s="11">
        <v>1149.9100000000001</v>
      </c>
      <c r="F27" s="11">
        <v>617.02</v>
      </c>
      <c r="G27" s="11">
        <v>749.55</v>
      </c>
      <c r="H27" s="11">
        <v>582.32000000000005</v>
      </c>
      <c r="I27" s="11">
        <v>781.47</v>
      </c>
    </row>
    <row r="28" spans="1:9">
      <c r="A28" s="2">
        <v>7107</v>
      </c>
      <c r="B28" s="11">
        <v>1079.73</v>
      </c>
      <c r="C28" s="11">
        <v>1126.4100000000001</v>
      </c>
      <c r="D28" s="11">
        <v>1113.81</v>
      </c>
      <c r="E28" s="11">
        <v>1237.7</v>
      </c>
      <c r="F28" s="11">
        <v>648.83000000000004</v>
      </c>
      <c r="G28" s="11">
        <v>740.51</v>
      </c>
      <c r="H28" s="11">
        <v>635.49</v>
      </c>
      <c r="I28" s="11">
        <v>737.5</v>
      </c>
    </row>
    <row r="29" spans="1:9">
      <c r="A29" s="2">
        <v>7109</v>
      </c>
      <c r="B29" s="11">
        <v>974.92</v>
      </c>
      <c r="C29" s="11">
        <v>1099.69</v>
      </c>
      <c r="D29" s="11">
        <v>1097.1199999999999</v>
      </c>
      <c r="E29" s="11">
        <v>1125.2</v>
      </c>
      <c r="F29" s="11">
        <v>673.31</v>
      </c>
      <c r="G29" s="11">
        <v>805.68</v>
      </c>
      <c r="H29" s="11">
        <v>673.19</v>
      </c>
      <c r="I29" s="11">
        <v>859.25</v>
      </c>
    </row>
    <row r="30" spans="1:9">
      <c r="A30" s="2">
        <v>9003</v>
      </c>
      <c r="B30" s="11">
        <v>1110.21</v>
      </c>
      <c r="C30" s="11">
        <v>1196.93</v>
      </c>
      <c r="D30" s="11">
        <v>1190.46</v>
      </c>
      <c r="E30" s="11">
        <v>1263.21</v>
      </c>
      <c r="F30" s="11">
        <v>720.57</v>
      </c>
      <c r="G30" s="11">
        <v>822.1</v>
      </c>
      <c r="H30" s="11">
        <v>724.74</v>
      </c>
      <c r="I30" s="11">
        <v>888.51</v>
      </c>
    </row>
    <row r="31" spans="1:9">
      <c r="A31" s="2">
        <v>9005</v>
      </c>
      <c r="B31" s="11">
        <v>1005.52</v>
      </c>
      <c r="C31" s="11">
        <v>1060.27</v>
      </c>
      <c r="D31" s="11">
        <v>1116</v>
      </c>
      <c r="E31" s="11">
        <v>1119.79</v>
      </c>
      <c r="F31" s="11">
        <v>498.22</v>
      </c>
      <c r="G31" s="11">
        <v>500.18</v>
      </c>
      <c r="H31" s="11">
        <v>384.13</v>
      </c>
      <c r="I31" s="11">
        <v>575.87</v>
      </c>
    </row>
    <row r="32" spans="1:9">
      <c r="A32" s="2">
        <v>9006</v>
      </c>
      <c r="B32" s="11">
        <v>1036.73</v>
      </c>
      <c r="C32" s="11">
        <v>1206.47</v>
      </c>
      <c r="D32" s="11">
        <v>1236.53</v>
      </c>
      <c r="E32" s="11">
        <v>1283.95</v>
      </c>
      <c r="F32" s="11">
        <v>637.24</v>
      </c>
      <c r="G32" s="11">
        <v>802</v>
      </c>
      <c r="H32" s="11">
        <v>638.42999999999995</v>
      </c>
      <c r="I32" s="11">
        <v>786.65</v>
      </c>
    </row>
    <row r="33" spans="1:9">
      <c r="A33" s="2">
        <v>9007</v>
      </c>
      <c r="B33" s="11">
        <v>860.71</v>
      </c>
      <c r="C33" s="11">
        <v>946.62</v>
      </c>
      <c r="D33" s="11">
        <v>965.12</v>
      </c>
      <c r="E33" s="11">
        <v>1076.1500000000001</v>
      </c>
      <c r="F33" s="11">
        <v>608.04999999999995</v>
      </c>
      <c r="G33" s="11">
        <v>698.01</v>
      </c>
      <c r="H33" s="11">
        <v>576.09</v>
      </c>
      <c r="I33" s="11">
        <v>725.89</v>
      </c>
    </row>
    <row r="34" spans="1:9">
      <c r="A34" s="2">
        <v>9009</v>
      </c>
      <c r="B34" s="11">
        <v>981.76</v>
      </c>
      <c r="C34" s="11">
        <v>1092.26</v>
      </c>
      <c r="D34" s="11">
        <v>1009.97</v>
      </c>
      <c r="E34" s="11">
        <v>1191.96</v>
      </c>
      <c r="F34" s="11">
        <v>527.97</v>
      </c>
      <c r="G34" s="11">
        <v>723.77</v>
      </c>
      <c r="H34" s="11">
        <v>415.02</v>
      </c>
      <c r="I34" s="11">
        <v>473.07</v>
      </c>
    </row>
    <row r="35" spans="1:9">
      <c r="A35" s="2">
        <v>9010</v>
      </c>
      <c r="B35" s="11">
        <v>810.29</v>
      </c>
      <c r="C35" s="11">
        <v>872.01</v>
      </c>
      <c r="D35" s="11">
        <v>861.8</v>
      </c>
      <c r="E35" s="11">
        <v>873.25</v>
      </c>
      <c r="F35" s="11">
        <v>500.98</v>
      </c>
      <c r="G35" s="11">
        <v>658.56</v>
      </c>
      <c r="H35" s="11">
        <v>515.46</v>
      </c>
      <c r="I35" s="11">
        <v>614.73</v>
      </c>
    </row>
    <row r="36" spans="1:9">
      <c r="A36" s="2">
        <v>9002</v>
      </c>
      <c r="B36" s="11">
        <v>968.49</v>
      </c>
      <c r="C36" s="11">
        <v>1048.68</v>
      </c>
      <c r="D36" s="11">
        <v>1019.33</v>
      </c>
      <c r="E36" s="11">
        <v>1087.74</v>
      </c>
      <c r="F36" s="11">
        <v>623.51</v>
      </c>
      <c r="G36" s="11">
        <v>742.49</v>
      </c>
      <c r="H36" s="11">
        <v>643.66999999999996</v>
      </c>
      <c r="I36" s="11">
        <v>718.78</v>
      </c>
    </row>
    <row r="37" spans="1:9">
      <c r="A37" s="2">
        <v>9004</v>
      </c>
      <c r="B37" s="11">
        <v>1393.81</v>
      </c>
      <c r="C37" s="11">
        <v>1429.18</v>
      </c>
      <c r="D37" s="11">
        <v>1410.35</v>
      </c>
      <c r="E37" s="11">
        <v>1432.54</v>
      </c>
      <c r="F37" s="11">
        <v>629.99</v>
      </c>
      <c r="G37" s="11">
        <v>739.65</v>
      </c>
      <c r="H37" s="11">
        <v>639.83000000000004</v>
      </c>
      <c r="I37" s="11">
        <v>740.12</v>
      </c>
    </row>
    <row r="38" spans="1:9">
      <c r="A38" s="2">
        <v>9008</v>
      </c>
      <c r="B38" s="11">
        <v>758.03</v>
      </c>
      <c r="C38" s="11">
        <v>821.28</v>
      </c>
      <c r="D38" s="11">
        <v>821.21</v>
      </c>
      <c r="E38" s="11">
        <v>860.13</v>
      </c>
      <c r="F38" s="11">
        <v>568.67999999999995</v>
      </c>
      <c r="G38" s="11">
        <v>673.93</v>
      </c>
      <c r="H38" s="11">
        <v>565.11</v>
      </c>
      <c r="I38" s="11">
        <v>648.13</v>
      </c>
    </row>
    <row r="39" spans="1:9">
      <c r="A39" s="2">
        <v>7111</v>
      </c>
      <c r="B39" s="5">
        <v>1137.49125</v>
      </c>
      <c r="C39" s="5">
        <v>1237.5012500000005</v>
      </c>
      <c r="D39" s="5">
        <v>1230.6940000000002</v>
      </c>
      <c r="E39" s="5">
        <v>1323.3844999999997</v>
      </c>
      <c r="F39" s="5">
        <v>655.18525000000022</v>
      </c>
      <c r="G39" s="5">
        <v>757.49725000000001</v>
      </c>
      <c r="H39" s="5">
        <v>648.57850000000008</v>
      </c>
      <c r="I39" s="5">
        <v>720.73850000000004</v>
      </c>
    </row>
    <row r="40" spans="1:9">
      <c r="A40" s="2">
        <v>7112</v>
      </c>
      <c r="B40" s="5">
        <v>1136.6834539473682</v>
      </c>
      <c r="C40" s="5">
        <v>1238.5839802631581</v>
      </c>
      <c r="D40" s="5">
        <v>1227.8761578947372</v>
      </c>
      <c r="E40" s="5">
        <v>1316.213276315789</v>
      </c>
      <c r="F40" s="5">
        <v>657.39355921052652</v>
      </c>
      <c r="G40" s="5">
        <v>769.33308552631581</v>
      </c>
      <c r="H40" s="5">
        <v>645.22075000000007</v>
      </c>
      <c r="I40" s="5">
        <v>748.74048684210527</v>
      </c>
    </row>
    <row r="41" spans="1:9">
      <c r="A41" s="2">
        <v>7113</v>
      </c>
      <c r="B41" s="5">
        <v>1137.4720167606517</v>
      </c>
      <c r="C41" s="5">
        <v>1237.5270292919804</v>
      </c>
      <c r="D41" s="5">
        <v>1230.6269085213037</v>
      </c>
      <c r="E41" s="5">
        <v>1323.2137565789469</v>
      </c>
      <c r="F41" s="5">
        <v>655.23782879072701</v>
      </c>
      <c r="G41" s="5">
        <v>757.77905560776946</v>
      </c>
      <c r="H41" s="5">
        <v>648.4985535714286</v>
      </c>
      <c r="I41" s="5">
        <v>721.40521397243106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Untitled</vt:lpstr>
      <vt:lpstr>Sheet5</vt:lpstr>
      <vt:lpstr>AC</vt:lpstr>
      <vt:lpstr>RT</vt:lpstr>
      <vt:lpstr>SM_T1ACC_ANOVA</vt:lpstr>
      <vt:lpstr>SM_T2ACC_ANOVA</vt:lpstr>
      <vt:lpstr>SM_T1RT_ANOVA</vt:lpstr>
      <vt:lpstr>SM_T2RT_ANOVA</vt:lpstr>
      <vt:lpstr>ModelFitting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jinfan</dc:creator>
  <cp:lastModifiedBy>Alfredo Spagna</cp:lastModifiedBy>
  <dcterms:created xsi:type="dcterms:W3CDTF">2008-03-04T01:42:11Z</dcterms:created>
  <dcterms:modified xsi:type="dcterms:W3CDTF">2017-10-13T21:48:51Z</dcterms:modified>
</cp:coreProperties>
</file>