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lipeao.NETWORK\Desktop\HFC\ARI\"/>
    </mc:Choice>
  </mc:AlternateContent>
  <bookViews>
    <workbookView xWindow="0" yWindow="0" windowWidth="21600" windowHeight="9735"/>
  </bookViews>
  <sheets>
    <sheet name="RELATORIO_HFC_ARI_DOWNSTREAM_20" sheetId="1" r:id="rId1"/>
  </sheets>
  <definedNames>
    <definedName name="_xlnm._FilterDatabase" localSheetId="0" hidden="1">RELATORIO_HFC_ARI_DOWNSTREAM_20!$A$1:$J$71</definedName>
  </definedNames>
  <calcPr calcId="152511"/>
</workbook>
</file>

<file path=xl/calcChain.xml><?xml version="1.0" encoding="utf-8"?>
<calcChain xmlns="http://schemas.openxmlformats.org/spreadsheetml/2006/main">
  <c r="O2" i="1" l="1"/>
  <c r="O65" i="1" l="1"/>
  <c r="O56" i="1"/>
  <c r="O47" i="1"/>
  <c r="O38" i="1"/>
  <c r="O29" i="1"/>
  <c r="O20" i="1"/>
  <c r="O11" i="1"/>
  <c r="R65" i="1" l="1"/>
  <c r="R56" i="1"/>
  <c r="R47" i="1"/>
  <c r="R38" i="1"/>
  <c r="R29" i="1"/>
  <c r="R20" i="1"/>
  <c r="R11" i="1"/>
  <c r="R2" i="1"/>
  <c r="P65" i="1" l="1"/>
  <c r="Q65" i="1" s="1"/>
  <c r="P56" i="1"/>
  <c r="Q56" i="1" s="1"/>
  <c r="P47" i="1"/>
  <c r="Q47" i="1" s="1"/>
  <c r="P38" i="1"/>
  <c r="Q38" i="1" s="1"/>
  <c r="P29" i="1"/>
  <c r="Q29" i="1" s="1"/>
  <c r="P20" i="1"/>
  <c r="Q20" i="1" s="1"/>
  <c r="P11" i="1"/>
  <c r="Q11" i="1" s="1"/>
  <c r="P2" i="1"/>
  <c r="Q2" i="1" s="1"/>
</calcChain>
</file>

<file path=xl/sharedStrings.xml><?xml version="1.0" encoding="utf-8"?>
<sst xmlns="http://schemas.openxmlformats.org/spreadsheetml/2006/main" count="147" uniqueCount="39">
  <si>
    <t>Node_BOS/FER</t>
  </si>
  <si>
    <t>INTERFACE</t>
  </si>
  <si>
    <t>DESCRIPTION</t>
  </si>
  <si>
    <t>CAPACIDADE TOTAL(MBPS)</t>
  </si>
  <si>
    <t>MAX(MBPS)</t>
  </si>
  <si>
    <t>MIN(MBPS)</t>
  </si>
  <si>
    <t>AVG(MBPS)</t>
  </si>
  <si>
    <t>BANDA TOTAL UTILIZADA 99TH PERCENTIL(%)</t>
  </si>
  <si>
    <t xml:space="preserve"> ACIMA DE 80%</t>
  </si>
  <si>
    <t xml:space="preserve"> ACIMA DE 95%</t>
  </si>
  <si>
    <t>TEMPO ESTIMADO DE UTILIZACAO ACIMA DE 95%(MIN)</t>
  </si>
  <si>
    <t>Integrated-Cable1/0-downstream1</t>
  </si>
  <si>
    <t>Integrated-Cable1/0-downstream0</t>
  </si>
  <si>
    <t>Integrated-Cable1/0-downstream3</t>
  </si>
  <si>
    <t>Integrated-Cable1/0-downstream2</t>
  </si>
  <si>
    <t>Node_CDL/GOI</t>
  </si>
  <si>
    <t>Integrated-Cable2/1-downstream3</t>
  </si>
  <si>
    <t>Integrated-Cable2/1-downstream2</t>
  </si>
  <si>
    <t>Integrated-Cable2/1-downstream1</t>
  </si>
  <si>
    <t>Integrated-Cable2/1-downstream0</t>
  </si>
  <si>
    <t>Node_IND/CEN</t>
  </si>
  <si>
    <t>Node_JRE/MAT</t>
  </si>
  <si>
    <t>Integrated-Cable1/1-downstream0</t>
  </si>
  <si>
    <t>Integrated-Cable1/1-downstream1</t>
  </si>
  <si>
    <t>Integrated-Cable1/1-downstream2</t>
  </si>
  <si>
    <t>Integrated-Cable1/1-downstream3</t>
  </si>
  <si>
    <t>Node_PAR/AERO</t>
  </si>
  <si>
    <t>Integrated-Cable2/0-downstream2</t>
  </si>
  <si>
    <t>Integrated-Cable2/0-downstream3</t>
  </si>
  <si>
    <t>Integrated-Cable2/0-downstream0</t>
  </si>
  <si>
    <t>Integrated-Cable2/0-downstream1</t>
  </si>
  <si>
    <t>Node_ROS/MIR</t>
  </si>
  <si>
    <t>Node_STH/HEAD</t>
  </si>
  <si>
    <t>Node_STT/EDU</t>
  </si>
  <si>
    <t>média</t>
  </si>
  <si>
    <t>n de portadoras</t>
  </si>
  <si>
    <t>Capacidade</t>
  </si>
  <si>
    <t>max portdora</t>
  </si>
  <si>
    <t>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</si>
</sst>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34" borderId="10" xfId="0" applyFill="1" applyBorder="1"/>
    <xf numFmtId="0" fontId="0" fillId="35" borderId="10" xfId="0" applyFill="1" applyBorder="1"/>
    <xf numFmtId="0" fontId="16" fillId="33" borderId="10" xfId="0" applyFont="1" applyFill="1" applyBorder="1" applyAlignment="1">
      <alignment horizontal="center" vertical="center"/>
    </xf>
    <xf numFmtId="0" fontId="16" fillId="34" borderId="10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horizontal="center" vertical="center"/>
    </xf>
    <xf numFmtId="0" fontId="16" fillId="36" borderId="10" xfId="0" applyFont="1" applyFill="1" applyBorder="1"/>
    <xf numFmtId="0" fontId="0" fillId="36" borderId="10" xfId="0" applyFill="1" applyBorder="1"/>
    <xf numFmtId="9" fontId="0" fillId="33" borderId="10" xfId="42" applyFont="1" applyFill="1" applyBorder="1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Porcentagem" xfId="42" builtinId="5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1"/>
  <sheetViews>
    <sheetView tabSelected="1" zoomScale="85" zoomScaleNormal="85" workbookViewId="0"/>
  </sheetViews>
  <sheetFormatPr defaultRowHeight="15" x14ac:dyDescent="0.25"/>
  <cols>
    <col min="4" max="4" width="11.5703125" bestFit="1" customWidth="1"/>
    <col min="5" max="5" width="11.140625" bestFit="1" customWidth="1"/>
    <col min="6" max="6" width="11.28515625" bestFit="1" customWidth="1"/>
    <col min="7" max="7" width="41.42578125" bestFit="1" customWidth="1"/>
    <col min="16" max="16" width="16" bestFit="1" customWidth="1"/>
    <col min="17" max="17" width="11.85546875" bestFit="1" customWidth="1"/>
    <col min="18" max="18" width="13.42578125" bestFit="1" customWidth="1"/>
  </cols>
  <sheetData>
    <row r="1" spans="1:18" x14ac:dyDescent="0.25">
      <c r="A1" t="s">
        <v>38</v>
      </c>
      <c r="O1" s="3" t="s">
        <v>34</v>
      </c>
      <c r="P1" s="4" t="s">
        <v>35</v>
      </c>
      <c r="Q1" s="5" t="s">
        <v>36</v>
      </c>
      <c r="R1" s="6" t="s">
        <v>37</v>
      </c>
    </row>
    <row r="2" spans="1:18" x14ac:dyDescent="0.25">
      <c r="A2" t="s">
        <v>0</v>
      </c>
      <c r="O2" s="8">
        <f>AVERAGE(G5:G8)/100</f>
        <v>0.83550000000000002</v>
      </c>
      <c r="P2" s="1">
        <f>COUNTA(G5:G8)</f>
        <v>4</v>
      </c>
      <c r="Q2" s="2">
        <f>37*P2</f>
        <v>148</v>
      </c>
      <c r="R2" s="7">
        <f>MAX(G5:G8)</f>
        <v>99.09</v>
      </c>
    </row>
    <row r="3" spans="1:18" x14ac:dyDescent="0.25">
      <c r="A3" t="s">
        <v>38</v>
      </c>
    </row>
    <row r="4" spans="1:18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8" x14ac:dyDescent="0.25">
      <c r="A5" t="s">
        <v>11</v>
      </c>
      <c r="C5">
        <v>37</v>
      </c>
      <c r="D5">
        <v>33.42</v>
      </c>
      <c r="E5">
        <v>0.03</v>
      </c>
      <c r="F5">
        <v>11.9</v>
      </c>
      <c r="G5">
        <v>73.17</v>
      </c>
      <c r="H5">
        <v>6</v>
      </c>
      <c r="I5">
        <v>0</v>
      </c>
      <c r="J5">
        <v>0</v>
      </c>
    </row>
    <row r="6" spans="1:18" x14ac:dyDescent="0.25">
      <c r="A6" t="s">
        <v>12</v>
      </c>
      <c r="C6">
        <v>37</v>
      </c>
      <c r="D6">
        <v>36.729999999999997</v>
      </c>
      <c r="E6">
        <v>1.03</v>
      </c>
      <c r="F6">
        <v>25.76</v>
      </c>
      <c r="G6">
        <v>99.09</v>
      </c>
      <c r="H6">
        <v>516</v>
      </c>
      <c r="I6">
        <v>264</v>
      </c>
      <c r="J6">
        <v>1320</v>
      </c>
    </row>
    <row r="7" spans="1:18" x14ac:dyDescent="0.25">
      <c r="A7" t="s">
        <v>13</v>
      </c>
      <c r="C7">
        <v>37</v>
      </c>
      <c r="D7">
        <v>36.14</v>
      </c>
      <c r="E7">
        <v>0.12</v>
      </c>
      <c r="F7">
        <v>17.04</v>
      </c>
      <c r="G7">
        <v>92.36</v>
      </c>
      <c r="H7">
        <v>113</v>
      </c>
      <c r="I7">
        <v>6</v>
      </c>
      <c r="J7">
        <v>30</v>
      </c>
    </row>
    <row r="8" spans="1:18" x14ac:dyDescent="0.25">
      <c r="A8" t="s">
        <v>14</v>
      </c>
      <c r="C8">
        <v>37</v>
      </c>
      <c r="D8">
        <v>28.9</v>
      </c>
      <c r="E8">
        <v>0.15</v>
      </c>
      <c r="F8">
        <v>11.61</v>
      </c>
      <c r="G8">
        <v>69.58</v>
      </c>
      <c r="H8">
        <v>0</v>
      </c>
      <c r="I8">
        <v>0</v>
      </c>
      <c r="J8">
        <v>0</v>
      </c>
    </row>
    <row r="9" spans="1:18" x14ac:dyDescent="0.25">
      <c r="A9" t="s">
        <v>38</v>
      </c>
    </row>
    <row r="10" spans="1:18" x14ac:dyDescent="0.25">
      <c r="A10" t="s">
        <v>38</v>
      </c>
    </row>
    <row r="11" spans="1:18" x14ac:dyDescent="0.25">
      <c r="A11" t="s">
        <v>15</v>
      </c>
      <c r="O11" s="8">
        <f>AVERAGE(G14:G17)/100</f>
        <v>0.18792500000000001</v>
      </c>
      <c r="P11" s="1">
        <f>COUNTA(G14:G17)</f>
        <v>4</v>
      </c>
      <c r="Q11" s="2">
        <f>37*P11</f>
        <v>148</v>
      </c>
      <c r="R11" s="7">
        <f>MAX(G14:G17)</f>
        <v>30.03</v>
      </c>
    </row>
    <row r="12" spans="1:18" x14ac:dyDescent="0.25">
      <c r="A12" t="s">
        <v>38</v>
      </c>
    </row>
    <row r="13" spans="1:18" x14ac:dyDescent="0.25">
      <c r="A13" t="s">
        <v>1</v>
      </c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</row>
    <row r="14" spans="1:18" x14ac:dyDescent="0.25">
      <c r="A14" t="s">
        <v>16</v>
      </c>
      <c r="C14">
        <v>37</v>
      </c>
      <c r="D14">
        <v>5.25</v>
      </c>
      <c r="E14">
        <v>0</v>
      </c>
      <c r="F14">
        <v>0.73</v>
      </c>
      <c r="G14">
        <v>10.89</v>
      </c>
      <c r="H14">
        <v>0</v>
      </c>
      <c r="I14">
        <v>0</v>
      </c>
      <c r="J14">
        <v>0</v>
      </c>
    </row>
    <row r="15" spans="1:18" x14ac:dyDescent="0.25">
      <c r="A15" t="s">
        <v>17</v>
      </c>
      <c r="C15">
        <v>37</v>
      </c>
      <c r="D15">
        <v>7.19</v>
      </c>
      <c r="E15">
        <v>0</v>
      </c>
      <c r="F15">
        <v>0.98</v>
      </c>
      <c r="G15">
        <v>14.49</v>
      </c>
      <c r="H15">
        <v>0</v>
      </c>
      <c r="I15">
        <v>0</v>
      </c>
      <c r="J15">
        <v>0</v>
      </c>
    </row>
    <row r="16" spans="1:18" x14ac:dyDescent="0.25">
      <c r="A16" t="s">
        <v>18</v>
      </c>
      <c r="C16">
        <v>37</v>
      </c>
      <c r="D16">
        <v>10.79</v>
      </c>
      <c r="E16">
        <v>0</v>
      </c>
      <c r="F16">
        <v>1.68</v>
      </c>
      <c r="G16">
        <v>19.760000000000002</v>
      </c>
      <c r="H16">
        <v>0</v>
      </c>
      <c r="I16">
        <v>0</v>
      </c>
      <c r="J16">
        <v>0</v>
      </c>
    </row>
    <row r="17" spans="1:18" x14ac:dyDescent="0.25">
      <c r="A17" t="s">
        <v>19</v>
      </c>
      <c r="C17">
        <v>37</v>
      </c>
      <c r="D17">
        <v>14.58</v>
      </c>
      <c r="E17">
        <v>0.01</v>
      </c>
      <c r="F17">
        <v>3.84</v>
      </c>
      <c r="G17">
        <v>30.03</v>
      </c>
      <c r="H17">
        <v>0</v>
      </c>
      <c r="I17">
        <v>0</v>
      </c>
      <c r="J17">
        <v>0</v>
      </c>
    </row>
    <row r="18" spans="1:18" x14ac:dyDescent="0.25">
      <c r="A18" t="s">
        <v>38</v>
      </c>
    </row>
    <row r="19" spans="1:18" x14ac:dyDescent="0.25">
      <c r="A19" t="s">
        <v>38</v>
      </c>
    </row>
    <row r="20" spans="1:18" x14ac:dyDescent="0.25">
      <c r="A20" t="s">
        <v>20</v>
      </c>
      <c r="O20" s="8">
        <f>AVERAGE(G23:G26)/100</f>
        <v>0.60075000000000001</v>
      </c>
      <c r="P20" s="1">
        <f>COUNTA(G23:G26)</f>
        <v>4</v>
      </c>
      <c r="Q20" s="2">
        <f>37*P20</f>
        <v>148</v>
      </c>
      <c r="R20" s="7">
        <f>MAX(G23:G26)</f>
        <v>97.62</v>
      </c>
    </row>
    <row r="21" spans="1:18" x14ac:dyDescent="0.25">
      <c r="A21" t="s">
        <v>38</v>
      </c>
    </row>
    <row r="22" spans="1:18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  <c r="I22" t="s">
        <v>9</v>
      </c>
      <c r="J22" t="s">
        <v>10</v>
      </c>
    </row>
    <row r="23" spans="1:18" x14ac:dyDescent="0.25">
      <c r="A23" t="s">
        <v>11</v>
      </c>
      <c r="C23">
        <v>37</v>
      </c>
      <c r="D23">
        <v>20.75</v>
      </c>
      <c r="E23">
        <v>0.01</v>
      </c>
      <c r="F23">
        <v>5.23</v>
      </c>
      <c r="G23">
        <v>42.6</v>
      </c>
      <c r="H23">
        <v>0</v>
      </c>
      <c r="I23">
        <v>0</v>
      </c>
      <c r="J23">
        <v>0</v>
      </c>
    </row>
    <row r="24" spans="1:18" x14ac:dyDescent="0.25">
      <c r="A24" t="s">
        <v>12</v>
      </c>
      <c r="C24">
        <v>37</v>
      </c>
      <c r="D24">
        <v>36.630000000000003</v>
      </c>
      <c r="E24">
        <v>0.86</v>
      </c>
      <c r="F24">
        <v>21.11</v>
      </c>
      <c r="G24">
        <v>97.62</v>
      </c>
      <c r="H24">
        <v>259</v>
      </c>
      <c r="I24">
        <v>44</v>
      </c>
      <c r="J24">
        <v>220</v>
      </c>
    </row>
    <row r="25" spans="1:18" x14ac:dyDescent="0.25">
      <c r="A25" t="s">
        <v>13</v>
      </c>
      <c r="C25">
        <v>37</v>
      </c>
      <c r="D25">
        <v>30.72</v>
      </c>
      <c r="E25">
        <v>0.03</v>
      </c>
      <c r="F25">
        <v>11.24</v>
      </c>
      <c r="G25">
        <v>66.69</v>
      </c>
      <c r="H25">
        <v>1</v>
      </c>
      <c r="I25">
        <v>0</v>
      </c>
      <c r="J25">
        <v>0</v>
      </c>
    </row>
    <row r="26" spans="1:18" x14ac:dyDescent="0.25">
      <c r="A26" t="s">
        <v>14</v>
      </c>
      <c r="C26">
        <v>37</v>
      </c>
      <c r="D26">
        <v>14.8</v>
      </c>
      <c r="E26">
        <v>0.01</v>
      </c>
      <c r="F26">
        <v>4.5</v>
      </c>
      <c r="G26">
        <v>33.39</v>
      </c>
      <c r="H26">
        <v>0</v>
      </c>
      <c r="I26">
        <v>0</v>
      </c>
      <c r="J26">
        <v>0</v>
      </c>
    </row>
    <row r="27" spans="1:18" x14ac:dyDescent="0.25">
      <c r="A27" t="s">
        <v>38</v>
      </c>
    </row>
    <row r="28" spans="1:18" x14ac:dyDescent="0.25">
      <c r="A28" t="s">
        <v>38</v>
      </c>
    </row>
    <row r="29" spans="1:18" x14ac:dyDescent="0.25">
      <c r="A29" t="s">
        <v>21</v>
      </c>
      <c r="O29" s="8">
        <f>AVERAGE(G32:G35)/100</f>
        <v>0.63685000000000003</v>
      </c>
      <c r="P29" s="1">
        <f>COUNTA(G32:G35)</f>
        <v>4</v>
      </c>
      <c r="Q29" s="2">
        <f>37*P29</f>
        <v>148</v>
      </c>
      <c r="R29" s="7">
        <f>MAX(G32:G35)</f>
        <v>88.31</v>
      </c>
    </row>
    <row r="30" spans="1:18" x14ac:dyDescent="0.25">
      <c r="A30" t="s">
        <v>38</v>
      </c>
    </row>
    <row r="31" spans="1:18" x14ac:dyDescent="0.25">
      <c r="A31" t="s">
        <v>1</v>
      </c>
      <c r="B31" t="s">
        <v>2</v>
      </c>
      <c r="C31" t="s">
        <v>3</v>
      </c>
      <c r="D31" t="s">
        <v>4</v>
      </c>
      <c r="E31" t="s">
        <v>5</v>
      </c>
      <c r="F31" t="s">
        <v>6</v>
      </c>
      <c r="G31" t="s">
        <v>7</v>
      </c>
      <c r="H31" t="s">
        <v>8</v>
      </c>
      <c r="I31" t="s">
        <v>9</v>
      </c>
      <c r="J31" t="s">
        <v>10</v>
      </c>
    </row>
    <row r="32" spans="1:18" x14ac:dyDescent="0.25">
      <c r="A32" t="s">
        <v>22</v>
      </c>
      <c r="C32">
        <v>37</v>
      </c>
      <c r="D32">
        <v>36.49</v>
      </c>
      <c r="E32">
        <v>0.22</v>
      </c>
      <c r="F32">
        <v>16.14</v>
      </c>
      <c r="G32">
        <v>88.31</v>
      </c>
      <c r="H32">
        <v>56</v>
      </c>
      <c r="I32">
        <v>2</v>
      </c>
      <c r="J32">
        <v>10</v>
      </c>
    </row>
    <row r="33" spans="1:18" x14ac:dyDescent="0.25">
      <c r="A33" t="s">
        <v>23</v>
      </c>
      <c r="C33">
        <v>37</v>
      </c>
      <c r="D33">
        <v>21.22</v>
      </c>
      <c r="E33">
        <v>0.03</v>
      </c>
      <c r="F33">
        <v>6.31</v>
      </c>
      <c r="G33">
        <v>49.4</v>
      </c>
      <c r="H33">
        <v>0</v>
      </c>
      <c r="I33">
        <v>0</v>
      </c>
      <c r="J33">
        <v>0</v>
      </c>
    </row>
    <row r="34" spans="1:18" x14ac:dyDescent="0.25">
      <c r="A34" t="s">
        <v>24</v>
      </c>
      <c r="C34">
        <v>37</v>
      </c>
      <c r="D34">
        <v>24.37</v>
      </c>
      <c r="E34">
        <v>0.03</v>
      </c>
      <c r="F34">
        <v>7.33</v>
      </c>
      <c r="G34">
        <v>51.88</v>
      </c>
      <c r="H34">
        <v>0</v>
      </c>
      <c r="I34">
        <v>0</v>
      </c>
      <c r="J34">
        <v>0</v>
      </c>
    </row>
    <row r="35" spans="1:18" x14ac:dyDescent="0.25">
      <c r="A35" t="s">
        <v>25</v>
      </c>
      <c r="C35">
        <v>37</v>
      </c>
      <c r="D35">
        <v>26.43</v>
      </c>
      <c r="E35">
        <v>0.03</v>
      </c>
      <c r="F35">
        <v>9.34</v>
      </c>
      <c r="G35">
        <v>65.150000000000006</v>
      </c>
      <c r="H35">
        <v>0</v>
      </c>
      <c r="I35">
        <v>0</v>
      </c>
      <c r="J35">
        <v>0</v>
      </c>
    </row>
    <row r="36" spans="1:18" x14ac:dyDescent="0.25">
      <c r="A36" t="s">
        <v>38</v>
      </c>
    </row>
    <row r="37" spans="1:18" x14ac:dyDescent="0.25">
      <c r="A37" t="s">
        <v>38</v>
      </c>
    </row>
    <row r="38" spans="1:18" x14ac:dyDescent="0.25">
      <c r="A38" t="s">
        <v>26</v>
      </c>
      <c r="O38" s="8">
        <f>AVERAGE(G41:G44)/100</f>
        <v>0.77950000000000008</v>
      </c>
      <c r="P38" s="1">
        <f>COUNTA(G41:G44)</f>
        <v>4</v>
      </c>
      <c r="Q38" s="2">
        <f>37*P38</f>
        <v>148</v>
      </c>
      <c r="R38" s="7">
        <f>MAX(G41:G44)</f>
        <v>99.21</v>
      </c>
    </row>
    <row r="39" spans="1:18" x14ac:dyDescent="0.25">
      <c r="A39" t="s">
        <v>38</v>
      </c>
    </row>
    <row r="40" spans="1:18" x14ac:dyDescent="0.25">
      <c r="A40" t="s">
        <v>1</v>
      </c>
      <c r="B40" t="s">
        <v>2</v>
      </c>
      <c r="C40" t="s">
        <v>3</v>
      </c>
      <c r="D40" t="s">
        <v>4</v>
      </c>
      <c r="E40" t="s">
        <v>5</v>
      </c>
      <c r="F40" t="s">
        <v>6</v>
      </c>
      <c r="G40" t="s">
        <v>7</v>
      </c>
      <c r="H40" t="s">
        <v>8</v>
      </c>
      <c r="I40" t="s">
        <v>9</v>
      </c>
      <c r="J40" t="s">
        <v>10</v>
      </c>
    </row>
    <row r="41" spans="1:18" x14ac:dyDescent="0.25">
      <c r="A41" t="s">
        <v>27</v>
      </c>
      <c r="C41">
        <v>37</v>
      </c>
      <c r="D41">
        <v>26.67</v>
      </c>
      <c r="E41">
        <v>0.02</v>
      </c>
      <c r="F41">
        <v>6.28</v>
      </c>
      <c r="G41">
        <v>44.61</v>
      </c>
      <c r="H41">
        <v>0</v>
      </c>
      <c r="I41">
        <v>0</v>
      </c>
      <c r="J41">
        <v>0</v>
      </c>
    </row>
    <row r="42" spans="1:18" x14ac:dyDescent="0.25">
      <c r="A42" t="s">
        <v>28</v>
      </c>
      <c r="C42">
        <v>37</v>
      </c>
      <c r="D42">
        <v>36.64</v>
      </c>
      <c r="E42">
        <v>0.16</v>
      </c>
      <c r="F42">
        <v>17.350000000000001</v>
      </c>
      <c r="G42">
        <v>97.55</v>
      </c>
      <c r="H42">
        <v>157</v>
      </c>
      <c r="I42">
        <v>38</v>
      </c>
      <c r="J42">
        <v>190</v>
      </c>
    </row>
    <row r="43" spans="1:18" x14ac:dyDescent="0.25">
      <c r="A43" t="s">
        <v>29</v>
      </c>
      <c r="C43">
        <v>37</v>
      </c>
      <c r="D43">
        <v>37</v>
      </c>
      <c r="E43">
        <v>1.22</v>
      </c>
      <c r="F43">
        <v>25.4</v>
      </c>
      <c r="G43">
        <v>99.21</v>
      </c>
      <c r="H43">
        <v>514</v>
      </c>
      <c r="I43">
        <v>308</v>
      </c>
      <c r="J43">
        <v>1540</v>
      </c>
    </row>
    <row r="44" spans="1:18" x14ac:dyDescent="0.25">
      <c r="A44" t="s">
        <v>30</v>
      </c>
      <c r="C44">
        <v>37</v>
      </c>
      <c r="D44">
        <v>30.09</v>
      </c>
      <c r="E44">
        <v>0.09</v>
      </c>
      <c r="F44">
        <v>11.01</v>
      </c>
      <c r="G44">
        <v>70.430000000000007</v>
      </c>
      <c r="H44">
        <v>2</v>
      </c>
      <c r="I44">
        <v>0</v>
      </c>
      <c r="J44">
        <v>0</v>
      </c>
    </row>
    <row r="45" spans="1:18" x14ac:dyDescent="0.25">
      <c r="A45" t="s">
        <v>38</v>
      </c>
    </row>
    <row r="46" spans="1:18" x14ac:dyDescent="0.25">
      <c r="A46" t="s">
        <v>38</v>
      </c>
    </row>
    <row r="47" spans="1:18" x14ac:dyDescent="0.25">
      <c r="A47" t="s">
        <v>31</v>
      </c>
      <c r="O47" s="8">
        <f>AVERAGE(G50:G53)/100</f>
        <v>0.86897500000000005</v>
      </c>
      <c r="P47" s="1">
        <f>COUNTA(G50:G53)</f>
        <v>4</v>
      </c>
      <c r="Q47" s="2">
        <f>37*P47</f>
        <v>148</v>
      </c>
      <c r="R47" s="7">
        <f>MAX(G50:G53)</f>
        <v>94.01</v>
      </c>
    </row>
    <row r="48" spans="1:18" x14ac:dyDescent="0.25">
      <c r="A48" t="s">
        <v>38</v>
      </c>
    </row>
    <row r="49" spans="1:18" x14ac:dyDescent="0.25">
      <c r="A49" t="s">
        <v>1</v>
      </c>
      <c r="B49" t="s">
        <v>2</v>
      </c>
      <c r="C49" t="s">
        <v>3</v>
      </c>
      <c r="D49" t="s">
        <v>4</v>
      </c>
      <c r="E49" t="s">
        <v>5</v>
      </c>
      <c r="F49" t="s">
        <v>6</v>
      </c>
      <c r="G49" t="s">
        <v>7</v>
      </c>
      <c r="H49" t="s">
        <v>8</v>
      </c>
      <c r="I49" t="s">
        <v>9</v>
      </c>
      <c r="J49" t="s">
        <v>10</v>
      </c>
    </row>
    <row r="50" spans="1:18" x14ac:dyDescent="0.25">
      <c r="A50" t="s">
        <v>22</v>
      </c>
      <c r="C50">
        <v>37</v>
      </c>
      <c r="D50">
        <v>36.25</v>
      </c>
      <c r="E50">
        <v>0.15</v>
      </c>
      <c r="F50">
        <v>14.11</v>
      </c>
      <c r="G50">
        <v>86.43</v>
      </c>
      <c r="H50">
        <v>25</v>
      </c>
      <c r="I50">
        <v>3</v>
      </c>
      <c r="J50">
        <v>15</v>
      </c>
    </row>
    <row r="51" spans="1:18" x14ac:dyDescent="0.25">
      <c r="A51" t="s">
        <v>23</v>
      </c>
      <c r="C51">
        <v>37</v>
      </c>
      <c r="D51">
        <v>36.47</v>
      </c>
      <c r="E51">
        <v>0.62</v>
      </c>
      <c r="F51">
        <v>16.850000000000001</v>
      </c>
      <c r="G51">
        <v>94.01</v>
      </c>
      <c r="H51">
        <v>87</v>
      </c>
      <c r="I51">
        <v>7</v>
      </c>
      <c r="J51">
        <v>35</v>
      </c>
    </row>
    <row r="52" spans="1:18" x14ac:dyDescent="0.25">
      <c r="A52" t="s">
        <v>24</v>
      </c>
      <c r="C52">
        <v>37</v>
      </c>
      <c r="D52">
        <v>34.68</v>
      </c>
      <c r="E52">
        <v>0.39</v>
      </c>
      <c r="F52">
        <v>13.85</v>
      </c>
      <c r="G52">
        <v>82.68</v>
      </c>
      <c r="H52">
        <v>20</v>
      </c>
      <c r="I52">
        <v>0</v>
      </c>
      <c r="J52">
        <v>0</v>
      </c>
    </row>
    <row r="53" spans="1:18" x14ac:dyDescent="0.25">
      <c r="A53" t="s">
        <v>25</v>
      </c>
      <c r="C53">
        <v>37</v>
      </c>
      <c r="D53">
        <v>35.299999999999997</v>
      </c>
      <c r="E53">
        <v>0.05</v>
      </c>
      <c r="F53">
        <v>13.76</v>
      </c>
      <c r="G53">
        <v>84.47</v>
      </c>
      <c r="H53">
        <v>27</v>
      </c>
      <c r="I53">
        <v>1</v>
      </c>
      <c r="J53">
        <v>5</v>
      </c>
    </row>
    <row r="54" spans="1:18" x14ac:dyDescent="0.25">
      <c r="A54" t="s">
        <v>38</v>
      </c>
    </row>
    <row r="55" spans="1:18" x14ac:dyDescent="0.25">
      <c r="A55" t="s">
        <v>38</v>
      </c>
    </row>
    <row r="56" spans="1:18" x14ac:dyDescent="0.25">
      <c r="A56" t="s">
        <v>32</v>
      </c>
      <c r="O56" s="8">
        <f>AVERAGE(G59:G62)/100</f>
        <v>0.72342499999999998</v>
      </c>
      <c r="P56" s="1">
        <f>COUNTA(G59:G62)</f>
        <v>4</v>
      </c>
      <c r="Q56" s="2">
        <f>37*P56</f>
        <v>148</v>
      </c>
      <c r="R56" s="7">
        <f>MAX(G59:G62)</f>
        <v>99.46</v>
      </c>
    </row>
    <row r="57" spans="1:18" x14ac:dyDescent="0.25">
      <c r="A57" t="s">
        <v>38</v>
      </c>
    </row>
    <row r="58" spans="1:18" x14ac:dyDescent="0.25">
      <c r="A58" t="s">
        <v>1</v>
      </c>
      <c r="B58" t="s">
        <v>2</v>
      </c>
      <c r="C58" t="s">
        <v>3</v>
      </c>
      <c r="D58" t="s">
        <v>4</v>
      </c>
      <c r="E58" t="s">
        <v>5</v>
      </c>
      <c r="F58" t="s">
        <v>6</v>
      </c>
      <c r="G58" t="s">
        <v>7</v>
      </c>
      <c r="H58" t="s">
        <v>8</v>
      </c>
      <c r="I58" t="s">
        <v>9</v>
      </c>
      <c r="J58" t="s">
        <v>10</v>
      </c>
    </row>
    <row r="59" spans="1:18" x14ac:dyDescent="0.25">
      <c r="A59" t="s">
        <v>16</v>
      </c>
      <c r="C59">
        <v>37</v>
      </c>
      <c r="D59">
        <v>34.28</v>
      </c>
      <c r="E59">
        <v>0.12</v>
      </c>
      <c r="F59">
        <v>12.43</v>
      </c>
      <c r="G59">
        <v>81.650000000000006</v>
      </c>
      <c r="H59">
        <v>14</v>
      </c>
      <c r="I59">
        <v>0</v>
      </c>
      <c r="J59">
        <v>0</v>
      </c>
    </row>
    <row r="60" spans="1:18" x14ac:dyDescent="0.25">
      <c r="A60" t="s">
        <v>17</v>
      </c>
      <c r="C60">
        <v>37</v>
      </c>
      <c r="D60">
        <v>21.68</v>
      </c>
      <c r="E60">
        <v>0.02</v>
      </c>
      <c r="F60">
        <v>6.42</v>
      </c>
      <c r="G60">
        <v>46.99</v>
      </c>
      <c r="H60">
        <v>0</v>
      </c>
      <c r="I60">
        <v>0</v>
      </c>
      <c r="J60">
        <v>0</v>
      </c>
    </row>
    <row r="61" spans="1:18" x14ac:dyDescent="0.25">
      <c r="A61" t="s">
        <v>18</v>
      </c>
      <c r="C61">
        <v>37</v>
      </c>
      <c r="D61">
        <v>29.95</v>
      </c>
      <c r="E61">
        <v>0.03</v>
      </c>
      <c r="F61">
        <v>8.61</v>
      </c>
      <c r="G61">
        <v>61.27</v>
      </c>
      <c r="H61">
        <v>1</v>
      </c>
      <c r="I61">
        <v>0</v>
      </c>
      <c r="J61">
        <v>0</v>
      </c>
    </row>
    <row r="62" spans="1:18" x14ac:dyDescent="0.25">
      <c r="A62" t="s">
        <v>19</v>
      </c>
      <c r="C62">
        <v>37</v>
      </c>
      <c r="D62">
        <v>36.979999999999997</v>
      </c>
      <c r="E62">
        <v>0.97</v>
      </c>
      <c r="F62">
        <v>25.51</v>
      </c>
      <c r="G62">
        <v>99.46</v>
      </c>
      <c r="H62">
        <v>486</v>
      </c>
      <c r="I62">
        <v>231</v>
      </c>
      <c r="J62">
        <v>1155</v>
      </c>
    </row>
    <row r="63" spans="1:18" x14ac:dyDescent="0.25">
      <c r="A63" t="s">
        <v>38</v>
      </c>
    </row>
    <row r="64" spans="1:18" x14ac:dyDescent="0.25">
      <c r="A64" t="s">
        <v>38</v>
      </c>
    </row>
    <row r="65" spans="1:18" x14ac:dyDescent="0.25">
      <c r="A65" t="s">
        <v>33</v>
      </c>
      <c r="O65" s="8">
        <f>AVERAGE(G68:G71)/100</f>
        <v>0.72957499999999997</v>
      </c>
      <c r="P65" s="1">
        <f>COUNTA(G68:G71)</f>
        <v>4</v>
      </c>
      <c r="Q65" s="2">
        <f>37*P65</f>
        <v>148</v>
      </c>
      <c r="R65" s="7">
        <f>MAX(G68:G71)</f>
        <v>98.56</v>
      </c>
    </row>
    <row r="66" spans="1:18" x14ac:dyDescent="0.25">
      <c r="A66" t="s">
        <v>38</v>
      </c>
    </row>
    <row r="67" spans="1:18" x14ac:dyDescent="0.25">
      <c r="A67" t="s">
        <v>1</v>
      </c>
      <c r="B67" t="s">
        <v>2</v>
      </c>
      <c r="C67" t="s">
        <v>3</v>
      </c>
      <c r="D67" t="s">
        <v>4</v>
      </c>
      <c r="E67" t="s">
        <v>5</v>
      </c>
      <c r="F67" t="s">
        <v>6</v>
      </c>
      <c r="G67" t="s">
        <v>7</v>
      </c>
      <c r="H67" t="s">
        <v>8</v>
      </c>
      <c r="I67" t="s">
        <v>9</v>
      </c>
      <c r="J67" t="s">
        <v>10</v>
      </c>
    </row>
    <row r="68" spans="1:18" x14ac:dyDescent="0.25">
      <c r="A68" t="s">
        <v>27</v>
      </c>
      <c r="C68">
        <v>37</v>
      </c>
      <c r="D68">
        <v>21.99</v>
      </c>
      <c r="E68">
        <v>0.02</v>
      </c>
      <c r="F68">
        <v>6.89</v>
      </c>
      <c r="G68">
        <v>48.52</v>
      </c>
      <c r="H68">
        <v>0</v>
      </c>
      <c r="I68">
        <v>0</v>
      </c>
      <c r="J68">
        <v>0</v>
      </c>
    </row>
    <row r="69" spans="1:18" x14ac:dyDescent="0.25">
      <c r="A69" t="s">
        <v>28</v>
      </c>
      <c r="C69">
        <v>37</v>
      </c>
      <c r="D69">
        <v>32.42</v>
      </c>
      <c r="E69">
        <v>0.12</v>
      </c>
      <c r="F69">
        <v>13.31</v>
      </c>
      <c r="G69">
        <v>77.27</v>
      </c>
      <c r="H69">
        <v>9</v>
      </c>
      <c r="I69">
        <v>0</v>
      </c>
      <c r="J69">
        <v>0</v>
      </c>
    </row>
    <row r="70" spans="1:18" x14ac:dyDescent="0.25">
      <c r="A70" t="s">
        <v>29</v>
      </c>
      <c r="C70">
        <v>37</v>
      </c>
      <c r="D70">
        <v>36.57</v>
      </c>
      <c r="E70">
        <v>0.16</v>
      </c>
      <c r="F70">
        <v>20.170000000000002</v>
      </c>
      <c r="G70">
        <v>98.56</v>
      </c>
      <c r="H70">
        <v>252</v>
      </c>
      <c r="I70">
        <v>80</v>
      </c>
      <c r="J70">
        <v>400</v>
      </c>
    </row>
    <row r="71" spans="1:18" x14ac:dyDescent="0.25">
      <c r="A71" t="s">
        <v>30</v>
      </c>
      <c r="C71">
        <v>37</v>
      </c>
      <c r="D71">
        <v>28.43</v>
      </c>
      <c r="E71">
        <v>0.12</v>
      </c>
      <c r="F71">
        <v>9.7100000000000009</v>
      </c>
      <c r="G71">
        <v>67.48</v>
      </c>
      <c r="H71">
        <v>0</v>
      </c>
      <c r="I71">
        <v>0</v>
      </c>
      <c r="J71">
        <v>0</v>
      </c>
    </row>
  </sheetData>
  <autoFilter ref="A1:J71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RELATORIO_HFC_ARI_DOWNSTREAM_20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 Augusto de Oliveira</dc:creator>
  <cp:lastModifiedBy>Fellipe Augusto de Oliveira</cp:lastModifiedBy>
  <dcterms:created xsi:type="dcterms:W3CDTF">2018-06-29T19:43:10Z</dcterms:created>
  <dcterms:modified xsi:type="dcterms:W3CDTF">2018-11-07T19:29:57Z</dcterms:modified>
</cp:coreProperties>
</file>