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72adcaaff30910/DUKE EE MEM/1. Fall 22/ENV 716L/Assignments/Assignment 10/"/>
    </mc:Choice>
  </mc:AlternateContent>
  <xr:revisionPtr revIDLastSave="514" documentId="8_{D895406C-A1A0-4235-83F4-5CA78A553A53}" xr6:coauthVersionLast="47" xr6:coauthVersionMax="47" xr10:uidLastSave="{D06B6BB3-27D9-47D5-8EBA-E066890F6758}"/>
  <bookViews>
    <workbookView xWindow="-118" yWindow="-118" windowWidth="25370" windowHeight="13759" activeTab="2" xr2:uid="{919B1A95-54EF-4B75-B9E5-C9FF84D986FA}"/>
  </bookViews>
  <sheets>
    <sheet name="d and e" sheetId="1" r:id="rId1"/>
    <sheet name="j" sheetId="2" r:id="rId2"/>
    <sheet name="k and 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4" l="1"/>
  <c r="G30" i="4"/>
  <c r="G37" i="4" s="1"/>
  <c r="H30" i="4"/>
  <c r="I30" i="4"/>
  <c r="J30" i="4"/>
  <c r="K30" i="4"/>
  <c r="L30" i="4"/>
  <c r="M30" i="4"/>
  <c r="N30" i="4"/>
  <c r="N37" i="4" s="1"/>
  <c r="O30" i="4"/>
  <c r="O37" i="4" s="1"/>
  <c r="P30" i="4"/>
  <c r="Q30" i="4"/>
  <c r="R30" i="4"/>
  <c r="R37" i="4" s="1"/>
  <c r="S30" i="4"/>
  <c r="T30" i="4"/>
  <c r="U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E31" i="4"/>
  <c r="E32" i="4"/>
  <c r="E33" i="4"/>
  <c r="E34" i="4"/>
  <c r="E37" i="4" s="1"/>
  <c r="E35" i="4"/>
  <c r="E36" i="4"/>
  <c r="E3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E6" i="4"/>
  <c r="E7" i="4"/>
  <c r="E8" i="4"/>
  <c r="E9" i="4"/>
  <c r="E10" i="4"/>
  <c r="E11" i="4"/>
  <c r="E5" i="4"/>
  <c r="C4" i="1"/>
  <c r="C5" i="1"/>
  <c r="C6" i="1"/>
  <c r="C7" i="1"/>
  <c r="C8" i="1"/>
  <c r="C9" i="1"/>
  <c r="C3" i="1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C10" i="2"/>
  <c r="D10" i="2"/>
  <c r="E10" i="2"/>
  <c r="F10" i="2"/>
  <c r="G10" i="2"/>
  <c r="H10" i="2"/>
  <c r="I10" i="2"/>
  <c r="C11" i="2"/>
  <c r="D11" i="2"/>
  <c r="E11" i="2"/>
  <c r="F11" i="2"/>
  <c r="G11" i="2"/>
  <c r="H11" i="2"/>
  <c r="I11" i="2"/>
  <c r="C12" i="2"/>
  <c r="D12" i="2"/>
  <c r="E12" i="2"/>
  <c r="F12" i="2"/>
  <c r="G12" i="2"/>
  <c r="H12" i="2"/>
  <c r="I12" i="2"/>
  <c r="C13" i="2"/>
  <c r="D13" i="2"/>
  <c r="E13" i="2"/>
  <c r="F13" i="2"/>
  <c r="G13" i="2"/>
  <c r="H13" i="2"/>
  <c r="I13" i="2"/>
  <c r="C14" i="2"/>
  <c r="D14" i="2"/>
  <c r="E14" i="2"/>
  <c r="F14" i="2"/>
  <c r="G14" i="2"/>
  <c r="H14" i="2"/>
  <c r="I1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7" i="2"/>
  <c r="D7" i="2"/>
  <c r="E7" i="2"/>
  <c r="F7" i="2"/>
  <c r="G7" i="2"/>
  <c r="H7" i="2"/>
  <c r="I7" i="2"/>
  <c r="C6" i="2"/>
  <c r="D6" i="2"/>
  <c r="E6" i="2"/>
  <c r="F6" i="2"/>
  <c r="G6" i="2"/>
  <c r="H6" i="2"/>
  <c r="I6" i="2"/>
  <c r="C5" i="2"/>
  <c r="D5" i="2"/>
  <c r="E5" i="2"/>
  <c r="F5" i="2"/>
  <c r="G5" i="2"/>
  <c r="H5" i="2"/>
  <c r="I5" i="2"/>
  <c r="D4" i="2"/>
  <c r="E4" i="2"/>
  <c r="F4" i="2"/>
  <c r="G4" i="2"/>
  <c r="H4" i="2"/>
  <c r="I4" i="2"/>
  <c r="C4" i="2"/>
  <c r="E3" i="1"/>
  <c r="E4" i="1" s="1"/>
  <c r="E5" i="1" s="1"/>
  <c r="E6" i="1" s="1"/>
  <c r="E7" i="1" s="1"/>
  <c r="E8" i="1" s="1"/>
  <c r="E9" i="1" s="1"/>
  <c r="K5" i="2" l="1"/>
  <c r="J5" i="2"/>
  <c r="K15" i="2"/>
  <c r="J15" i="2"/>
  <c r="K6" i="2"/>
  <c r="J6" i="2"/>
  <c r="K14" i="2"/>
  <c r="J14" i="2"/>
  <c r="K16" i="2"/>
  <c r="J16" i="2"/>
  <c r="K8" i="2"/>
  <c r="J8" i="2"/>
  <c r="K4" i="2"/>
  <c r="J4" i="2"/>
  <c r="K18" i="2"/>
  <c r="J18" i="2"/>
  <c r="K10" i="2"/>
  <c r="J10" i="2"/>
  <c r="K19" i="2"/>
  <c r="J19" i="2"/>
  <c r="J11" i="2"/>
  <c r="K11" i="2"/>
  <c r="K17" i="2"/>
  <c r="J17" i="2"/>
  <c r="K9" i="2"/>
  <c r="J9" i="2"/>
  <c r="K20" i="2"/>
  <c r="J20" i="2"/>
  <c r="J12" i="2"/>
  <c r="K12" i="2"/>
  <c r="K7" i="2"/>
  <c r="J7" i="2"/>
  <c r="K13" i="2"/>
  <c r="J13" i="2"/>
  <c r="H37" i="4"/>
  <c r="I37" i="4"/>
  <c r="P37" i="4"/>
  <c r="F37" i="4"/>
  <c r="U37" i="4"/>
  <c r="M37" i="4"/>
  <c r="T37" i="4"/>
  <c r="L37" i="4"/>
  <c r="S37" i="4"/>
  <c r="K37" i="4"/>
  <c r="Q37" i="4"/>
  <c r="J37" i="4"/>
  <c r="S12" i="4"/>
  <c r="S38" i="4" s="1"/>
  <c r="S39" i="4" s="1"/>
  <c r="R12" i="4"/>
  <c r="R38" i="4" s="1"/>
  <c r="R39" i="4" s="1"/>
  <c r="L12" i="4"/>
  <c r="K12" i="4"/>
  <c r="K38" i="4" s="1"/>
  <c r="K39" i="4" s="1"/>
  <c r="J12" i="4"/>
  <c r="F12" i="4"/>
  <c r="F38" i="4" s="1"/>
  <c r="F39" i="4" s="1"/>
  <c r="U12" i="4"/>
  <c r="U38" i="4" s="1"/>
  <c r="U39" i="4" s="1"/>
  <c r="Q12" i="4"/>
  <c r="Q38" i="4" s="1"/>
  <c r="Q39" i="4" s="1"/>
  <c r="I12" i="4"/>
  <c r="I38" i="4" s="1"/>
  <c r="I39" i="4" s="1"/>
  <c r="N12" i="4"/>
  <c r="N38" i="4" s="1"/>
  <c r="N39" i="4" s="1"/>
  <c r="M12" i="4"/>
  <c r="M38" i="4" s="1"/>
  <c r="M39" i="4" s="1"/>
  <c r="T12" i="4"/>
  <c r="T38" i="4" s="1"/>
  <c r="T39" i="4" s="1"/>
  <c r="P12" i="4"/>
  <c r="P38" i="4" s="1"/>
  <c r="P39" i="4" s="1"/>
  <c r="H12" i="4"/>
  <c r="H38" i="4" s="1"/>
  <c r="H39" i="4" s="1"/>
  <c r="O12" i="4"/>
  <c r="O38" i="4" s="1"/>
  <c r="O39" i="4" s="1"/>
  <c r="G12" i="4"/>
  <c r="G38" i="4" s="1"/>
  <c r="G39" i="4" s="1"/>
  <c r="E12" i="4"/>
  <c r="E38" i="4" s="1"/>
  <c r="E39" i="4" s="1"/>
  <c r="J38" i="4" l="1"/>
  <c r="J39" i="4" s="1"/>
  <c r="L38" i="4"/>
  <c r="L3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2" authorId="0" shapeId="0" xr:uid="{5B1DB023-2E15-401B-BEBB-4538298C34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 ordering strategy for risk-averse company with the highest possible EV of profit and zero variance.</t>
        </r>
      </text>
    </comment>
    <comment ref="T12" authorId="0" shapeId="0" xr:uid="{36518DA1-1424-4F23-9ABB-D4E091DD36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The order strategy for risk-neutral company where it maximizes the expected value of profit
</t>
        </r>
      </text>
    </comment>
  </commentList>
</comments>
</file>

<file path=xl/sharedStrings.xml><?xml version="1.0" encoding="utf-8"?>
<sst xmlns="http://schemas.openxmlformats.org/spreadsheetml/2006/main" count="27" uniqueCount="23">
  <si>
    <t>k</t>
  </si>
  <si>
    <t>CDF</t>
  </si>
  <si>
    <t>(P(X=k)</t>
  </si>
  <si>
    <t>Prob(# solar collertors demanded &lt;=k)</t>
  </si>
  <si>
    <t>Cost per panel</t>
  </si>
  <si>
    <t>Revenue per pannel</t>
  </si>
  <si>
    <t>Expected Value of Profits</t>
  </si>
  <si>
    <t>k^2</t>
  </si>
  <si>
    <t>To determine the ordering decision for risk-averse company</t>
  </si>
  <si>
    <t>Number of panels demanded by customers in the summer (Y)</t>
  </si>
  <si>
    <t>Number of panels ordered by the company in December 1st (X)</t>
  </si>
  <si>
    <t>Y = Ordering Strategy</t>
  </si>
  <si>
    <t>E(Y^2)</t>
  </si>
  <si>
    <t>Var (Y)</t>
  </si>
  <si>
    <t>SD (Y)</t>
  </si>
  <si>
    <t>X = Demand</t>
  </si>
  <si>
    <r>
      <t xml:space="preserve">Number of panels </t>
    </r>
    <r>
      <rPr>
        <b/>
        <sz val="11"/>
        <color theme="1"/>
        <rFont val="Calibri"/>
        <family val="2"/>
        <scheme val="minor"/>
      </rPr>
      <t>demanded (X)</t>
    </r>
    <r>
      <rPr>
        <sz val="11"/>
        <color theme="1"/>
        <rFont val="Calibri"/>
        <family val="2"/>
        <scheme val="minor"/>
      </rPr>
      <t xml:space="preserve"> by customers in the summer</t>
    </r>
  </si>
  <si>
    <r>
      <t xml:space="preserve">Number of panels </t>
    </r>
    <r>
      <rPr>
        <b/>
        <sz val="11"/>
        <color theme="1"/>
        <rFont val="Calibri"/>
        <family val="2"/>
        <scheme val="minor"/>
      </rPr>
      <t>ordered (Y)</t>
    </r>
    <r>
      <rPr>
        <sz val="11"/>
        <color theme="1"/>
        <rFont val="Calibri"/>
        <family val="2"/>
        <scheme val="minor"/>
      </rPr>
      <t xml:space="preserve"> by the company in December 1st</t>
    </r>
  </si>
  <si>
    <t>The Profits Table (from sheet j and transposed)</t>
  </si>
  <si>
    <t>The Profits Squared Table(to find the variance of profit)</t>
  </si>
  <si>
    <t>Zero Variance Y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</si>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</sst>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/>
    <xf numFmtId="3" fontId="2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165" fontId="0" fillId="0" borderId="1" xfId="1" applyNumberFormat="1" applyFont="1" applyBorder="1"/>
    <xf numFmtId="0" fontId="0" fillId="0" borderId="1" xfId="0" applyFont="1" applyBorder="1"/>
    <xf numFmtId="3" fontId="4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wrapText="1"/>
    </xf>
    <xf numFmtId="165" fontId="0" fillId="0" borderId="1" xfId="0" applyNumberFormat="1" applyFont="1" applyBorder="1"/>
    <xf numFmtId="0" fontId="0" fillId="0" borderId="1" xfId="0" applyBorder="1" applyAlignment="1">
      <alignment wrapText="1"/>
    </xf>
    <xf numFmtId="165" fontId="0" fillId="0" borderId="1" xfId="0" applyNumberFormat="1" applyBorder="1"/>
    <xf numFmtId="165" fontId="0" fillId="0" borderId="1" xfId="1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3" fontId="0" fillId="0" borderId="1" xfId="1" applyFont="1" applyBorder="1" applyAlignment="1">
      <alignment horizontal="right"/>
    </xf>
    <xf numFmtId="0" fontId="0" fillId="0" borderId="1" xfId="0" applyFill="1" applyBorder="1"/>
    <xf numFmtId="43" fontId="0" fillId="0" borderId="1" xfId="0" applyNumberFormat="1" applyBorder="1"/>
    <xf numFmtId="165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/>
    <xf numFmtId="0" fontId="5" fillId="0" borderId="0" xfId="0" applyFont="1"/>
    <xf numFmtId="43" fontId="0" fillId="0" borderId="1" xfId="1" applyFont="1" applyBorder="1"/>
    <xf numFmtId="165" fontId="5" fillId="2" borderId="1" xfId="0" applyNumberFormat="1" applyFont="1" applyFill="1" applyBorder="1"/>
    <xf numFmtId="165" fontId="0" fillId="3" borderId="1" xfId="0" applyNumberFormat="1" applyFill="1" applyBorder="1"/>
    <xf numFmtId="43" fontId="0" fillId="3" borderId="1" xfId="1" applyFont="1" applyFill="1" applyBorder="1"/>
    <xf numFmtId="3" fontId="4" fillId="0" borderId="0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3" fontId="3" fillId="0" borderId="1" xfId="1" applyFont="1" applyBorder="1" applyAlignment="1">
      <alignment horizontal="righ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Probability Mass Functio</a:t>
            </a:r>
            <a:r>
              <a:rPr lang="en-US" sz="1200" baseline="0"/>
              <a:t>n (PMF) for X = number of solar collectors ordered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(P(X=k)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'd and e'!$B$3:$B$9</c:f>
              <c:numCache>
                <c:formatCode>#,##0</c:formatCode>
                <c:ptCount val="7"/>
                <c:pt idx="0">
                  <c:v>130000</c:v>
                </c:pt>
                <c:pt idx="1">
                  <c:v>150000</c:v>
                </c:pt>
                <c:pt idx="2">
                  <c:v>180000</c:v>
                </c:pt>
                <c:pt idx="3">
                  <c:v>190000</c:v>
                </c:pt>
                <c:pt idx="4">
                  <c:v>193000</c:v>
                </c:pt>
                <c:pt idx="5">
                  <c:v>195000</c:v>
                </c:pt>
                <c:pt idx="6">
                  <c:v>200000</c:v>
                </c:pt>
              </c:numCache>
            </c:numRef>
          </c:xVal>
          <c:yVal>
            <c:numRef>
              <c:f>'d and e'!$D$3:$D$9</c:f>
              <c:numCache>
                <c:formatCode>General</c:formatCode>
                <c:ptCount val="7"/>
                <c:pt idx="0">
                  <c:v>0.1</c:v>
                </c:pt>
                <c:pt idx="1">
                  <c:v>0.12</c:v>
                </c:pt>
                <c:pt idx="2">
                  <c:v>0.16</c:v>
                </c:pt>
                <c:pt idx="3">
                  <c:v>0.18</c:v>
                </c:pt>
                <c:pt idx="4">
                  <c:v>0.19</c:v>
                </c:pt>
                <c:pt idx="5">
                  <c:v>0.18</c:v>
                </c:pt>
                <c:pt idx="6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9-4361-B9EB-4923FCF3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10031"/>
        <c:axId val="953000047"/>
      </c:scatterChart>
      <c:valAx>
        <c:axId val="953010031"/>
        <c:scaling>
          <c:orientation val="minMax"/>
          <c:max val="210000"/>
          <c:min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00047"/>
        <c:crosses val="autoZero"/>
        <c:crossBetween val="midCat"/>
      </c:valAx>
      <c:valAx>
        <c:axId val="9530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P(X=k)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1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CDFx(k)= p(X&lt;=k)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 and e'!$B$20:$B$79</c:f>
              <c:numCache>
                <c:formatCode>_(* #,##0.00_);_(* \(#,##0.00\);_(* "-"??_);_(@_)</c:formatCode>
                <c:ptCount val="60"/>
                <c:pt idx="0">
                  <c:v>120000</c:v>
                </c:pt>
                <c:pt idx="1">
                  <c:v>121000</c:v>
                </c:pt>
                <c:pt idx="2">
                  <c:v>122000</c:v>
                </c:pt>
                <c:pt idx="3">
                  <c:v>123000</c:v>
                </c:pt>
                <c:pt idx="4">
                  <c:v>124000</c:v>
                </c:pt>
                <c:pt idx="5">
                  <c:v>125000</c:v>
                </c:pt>
                <c:pt idx="6">
                  <c:v>126000</c:v>
                </c:pt>
                <c:pt idx="7">
                  <c:v>127000</c:v>
                </c:pt>
                <c:pt idx="8">
                  <c:v>128000</c:v>
                </c:pt>
                <c:pt idx="9">
                  <c:v>129000</c:v>
                </c:pt>
                <c:pt idx="10" formatCode="#,##0">
                  <c:v>130000</c:v>
                </c:pt>
                <c:pt idx="11" formatCode="#,##0.0">
                  <c:v>131000</c:v>
                </c:pt>
                <c:pt idx="12" formatCode="#,##0.0">
                  <c:v>132000</c:v>
                </c:pt>
                <c:pt idx="13" formatCode="#,##0.0">
                  <c:v>133000</c:v>
                </c:pt>
                <c:pt idx="14" formatCode="#,##0.0">
                  <c:v>134000</c:v>
                </c:pt>
                <c:pt idx="15" formatCode="#,##0.0">
                  <c:v>135000</c:v>
                </c:pt>
                <c:pt idx="16" formatCode="#,##0.0">
                  <c:v>136000</c:v>
                </c:pt>
                <c:pt idx="17" formatCode="#,##0.0">
                  <c:v>137000</c:v>
                </c:pt>
                <c:pt idx="18" formatCode="#,##0.0">
                  <c:v>138000</c:v>
                </c:pt>
                <c:pt idx="19" formatCode="#,##0.0">
                  <c:v>139000</c:v>
                </c:pt>
                <c:pt idx="20" formatCode="#,##0">
                  <c:v>150000</c:v>
                </c:pt>
                <c:pt idx="21" formatCode="#,##0.0">
                  <c:v>151000</c:v>
                </c:pt>
                <c:pt idx="22" formatCode="#,##0.0">
                  <c:v>152000</c:v>
                </c:pt>
                <c:pt idx="23" formatCode="#,##0.0">
                  <c:v>153000</c:v>
                </c:pt>
                <c:pt idx="24" formatCode="#,##0.0">
                  <c:v>154000</c:v>
                </c:pt>
                <c:pt idx="25" formatCode="#,##0.0">
                  <c:v>155000</c:v>
                </c:pt>
                <c:pt idx="26" formatCode="#,##0.0">
                  <c:v>156000</c:v>
                </c:pt>
                <c:pt idx="27" formatCode="#,##0.0">
                  <c:v>157000</c:v>
                </c:pt>
                <c:pt idx="28" formatCode="#,##0.0">
                  <c:v>158000</c:v>
                </c:pt>
                <c:pt idx="29" formatCode="#,##0.0">
                  <c:v>159000</c:v>
                </c:pt>
                <c:pt idx="30" formatCode="#,##0">
                  <c:v>180000</c:v>
                </c:pt>
                <c:pt idx="31" formatCode="#,##0.0">
                  <c:v>181000</c:v>
                </c:pt>
                <c:pt idx="32" formatCode="#,##0.0">
                  <c:v>182000</c:v>
                </c:pt>
                <c:pt idx="33" formatCode="#,##0.0">
                  <c:v>183000</c:v>
                </c:pt>
                <c:pt idx="34" formatCode="#,##0.0">
                  <c:v>184000</c:v>
                </c:pt>
                <c:pt idx="35" formatCode="#,##0.0">
                  <c:v>185000</c:v>
                </c:pt>
                <c:pt idx="36" formatCode="#,##0.0">
                  <c:v>186000</c:v>
                </c:pt>
                <c:pt idx="37" formatCode="#,##0.0">
                  <c:v>187000</c:v>
                </c:pt>
                <c:pt idx="38" formatCode="#,##0.0">
                  <c:v>188000</c:v>
                </c:pt>
                <c:pt idx="39" formatCode="#,##0.0">
                  <c:v>189000</c:v>
                </c:pt>
                <c:pt idx="40" formatCode="#,##0">
                  <c:v>190000</c:v>
                </c:pt>
                <c:pt idx="41" formatCode="#,##0.0">
                  <c:v>191000</c:v>
                </c:pt>
                <c:pt idx="42" formatCode="#,##0.0">
                  <c:v>192000</c:v>
                </c:pt>
                <c:pt idx="43" formatCode="#,##0">
                  <c:v>193000</c:v>
                </c:pt>
                <c:pt idx="44" formatCode="#,##0.0">
                  <c:v>194000</c:v>
                </c:pt>
                <c:pt idx="45" formatCode="#,##0">
                  <c:v>195000</c:v>
                </c:pt>
                <c:pt idx="46" formatCode="#,##0.0">
                  <c:v>196000</c:v>
                </c:pt>
                <c:pt idx="47" formatCode="#,##0.0">
                  <c:v>197000</c:v>
                </c:pt>
                <c:pt idx="48" formatCode="#,##0.0">
                  <c:v>198000</c:v>
                </c:pt>
                <c:pt idx="49" formatCode="#,##0.0">
                  <c:v>199000</c:v>
                </c:pt>
                <c:pt idx="50" formatCode="#,##0">
                  <c:v>200000</c:v>
                </c:pt>
                <c:pt idx="51" formatCode="#,##0.0">
                  <c:v>201000</c:v>
                </c:pt>
                <c:pt idx="52" formatCode="#,##0.0">
                  <c:v>202000</c:v>
                </c:pt>
                <c:pt idx="53" formatCode="#,##0.0">
                  <c:v>203000</c:v>
                </c:pt>
                <c:pt idx="54" formatCode="#,##0.0">
                  <c:v>204000</c:v>
                </c:pt>
                <c:pt idx="55" formatCode="#,##0.0">
                  <c:v>205000</c:v>
                </c:pt>
                <c:pt idx="56" formatCode="#,##0.0">
                  <c:v>206000</c:v>
                </c:pt>
                <c:pt idx="57" formatCode="#,##0.0">
                  <c:v>207000</c:v>
                </c:pt>
                <c:pt idx="58" formatCode="#,##0.0">
                  <c:v>208000</c:v>
                </c:pt>
                <c:pt idx="59" formatCode="#,##0.0">
                  <c:v>209000</c:v>
                </c:pt>
              </c:numCache>
            </c:numRef>
          </c:xVal>
          <c:yVal>
            <c:numRef>
              <c:f>'d and e'!$D$20:$D$79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0.56000000000000005</c:v>
                </c:pt>
                <c:pt idx="41">
                  <c:v>0.56000000000000005</c:v>
                </c:pt>
                <c:pt idx="42">
                  <c:v>0.56000000000000005</c:v>
                </c:pt>
                <c:pt idx="43">
                  <c:v>0.75</c:v>
                </c:pt>
                <c:pt idx="44">
                  <c:v>0.75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E-4398-A8F2-264552729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6720"/>
        <c:axId val="65657136"/>
      </c:scatterChart>
      <c:valAx>
        <c:axId val="65656720"/>
        <c:scaling>
          <c:orientation val="minMax"/>
          <c:max val="210000"/>
          <c:min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7136"/>
        <c:crosses val="autoZero"/>
        <c:crossBetween val="midCat"/>
        <c:majorUnit val="10000"/>
        <c:minorUnit val="2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56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6720"/>
        <c:crossesAt val="120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99290</xdr:colOff>
      <xdr:row>0</xdr:row>
      <xdr:rowOff>140853</xdr:rowOff>
    </xdr:from>
    <xdr:to>
      <xdr:col>17</xdr:col>
      <xdr:colOff>24938</xdr:colOff>
      <xdr:row>16</xdr:row>
      <xdr:rowOff>141317</xdr:rowOff>
    </xdr:to>
    <xdr:graphicFrame macro="">
      <xdr:nvGraphicFramePr>
        <xdr:cNvPr id="5" name="Chart 4" descr="Chart type: Scatter. '(P(X=k)' by 'k'&#10;&#10;Description automatically generated">
          <a:extLst>
            <a:ext uri="{FF2B5EF4-FFF2-40B4-BE49-F238E27FC236}">
              <a16:creationId xmlns:a16="http://schemas.microsoft.com/office/drawing/2014/main" id="{D0A829F9-5620-8AEC-3214-9B9C909E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170730</xdr:colOff>
      <xdr:row>18</xdr:row>
      <xdr:rowOff>150763</xdr:rowOff>
    </xdr:from>
    <xdr:to>
      <xdr:col>16</xdr:col>
      <xdr:colOff>20781</xdr:colOff>
      <xdr:row>30</xdr:row>
      <xdr:rowOff>120534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F5A5F547-F0F1-EF0F-01E2-ED8E0FCC3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BC62-B3E4-4EAB-877E-8316258FDFA3}">
  <dimension ref="B1:E79"/>
  <sheetViews>
    <sheetView topLeftCell="A6" workbookViewId="0">
      <selection activeCell="E25" sqref="E25"/>
    </sheetView>
  </sheetViews>
  <sheetFormatPr defaultRowHeight="15.05" x14ac:dyDescent="0.3"/>
  <cols>
    <col min="2" max="2" width="13.6640625" customWidth="1"/>
    <col min="3" max="3" width="17" bestFit="1" customWidth="1"/>
    <col min="4" max="5" width="13.6640625" customWidth="1"/>
  </cols>
  <sheetData>
    <row r="1" spans="2:5" ht="15.75" thickBot="1" x14ac:dyDescent="0.35"/>
    <row r="2" spans="2:5" ht="15.75" thickBot="1" x14ac:dyDescent="0.35">
      <c r="B2" s="6" t="s">
        <v>0</v>
      </c>
      <c r="C2" s="6" t="s">
        <v>7</v>
      </c>
      <c r="D2" s="6" t="s">
        <v>2</v>
      </c>
      <c r="E2" s="7" t="s">
        <v>1</v>
      </c>
    </row>
    <row r="3" spans="2:5" ht="15.75" thickBot="1" x14ac:dyDescent="0.35">
      <c r="B3" s="3">
        <v>130000</v>
      </c>
      <c r="C3" s="3">
        <f>B3*B3</f>
        <v>16900000000</v>
      </c>
      <c r="D3" s="8">
        <v>0.1</v>
      </c>
      <c r="E3" s="5">
        <f>D3</f>
        <v>0.1</v>
      </c>
    </row>
    <row r="4" spans="2:5" ht="15.75" thickBot="1" x14ac:dyDescent="0.35">
      <c r="B4" s="3">
        <v>150000</v>
      </c>
      <c r="C4" s="3">
        <f t="shared" ref="C4:C9" si="0">B4*B4</f>
        <v>22500000000</v>
      </c>
      <c r="D4" s="8">
        <v>0.12</v>
      </c>
      <c r="E4" s="5">
        <f>E3+D4</f>
        <v>0.22</v>
      </c>
    </row>
    <row r="5" spans="2:5" ht="15.75" thickBot="1" x14ac:dyDescent="0.35">
      <c r="B5" s="3">
        <v>180000</v>
      </c>
      <c r="C5" s="3">
        <f t="shared" si="0"/>
        <v>32400000000</v>
      </c>
      <c r="D5" s="8">
        <v>0.16</v>
      </c>
      <c r="E5" s="5">
        <f t="shared" ref="E5:E9" si="1">E4+D5</f>
        <v>0.38</v>
      </c>
    </row>
    <row r="6" spans="2:5" ht="15.75" thickBot="1" x14ac:dyDescent="0.35">
      <c r="B6" s="3">
        <v>190000</v>
      </c>
      <c r="C6" s="3">
        <f t="shared" si="0"/>
        <v>36100000000</v>
      </c>
      <c r="D6" s="8">
        <v>0.18</v>
      </c>
      <c r="E6" s="5">
        <f t="shared" si="1"/>
        <v>0.56000000000000005</v>
      </c>
    </row>
    <row r="7" spans="2:5" ht="15.75" thickBot="1" x14ac:dyDescent="0.35">
      <c r="B7" s="3">
        <v>193000</v>
      </c>
      <c r="C7" s="3">
        <f t="shared" si="0"/>
        <v>37249000000</v>
      </c>
      <c r="D7" s="8">
        <v>0.19</v>
      </c>
      <c r="E7" s="5">
        <f t="shared" si="1"/>
        <v>0.75</v>
      </c>
    </row>
    <row r="8" spans="2:5" ht="15.75" thickBot="1" x14ac:dyDescent="0.35">
      <c r="B8" s="3">
        <v>195000</v>
      </c>
      <c r="C8" s="3">
        <f t="shared" si="0"/>
        <v>38025000000</v>
      </c>
      <c r="D8" s="8">
        <v>0.18</v>
      </c>
      <c r="E8" s="5">
        <f t="shared" si="1"/>
        <v>0.92999999999999994</v>
      </c>
    </row>
    <row r="9" spans="2:5" ht="15.75" thickBot="1" x14ac:dyDescent="0.35">
      <c r="B9" s="3">
        <v>200000</v>
      </c>
      <c r="C9" s="3">
        <f t="shared" si="0"/>
        <v>40000000000</v>
      </c>
      <c r="D9" s="8">
        <v>7.0000000000000007E-2</v>
      </c>
      <c r="E9" s="5">
        <f t="shared" si="1"/>
        <v>1</v>
      </c>
    </row>
    <row r="10" spans="2:5" ht="15.75" thickBot="1" x14ac:dyDescent="0.35"/>
    <row r="11" spans="2:5" ht="15.75" thickBot="1" x14ac:dyDescent="0.35">
      <c r="B11" s="14"/>
      <c r="C11" s="16"/>
    </row>
    <row r="12" spans="2:5" ht="15.75" thickBot="1" x14ac:dyDescent="0.35">
      <c r="B12" s="5"/>
      <c r="C12" s="16"/>
    </row>
    <row r="13" spans="2:5" ht="15.75" thickBot="1" x14ac:dyDescent="0.35">
      <c r="B13" s="5"/>
      <c r="C13" s="17"/>
    </row>
    <row r="14" spans="2:5" ht="15.75" thickBot="1" x14ac:dyDescent="0.35">
      <c r="B14" s="5"/>
      <c r="C14" s="18"/>
    </row>
    <row r="15" spans="2:5" ht="15.75" thickBot="1" x14ac:dyDescent="0.35">
      <c r="B15" s="19"/>
      <c r="C15" s="20"/>
      <c r="D15" t="s">
        <v>8</v>
      </c>
    </row>
    <row r="16" spans="2:5" ht="15.75" thickBot="1" x14ac:dyDescent="0.35">
      <c r="B16" s="19"/>
      <c r="C16" s="20"/>
    </row>
    <row r="18" spans="2:4" ht="15.75" thickBot="1" x14ac:dyDescent="0.35"/>
    <row r="19" spans="2:4" ht="45.85" thickBot="1" x14ac:dyDescent="0.35">
      <c r="B19" s="32" t="s">
        <v>0</v>
      </c>
      <c r="C19" s="4"/>
      <c r="D19" s="4" t="s">
        <v>3</v>
      </c>
    </row>
    <row r="20" spans="2:4" ht="15.75" thickBot="1" x14ac:dyDescent="0.35">
      <c r="B20" s="34">
        <v>120000</v>
      </c>
      <c r="C20" s="33"/>
      <c r="D20" s="33">
        <v>0</v>
      </c>
    </row>
    <row r="21" spans="2:4" ht="15.75" thickBot="1" x14ac:dyDescent="0.35">
      <c r="B21" s="34">
        <v>121000</v>
      </c>
      <c r="C21" s="33"/>
      <c r="D21" s="33">
        <v>0</v>
      </c>
    </row>
    <row r="22" spans="2:4" ht="15.75" thickBot="1" x14ac:dyDescent="0.35">
      <c r="B22" s="34">
        <v>122000</v>
      </c>
      <c r="C22" s="33"/>
      <c r="D22" s="33">
        <v>0</v>
      </c>
    </row>
    <row r="23" spans="2:4" ht="15.75" thickBot="1" x14ac:dyDescent="0.35">
      <c r="B23" s="34">
        <v>123000</v>
      </c>
      <c r="C23" s="33"/>
      <c r="D23" s="33">
        <v>0</v>
      </c>
    </row>
    <row r="24" spans="2:4" ht="15.75" thickBot="1" x14ac:dyDescent="0.35">
      <c r="B24" s="34">
        <v>124000</v>
      </c>
      <c r="C24" s="33"/>
      <c r="D24" s="33">
        <v>0</v>
      </c>
    </row>
    <row r="25" spans="2:4" ht="15.75" thickBot="1" x14ac:dyDescent="0.35">
      <c r="B25" s="34">
        <v>125000</v>
      </c>
      <c r="C25" s="33"/>
      <c r="D25" s="33">
        <v>0</v>
      </c>
    </row>
    <row r="26" spans="2:4" ht="15.75" thickBot="1" x14ac:dyDescent="0.35">
      <c r="B26" s="34">
        <v>126000</v>
      </c>
      <c r="C26" s="33"/>
      <c r="D26" s="33">
        <v>0</v>
      </c>
    </row>
    <row r="27" spans="2:4" ht="15.75" thickBot="1" x14ac:dyDescent="0.35">
      <c r="B27" s="34">
        <v>127000</v>
      </c>
      <c r="C27" s="33"/>
      <c r="D27" s="33">
        <v>0</v>
      </c>
    </row>
    <row r="28" spans="2:4" ht="15.75" thickBot="1" x14ac:dyDescent="0.35">
      <c r="B28" s="34">
        <v>128000</v>
      </c>
      <c r="C28" s="33"/>
      <c r="D28" s="33">
        <v>0</v>
      </c>
    </row>
    <row r="29" spans="2:4" ht="15.75" thickBot="1" x14ac:dyDescent="0.35">
      <c r="B29" s="34">
        <v>129000</v>
      </c>
      <c r="C29" s="33"/>
      <c r="D29" s="33">
        <v>0</v>
      </c>
    </row>
    <row r="30" spans="2:4" ht="15.75" thickBot="1" x14ac:dyDescent="0.35">
      <c r="B30" s="3">
        <v>130000</v>
      </c>
      <c r="C30" s="3"/>
      <c r="D30" s="2">
        <v>0.1</v>
      </c>
    </row>
    <row r="31" spans="2:4" ht="15.75" thickBot="1" x14ac:dyDescent="0.35">
      <c r="B31" s="1">
        <v>131000</v>
      </c>
      <c r="C31" s="1"/>
      <c r="D31" s="2">
        <v>0.1</v>
      </c>
    </row>
    <row r="32" spans="2:4" ht="15.75" thickBot="1" x14ac:dyDescent="0.35">
      <c r="B32" s="1">
        <v>132000</v>
      </c>
      <c r="C32" s="1"/>
      <c r="D32" s="2">
        <v>0.1</v>
      </c>
    </row>
    <row r="33" spans="2:4" ht="15.75" thickBot="1" x14ac:dyDescent="0.35">
      <c r="B33" s="1">
        <v>133000</v>
      </c>
      <c r="C33" s="1"/>
      <c r="D33" s="2">
        <v>0.1</v>
      </c>
    </row>
    <row r="34" spans="2:4" ht="15.75" thickBot="1" x14ac:dyDescent="0.35">
      <c r="B34" s="1">
        <v>134000</v>
      </c>
      <c r="C34" s="1"/>
      <c r="D34" s="2">
        <v>0.1</v>
      </c>
    </row>
    <row r="35" spans="2:4" ht="15.75" thickBot="1" x14ac:dyDescent="0.35">
      <c r="B35" s="1">
        <v>135000</v>
      </c>
      <c r="C35" s="1"/>
      <c r="D35" s="2">
        <v>0.1</v>
      </c>
    </row>
    <row r="36" spans="2:4" ht="15.75" thickBot="1" x14ac:dyDescent="0.35">
      <c r="B36" s="1">
        <v>136000</v>
      </c>
      <c r="C36" s="1"/>
      <c r="D36" s="2">
        <v>0.1</v>
      </c>
    </row>
    <row r="37" spans="2:4" ht="15.75" thickBot="1" x14ac:dyDescent="0.35">
      <c r="B37" s="1">
        <v>137000</v>
      </c>
      <c r="C37" s="1"/>
      <c r="D37" s="2">
        <v>0.1</v>
      </c>
    </row>
    <row r="38" spans="2:4" ht="15.75" thickBot="1" x14ac:dyDescent="0.35">
      <c r="B38" s="1">
        <v>138000</v>
      </c>
      <c r="C38" s="1"/>
      <c r="D38" s="2">
        <v>0.1</v>
      </c>
    </row>
    <row r="39" spans="2:4" ht="15.75" thickBot="1" x14ac:dyDescent="0.35">
      <c r="B39" s="1">
        <v>139000</v>
      </c>
      <c r="C39" s="1"/>
      <c r="D39" s="2">
        <v>0.1</v>
      </c>
    </row>
    <row r="40" spans="2:4" ht="15.75" thickBot="1" x14ac:dyDescent="0.35">
      <c r="B40" s="3">
        <v>150000</v>
      </c>
      <c r="C40" s="3"/>
      <c r="D40" s="2">
        <v>0.22</v>
      </c>
    </row>
    <row r="41" spans="2:4" ht="15.75" thickBot="1" x14ac:dyDescent="0.35">
      <c r="B41" s="1">
        <v>151000</v>
      </c>
      <c r="C41" s="1"/>
      <c r="D41" s="2">
        <v>0.22</v>
      </c>
    </row>
    <row r="42" spans="2:4" ht="15.75" thickBot="1" x14ac:dyDescent="0.35">
      <c r="B42" s="1">
        <v>152000</v>
      </c>
      <c r="C42" s="1"/>
      <c r="D42" s="2">
        <v>0.22</v>
      </c>
    </row>
    <row r="43" spans="2:4" ht="15.75" thickBot="1" x14ac:dyDescent="0.35">
      <c r="B43" s="1">
        <v>153000</v>
      </c>
      <c r="C43" s="1"/>
      <c r="D43" s="2">
        <v>0.22</v>
      </c>
    </row>
    <row r="44" spans="2:4" ht="15.75" thickBot="1" x14ac:dyDescent="0.35">
      <c r="B44" s="1">
        <v>154000</v>
      </c>
      <c r="C44" s="1"/>
      <c r="D44" s="2">
        <v>0.22</v>
      </c>
    </row>
    <row r="45" spans="2:4" ht="15.75" thickBot="1" x14ac:dyDescent="0.35">
      <c r="B45" s="1">
        <v>155000</v>
      </c>
      <c r="C45" s="1"/>
      <c r="D45" s="2">
        <v>0.22</v>
      </c>
    </row>
    <row r="46" spans="2:4" ht="15.75" thickBot="1" x14ac:dyDescent="0.35">
      <c r="B46" s="1">
        <v>156000</v>
      </c>
      <c r="C46" s="1"/>
      <c r="D46" s="2">
        <v>0.22</v>
      </c>
    </row>
    <row r="47" spans="2:4" ht="15.75" thickBot="1" x14ac:dyDescent="0.35">
      <c r="B47" s="1">
        <v>157000</v>
      </c>
      <c r="C47" s="1"/>
      <c r="D47" s="2">
        <v>0.22</v>
      </c>
    </row>
    <row r="48" spans="2:4" ht="15.75" thickBot="1" x14ac:dyDescent="0.35">
      <c r="B48" s="1">
        <v>158000</v>
      </c>
      <c r="C48" s="1"/>
      <c r="D48" s="2">
        <v>0.22</v>
      </c>
    </row>
    <row r="49" spans="2:4" ht="15.75" thickBot="1" x14ac:dyDescent="0.35">
      <c r="B49" s="1">
        <v>159000</v>
      </c>
      <c r="C49" s="1"/>
      <c r="D49" s="2">
        <v>0.22</v>
      </c>
    </row>
    <row r="50" spans="2:4" ht="15.75" thickBot="1" x14ac:dyDescent="0.35">
      <c r="B50" s="3">
        <v>180000</v>
      </c>
      <c r="C50" s="3"/>
      <c r="D50" s="2">
        <v>0.38</v>
      </c>
    </row>
    <row r="51" spans="2:4" ht="15.75" thickBot="1" x14ac:dyDescent="0.35">
      <c r="B51" s="1">
        <v>181000</v>
      </c>
      <c r="C51" s="1"/>
      <c r="D51" s="2">
        <v>0.38</v>
      </c>
    </row>
    <row r="52" spans="2:4" ht="15.75" thickBot="1" x14ac:dyDescent="0.35">
      <c r="B52" s="1">
        <v>182000</v>
      </c>
      <c r="C52" s="1"/>
      <c r="D52" s="2">
        <v>0.38</v>
      </c>
    </row>
    <row r="53" spans="2:4" ht="15.75" thickBot="1" x14ac:dyDescent="0.35">
      <c r="B53" s="1">
        <v>183000</v>
      </c>
      <c r="C53" s="1"/>
      <c r="D53" s="2">
        <v>0.38</v>
      </c>
    </row>
    <row r="54" spans="2:4" ht="15.75" thickBot="1" x14ac:dyDescent="0.35">
      <c r="B54" s="1">
        <v>184000</v>
      </c>
      <c r="C54" s="1"/>
      <c r="D54" s="2">
        <v>0.38</v>
      </c>
    </row>
    <row r="55" spans="2:4" ht="15.75" thickBot="1" x14ac:dyDescent="0.35">
      <c r="B55" s="1">
        <v>185000</v>
      </c>
      <c r="C55" s="1"/>
      <c r="D55" s="2">
        <v>0.38</v>
      </c>
    </row>
    <row r="56" spans="2:4" ht="15.75" thickBot="1" x14ac:dyDescent="0.35">
      <c r="B56" s="1">
        <v>186000</v>
      </c>
      <c r="C56" s="1"/>
      <c r="D56" s="2">
        <v>0.38</v>
      </c>
    </row>
    <row r="57" spans="2:4" ht="15.75" thickBot="1" x14ac:dyDescent="0.35">
      <c r="B57" s="1">
        <v>187000</v>
      </c>
      <c r="C57" s="1"/>
      <c r="D57" s="2">
        <v>0.38</v>
      </c>
    </row>
    <row r="58" spans="2:4" ht="15.75" thickBot="1" x14ac:dyDescent="0.35">
      <c r="B58" s="1">
        <v>188000</v>
      </c>
      <c r="C58" s="1"/>
      <c r="D58" s="2">
        <v>0.38</v>
      </c>
    </row>
    <row r="59" spans="2:4" ht="15.75" thickBot="1" x14ac:dyDescent="0.35">
      <c r="B59" s="1">
        <v>189000</v>
      </c>
      <c r="C59" s="1"/>
      <c r="D59" s="2">
        <v>0.38</v>
      </c>
    </row>
    <row r="60" spans="2:4" ht="15.75" thickBot="1" x14ac:dyDescent="0.35">
      <c r="B60" s="3">
        <v>190000</v>
      </c>
      <c r="C60" s="3"/>
      <c r="D60" s="2">
        <v>0.56000000000000005</v>
      </c>
    </row>
    <row r="61" spans="2:4" ht="15.75" thickBot="1" x14ac:dyDescent="0.35">
      <c r="B61" s="1">
        <v>191000</v>
      </c>
      <c r="C61" s="1"/>
      <c r="D61" s="2">
        <v>0.56000000000000005</v>
      </c>
    </row>
    <row r="62" spans="2:4" ht="15.75" thickBot="1" x14ac:dyDescent="0.35">
      <c r="B62" s="1">
        <v>192000</v>
      </c>
      <c r="C62" s="1"/>
      <c r="D62" s="2">
        <v>0.56000000000000005</v>
      </c>
    </row>
    <row r="63" spans="2:4" ht="15.75" thickBot="1" x14ac:dyDescent="0.35">
      <c r="B63" s="3">
        <v>193000</v>
      </c>
      <c r="C63" s="3"/>
      <c r="D63" s="2">
        <v>0.75</v>
      </c>
    </row>
    <row r="64" spans="2:4" ht="15.75" thickBot="1" x14ac:dyDescent="0.35">
      <c r="B64" s="1">
        <v>194000</v>
      </c>
      <c r="C64" s="1"/>
      <c r="D64" s="2">
        <v>0.75</v>
      </c>
    </row>
    <row r="65" spans="2:4" ht="15.75" thickBot="1" x14ac:dyDescent="0.35">
      <c r="B65" s="3">
        <v>195000</v>
      </c>
      <c r="C65" s="3"/>
      <c r="D65" s="2">
        <v>0.93</v>
      </c>
    </row>
    <row r="66" spans="2:4" ht="15.75" thickBot="1" x14ac:dyDescent="0.35">
      <c r="B66" s="1">
        <v>196000</v>
      </c>
      <c r="C66" s="1"/>
      <c r="D66" s="2">
        <v>0.93</v>
      </c>
    </row>
    <row r="67" spans="2:4" ht="15.75" thickBot="1" x14ac:dyDescent="0.35">
      <c r="B67" s="1">
        <v>197000</v>
      </c>
      <c r="C67" s="1"/>
      <c r="D67" s="2">
        <v>0.93</v>
      </c>
    </row>
    <row r="68" spans="2:4" ht="15.75" thickBot="1" x14ac:dyDescent="0.35">
      <c r="B68" s="1">
        <v>198000</v>
      </c>
      <c r="C68" s="1"/>
      <c r="D68" s="2">
        <v>0.93</v>
      </c>
    </row>
    <row r="69" spans="2:4" ht="15.75" thickBot="1" x14ac:dyDescent="0.35">
      <c r="B69" s="1">
        <v>199000</v>
      </c>
      <c r="C69" s="1"/>
      <c r="D69" s="2">
        <v>0.93</v>
      </c>
    </row>
    <row r="70" spans="2:4" ht="15.75" thickBot="1" x14ac:dyDescent="0.35">
      <c r="B70" s="3">
        <v>200000</v>
      </c>
      <c r="C70" s="3"/>
      <c r="D70" s="2">
        <v>1</v>
      </c>
    </row>
    <row r="71" spans="2:4" ht="15.75" thickBot="1" x14ac:dyDescent="0.35">
      <c r="B71" s="1">
        <v>201000</v>
      </c>
      <c r="C71" s="1"/>
      <c r="D71" s="2">
        <v>1</v>
      </c>
    </row>
    <row r="72" spans="2:4" ht="15.75" thickBot="1" x14ac:dyDescent="0.35">
      <c r="B72" s="1">
        <v>202000</v>
      </c>
      <c r="C72" s="1"/>
      <c r="D72" s="2">
        <v>1</v>
      </c>
    </row>
    <row r="73" spans="2:4" ht="15.75" thickBot="1" x14ac:dyDescent="0.35">
      <c r="B73" s="1">
        <v>203000</v>
      </c>
      <c r="C73" s="1"/>
      <c r="D73" s="2">
        <v>1</v>
      </c>
    </row>
    <row r="74" spans="2:4" ht="15.75" thickBot="1" x14ac:dyDescent="0.35">
      <c r="B74" s="1">
        <v>204000</v>
      </c>
      <c r="C74" s="1"/>
      <c r="D74" s="2">
        <v>1</v>
      </c>
    </row>
    <row r="75" spans="2:4" ht="15.75" thickBot="1" x14ac:dyDescent="0.35">
      <c r="B75" s="1">
        <v>205000</v>
      </c>
      <c r="C75" s="1"/>
      <c r="D75" s="2">
        <v>1</v>
      </c>
    </row>
    <row r="76" spans="2:4" ht="15.75" thickBot="1" x14ac:dyDescent="0.35">
      <c r="B76" s="1">
        <v>206000</v>
      </c>
      <c r="C76" s="1"/>
      <c r="D76" s="2">
        <v>1</v>
      </c>
    </row>
    <row r="77" spans="2:4" ht="15.75" thickBot="1" x14ac:dyDescent="0.35">
      <c r="B77" s="1">
        <v>207000</v>
      </c>
      <c r="C77" s="1"/>
      <c r="D77" s="2">
        <v>1</v>
      </c>
    </row>
    <row r="78" spans="2:4" ht="15.75" thickBot="1" x14ac:dyDescent="0.35">
      <c r="B78" s="1">
        <v>208000</v>
      </c>
      <c r="C78" s="1"/>
      <c r="D78" s="2">
        <v>1</v>
      </c>
    </row>
    <row r="79" spans="2:4" ht="15.75" thickBot="1" x14ac:dyDescent="0.35">
      <c r="B79" s="1">
        <v>209000</v>
      </c>
      <c r="C79" s="1"/>
      <c r="D79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664D-EEE9-4B94-BCA7-08467F642B5E}">
  <dimension ref="B1:M20"/>
  <sheetViews>
    <sheetView workbookViewId="0">
      <selection activeCell="D23" sqref="D23"/>
    </sheetView>
  </sheetViews>
  <sheetFormatPr defaultRowHeight="15.05" x14ac:dyDescent="0.3"/>
  <cols>
    <col min="2" max="2" width="20" customWidth="1"/>
    <col min="3" max="3" width="11" bestFit="1" customWidth="1"/>
    <col min="4" max="9" width="12" bestFit="1" customWidth="1"/>
    <col min="10" max="11" width="4.6640625" bestFit="1" customWidth="1"/>
    <col min="12" max="12" width="16.33203125" bestFit="1" customWidth="1"/>
  </cols>
  <sheetData>
    <row r="1" spans="2:13" ht="15.75" thickBot="1" x14ac:dyDescent="0.35"/>
    <row r="2" spans="2:13" ht="15.75" thickBot="1" x14ac:dyDescent="0.35">
      <c r="B2" s="10"/>
      <c r="C2" s="35" t="s">
        <v>9</v>
      </c>
      <c r="D2" s="35"/>
      <c r="E2" s="35"/>
      <c r="F2" s="35"/>
      <c r="G2" s="35"/>
      <c r="H2" s="35"/>
      <c r="I2" s="35"/>
    </row>
    <row r="3" spans="2:13" ht="60.9" thickBot="1" x14ac:dyDescent="0.35">
      <c r="B3" s="12" t="s">
        <v>10</v>
      </c>
      <c r="C3" s="11">
        <v>130000</v>
      </c>
      <c r="D3" s="11">
        <v>150000</v>
      </c>
      <c r="E3" s="11">
        <v>180000</v>
      </c>
      <c r="F3" s="11">
        <v>190000</v>
      </c>
      <c r="G3" s="11">
        <v>193000</v>
      </c>
      <c r="H3" s="11">
        <v>195000</v>
      </c>
      <c r="I3" s="11">
        <v>200000</v>
      </c>
      <c r="J3" t="s">
        <v>21</v>
      </c>
      <c r="K3" t="s">
        <v>22</v>
      </c>
    </row>
    <row r="4" spans="2:13" ht="15.75" thickBot="1" x14ac:dyDescent="0.35">
      <c r="B4" s="9">
        <v>120000</v>
      </c>
      <c r="C4" s="13">
        <f>MIN($B4,C$3)*$M$4-$B4*$M$5</f>
        <v>90000000</v>
      </c>
      <c r="D4" s="13">
        <f t="shared" ref="D4:I19" si="0">MIN($B4,D$3)*$M$4-$B4*$M$5</f>
        <v>90000000</v>
      </c>
      <c r="E4" s="13">
        <f t="shared" si="0"/>
        <v>90000000</v>
      </c>
      <c r="F4" s="13">
        <f t="shared" si="0"/>
        <v>90000000</v>
      </c>
      <c r="G4" s="13">
        <f t="shared" si="0"/>
        <v>90000000</v>
      </c>
      <c r="H4" s="13">
        <f t="shared" si="0"/>
        <v>90000000</v>
      </c>
      <c r="I4" s="13">
        <f t="shared" si="0"/>
        <v>90000000</v>
      </c>
      <c r="J4" s="41">
        <f>MIN(C4:I4)</f>
        <v>90000000</v>
      </c>
      <c r="K4" s="41">
        <f>MAX(C4:I4)</f>
        <v>90000000</v>
      </c>
      <c r="L4" t="s">
        <v>5</v>
      </c>
      <c r="M4">
        <v>1000</v>
      </c>
    </row>
    <row r="5" spans="2:13" ht="15.75" thickBot="1" x14ac:dyDescent="0.35">
      <c r="B5" s="9">
        <v>125000</v>
      </c>
      <c r="C5" s="13">
        <f>MIN($B5,C$3)*$M$4-$B5*$M$5</f>
        <v>93750000</v>
      </c>
      <c r="D5" s="13">
        <f t="shared" si="0"/>
        <v>93750000</v>
      </c>
      <c r="E5" s="13">
        <f t="shared" si="0"/>
        <v>93750000</v>
      </c>
      <c r="F5" s="13">
        <f t="shared" si="0"/>
        <v>93750000</v>
      </c>
      <c r="G5" s="13">
        <f t="shared" si="0"/>
        <v>93750000</v>
      </c>
      <c r="H5" s="13">
        <f t="shared" si="0"/>
        <v>93750000</v>
      </c>
      <c r="I5" s="13">
        <f t="shared" si="0"/>
        <v>93750000</v>
      </c>
      <c r="J5" s="41">
        <f>MIN(C5:I5)</f>
        <v>93750000</v>
      </c>
      <c r="K5" s="41">
        <f>MAX(C5:I5)</f>
        <v>93750000</v>
      </c>
      <c r="L5" t="s">
        <v>4</v>
      </c>
      <c r="M5">
        <v>250</v>
      </c>
    </row>
    <row r="6" spans="2:13" ht="15.75" thickBot="1" x14ac:dyDescent="0.35">
      <c r="B6" s="9">
        <v>130000</v>
      </c>
      <c r="C6" s="13">
        <f>MIN($B6,C$3)*$M$4-$B6*$M$5</f>
        <v>97500000</v>
      </c>
      <c r="D6" s="13">
        <f t="shared" si="0"/>
        <v>97500000</v>
      </c>
      <c r="E6" s="13">
        <f t="shared" si="0"/>
        <v>97500000</v>
      </c>
      <c r="F6" s="13">
        <f t="shared" si="0"/>
        <v>97500000</v>
      </c>
      <c r="G6" s="13">
        <f t="shared" si="0"/>
        <v>97500000</v>
      </c>
      <c r="H6" s="13">
        <f t="shared" si="0"/>
        <v>97500000</v>
      </c>
      <c r="I6" s="13">
        <f t="shared" si="0"/>
        <v>97500000</v>
      </c>
      <c r="J6" s="41">
        <f>MIN(C6:I6)</f>
        <v>97500000</v>
      </c>
      <c r="K6" s="41">
        <f>MAX(C6:I6)</f>
        <v>97500000</v>
      </c>
    </row>
    <row r="7" spans="2:13" ht="15.75" thickBot="1" x14ac:dyDescent="0.35">
      <c r="B7" s="9">
        <v>135000</v>
      </c>
      <c r="C7" s="13">
        <f>MIN($B7,C$3)*$M$4-$B7*$M$5</f>
        <v>96250000</v>
      </c>
      <c r="D7" s="13">
        <f t="shared" si="0"/>
        <v>101250000</v>
      </c>
      <c r="E7" s="13">
        <f t="shared" si="0"/>
        <v>101250000</v>
      </c>
      <c r="F7" s="13">
        <f t="shared" si="0"/>
        <v>101250000</v>
      </c>
      <c r="G7" s="13">
        <f t="shared" si="0"/>
        <v>101250000</v>
      </c>
      <c r="H7" s="13">
        <f t="shared" si="0"/>
        <v>101250000</v>
      </c>
      <c r="I7" s="13">
        <f t="shared" si="0"/>
        <v>101250000</v>
      </c>
      <c r="J7" s="41">
        <f>MIN(C7:I7)</f>
        <v>96250000</v>
      </c>
      <c r="K7" s="41">
        <f>MAX(C7:I7)</f>
        <v>101250000</v>
      </c>
    </row>
    <row r="8" spans="2:13" ht="15.75" thickBot="1" x14ac:dyDescent="0.35">
      <c r="B8" s="9">
        <v>140000</v>
      </c>
      <c r="C8" s="13">
        <f t="shared" ref="C8:I20" si="1">MIN($B8,C$3)*$M$4-$B8*$M$5</f>
        <v>95000000</v>
      </c>
      <c r="D8" s="13">
        <f t="shared" si="0"/>
        <v>105000000</v>
      </c>
      <c r="E8" s="13">
        <f t="shared" si="0"/>
        <v>105000000</v>
      </c>
      <c r="F8" s="13">
        <f t="shared" si="0"/>
        <v>105000000</v>
      </c>
      <c r="G8" s="13">
        <f t="shared" si="0"/>
        <v>105000000</v>
      </c>
      <c r="H8" s="13">
        <f t="shared" si="0"/>
        <v>105000000</v>
      </c>
      <c r="I8" s="13">
        <f t="shared" si="0"/>
        <v>105000000</v>
      </c>
      <c r="J8" s="41">
        <f>MIN(C8:I8)</f>
        <v>95000000</v>
      </c>
      <c r="K8" s="41">
        <f>MAX(C8:I8)</f>
        <v>105000000</v>
      </c>
    </row>
    <row r="9" spans="2:13" ht="15.75" thickBot="1" x14ac:dyDescent="0.35">
      <c r="B9" s="9">
        <v>145000</v>
      </c>
      <c r="C9" s="13">
        <f t="shared" si="1"/>
        <v>93750000</v>
      </c>
      <c r="D9" s="13">
        <f t="shared" si="0"/>
        <v>108750000</v>
      </c>
      <c r="E9" s="13">
        <f t="shared" si="0"/>
        <v>108750000</v>
      </c>
      <c r="F9" s="13">
        <f t="shared" si="0"/>
        <v>108750000</v>
      </c>
      <c r="G9" s="13">
        <f t="shared" si="0"/>
        <v>108750000</v>
      </c>
      <c r="H9" s="13">
        <f t="shared" si="0"/>
        <v>108750000</v>
      </c>
      <c r="I9" s="13">
        <f t="shared" si="0"/>
        <v>108750000</v>
      </c>
      <c r="J9" s="41">
        <f>MIN(C9:I9)</f>
        <v>93750000</v>
      </c>
      <c r="K9" s="41">
        <f>MAX(C9:I9)</f>
        <v>108750000</v>
      </c>
    </row>
    <row r="10" spans="2:13" ht="15.75" thickBot="1" x14ac:dyDescent="0.35">
      <c r="B10" s="9">
        <v>150000</v>
      </c>
      <c r="C10" s="13">
        <f t="shared" si="1"/>
        <v>92500000</v>
      </c>
      <c r="D10" s="13">
        <f t="shared" si="0"/>
        <v>112500000</v>
      </c>
      <c r="E10" s="13">
        <f t="shared" si="0"/>
        <v>112500000</v>
      </c>
      <c r="F10" s="13">
        <f t="shared" si="0"/>
        <v>112500000</v>
      </c>
      <c r="G10" s="13">
        <f t="shared" si="0"/>
        <v>112500000</v>
      </c>
      <c r="H10" s="13">
        <f t="shared" si="0"/>
        <v>112500000</v>
      </c>
      <c r="I10" s="13">
        <f t="shared" si="0"/>
        <v>112500000</v>
      </c>
      <c r="J10" s="41">
        <f>MIN(C10:I10)</f>
        <v>92500000</v>
      </c>
      <c r="K10" s="41">
        <f>MAX(C10:I10)</f>
        <v>112500000</v>
      </c>
    </row>
    <row r="11" spans="2:13" ht="15.75" thickBot="1" x14ac:dyDescent="0.35">
      <c r="B11" s="9">
        <v>155000</v>
      </c>
      <c r="C11" s="13">
        <f t="shared" si="1"/>
        <v>91250000</v>
      </c>
      <c r="D11" s="13">
        <f t="shared" si="0"/>
        <v>111250000</v>
      </c>
      <c r="E11" s="13">
        <f t="shared" si="0"/>
        <v>116250000</v>
      </c>
      <c r="F11" s="13">
        <f t="shared" si="0"/>
        <v>116250000</v>
      </c>
      <c r="G11" s="13">
        <f t="shared" si="0"/>
        <v>116250000</v>
      </c>
      <c r="H11" s="13">
        <f t="shared" si="0"/>
        <v>116250000</v>
      </c>
      <c r="I11" s="13">
        <f t="shared" si="0"/>
        <v>116250000</v>
      </c>
      <c r="J11" s="41">
        <f>MIN(C11:I11)</f>
        <v>91250000</v>
      </c>
      <c r="K11" s="41">
        <f>MAX(C11:I11)</f>
        <v>116250000</v>
      </c>
    </row>
    <row r="12" spans="2:13" ht="15.75" thickBot="1" x14ac:dyDescent="0.35">
      <c r="B12" s="9">
        <v>160000</v>
      </c>
      <c r="C12" s="13">
        <f t="shared" si="1"/>
        <v>90000000</v>
      </c>
      <c r="D12" s="13">
        <f t="shared" si="0"/>
        <v>110000000</v>
      </c>
      <c r="E12" s="13">
        <f t="shared" si="0"/>
        <v>120000000</v>
      </c>
      <c r="F12" s="13">
        <f t="shared" si="0"/>
        <v>120000000</v>
      </c>
      <c r="G12" s="13">
        <f t="shared" si="0"/>
        <v>120000000</v>
      </c>
      <c r="H12" s="13">
        <f t="shared" si="0"/>
        <v>120000000</v>
      </c>
      <c r="I12" s="13">
        <f t="shared" si="0"/>
        <v>120000000</v>
      </c>
      <c r="J12" s="41">
        <f>MIN(C12:I12)</f>
        <v>90000000</v>
      </c>
      <c r="K12" s="41">
        <f>MAX(C12:I12)</f>
        <v>120000000</v>
      </c>
    </row>
    <row r="13" spans="2:13" ht="15.75" thickBot="1" x14ac:dyDescent="0.35">
      <c r="B13" s="9">
        <v>165000</v>
      </c>
      <c r="C13" s="13">
        <f t="shared" si="1"/>
        <v>88750000</v>
      </c>
      <c r="D13" s="13">
        <f t="shared" si="0"/>
        <v>108750000</v>
      </c>
      <c r="E13" s="13">
        <f t="shared" si="0"/>
        <v>123750000</v>
      </c>
      <c r="F13" s="13">
        <f t="shared" si="0"/>
        <v>123750000</v>
      </c>
      <c r="G13" s="13">
        <f t="shared" si="0"/>
        <v>123750000</v>
      </c>
      <c r="H13" s="13">
        <f t="shared" si="0"/>
        <v>123750000</v>
      </c>
      <c r="I13" s="13">
        <f t="shared" si="0"/>
        <v>123750000</v>
      </c>
      <c r="J13" s="41">
        <f>MIN(C13:I13)</f>
        <v>88750000</v>
      </c>
      <c r="K13" s="41">
        <f>MAX(C13:I13)</f>
        <v>123750000</v>
      </c>
    </row>
    <row r="14" spans="2:13" ht="15.75" thickBot="1" x14ac:dyDescent="0.35">
      <c r="B14" s="9">
        <v>170000</v>
      </c>
      <c r="C14" s="13">
        <f t="shared" si="1"/>
        <v>87500000</v>
      </c>
      <c r="D14" s="13">
        <f t="shared" si="0"/>
        <v>107500000</v>
      </c>
      <c r="E14" s="13">
        <f t="shared" si="0"/>
        <v>127500000</v>
      </c>
      <c r="F14" s="13">
        <f t="shared" si="0"/>
        <v>127500000</v>
      </c>
      <c r="G14" s="13">
        <f t="shared" si="0"/>
        <v>127500000</v>
      </c>
      <c r="H14" s="13">
        <f t="shared" si="0"/>
        <v>127500000</v>
      </c>
      <c r="I14" s="13">
        <f t="shared" si="0"/>
        <v>127500000</v>
      </c>
      <c r="J14" s="41">
        <f>MIN(C14:I14)</f>
        <v>87500000</v>
      </c>
      <c r="K14" s="41">
        <f>MAX(C14:I14)</f>
        <v>127500000</v>
      </c>
    </row>
    <row r="15" spans="2:13" ht="15.75" thickBot="1" x14ac:dyDescent="0.35">
      <c r="B15" s="9">
        <v>175000</v>
      </c>
      <c r="C15" s="13">
        <f t="shared" si="1"/>
        <v>86250000</v>
      </c>
      <c r="D15" s="13">
        <f t="shared" si="0"/>
        <v>106250000</v>
      </c>
      <c r="E15" s="13">
        <f t="shared" si="0"/>
        <v>131250000</v>
      </c>
      <c r="F15" s="13">
        <f t="shared" si="0"/>
        <v>131250000</v>
      </c>
      <c r="G15" s="13">
        <f t="shared" si="0"/>
        <v>131250000</v>
      </c>
      <c r="H15" s="13">
        <f t="shared" si="0"/>
        <v>131250000</v>
      </c>
      <c r="I15" s="13">
        <f t="shared" si="0"/>
        <v>131250000</v>
      </c>
      <c r="J15" s="41">
        <f>MIN(C15:I15)</f>
        <v>86250000</v>
      </c>
      <c r="K15" s="41">
        <f>MAX(C15:I15)</f>
        <v>131250000</v>
      </c>
    </row>
    <row r="16" spans="2:13" ht="15.75" thickBot="1" x14ac:dyDescent="0.35">
      <c r="B16" s="9">
        <v>180000</v>
      </c>
      <c r="C16" s="13">
        <f t="shared" si="1"/>
        <v>85000000</v>
      </c>
      <c r="D16" s="13">
        <f t="shared" si="0"/>
        <v>105000000</v>
      </c>
      <c r="E16" s="13">
        <f t="shared" si="0"/>
        <v>135000000</v>
      </c>
      <c r="F16" s="13">
        <f t="shared" si="0"/>
        <v>135000000</v>
      </c>
      <c r="G16" s="13">
        <f t="shared" si="0"/>
        <v>135000000</v>
      </c>
      <c r="H16" s="13">
        <f t="shared" si="0"/>
        <v>135000000</v>
      </c>
      <c r="I16" s="13">
        <f t="shared" si="0"/>
        <v>135000000</v>
      </c>
      <c r="J16" s="41">
        <f>MIN(C16:I16)</f>
        <v>85000000</v>
      </c>
      <c r="K16" s="41">
        <f>MAX(C16:I16)</f>
        <v>135000000</v>
      </c>
    </row>
    <row r="17" spans="2:11" ht="15.75" thickBot="1" x14ac:dyDescent="0.35">
      <c r="B17" s="9">
        <v>185000</v>
      </c>
      <c r="C17" s="13">
        <f t="shared" si="1"/>
        <v>83750000</v>
      </c>
      <c r="D17" s="13">
        <f t="shared" si="0"/>
        <v>103750000</v>
      </c>
      <c r="E17" s="13">
        <f t="shared" si="0"/>
        <v>133750000</v>
      </c>
      <c r="F17" s="13">
        <f t="shared" si="0"/>
        <v>138750000</v>
      </c>
      <c r="G17" s="13">
        <f t="shared" si="0"/>
        <v>138750000</v>
      </c>
      <c r="H17" s="13">
        <f t="shared" si="0"/>
        <v>138750000</v>
      </c>
      <c r="I17" s="13">
        <f t="shared" si="0"/>
        <v>138750000</v>
      </c>
      <c r="J17" s="41">
        <f>MIN(C17:I17)</f>
        <v>83750000</v>
      </c>
      <c r="K17" s="41">
        <f>MAX(C17:I17)</f>
        <v>138750000</v>
      </c>
    </row>
    <row r="18" spans="2:11" ht="15.75" thickBot="1" x14ac:dyDescent="0.35">
      <c r="B18" s="9">
        <v>190000</v>
      </c>
      <c r="C18" s="13">
        <f t="shared" si="1"/>
        <v>82500000</v>
      </c>
      <c r="D18" s="13">
        <f t="shared" si="0"/>
        <v>102500000</v>
      </c>
      <c r="E18" s="13">
        <f t="shared" si="0"/>
        <v>132500000</v>
      </c>
      <c r="F18" s="13">
        <f t="shared" si="0"/>
        <v>142500000</v>
      </c>
      <c r="G18" s="13">
        <f t="shared" si="0"/>
        <v>142500000</v>
      </c>
      <c r="H18" s="13">
        <f t="shared" si="0"/>
        <v>142500000</v>
      </c>
      <c r="I18" s="13">
        <f t="shared" si="0"/>
        <v>142500000</v>
      </c>
      <c r="J18" s="41">
        <f>MIN(C18:I18)</f>
        <v>82500000</v>
      </c>
      <c r="K18" s="41">
        <f>MAX(C18:I18)</f>
        <v>142500000</v>
      </c>
    </row>
    <row r="19" spans="2:11" ht="15.75" thickBot="1" x14ac:dyDescent="0.35">
      <c r="B19" s="9">
        <v>195000</v>
      </c>
      <c r="C19" s="13">
        <f t="shared" si="1"/>
        <v>81250000</v>
      </c>
      <c r="D19" s="13">
        <f t="shared" si="0"/>
        <v>101250000</v>
      </c>
      <c r="E19" s="13">
        <f t="shared" si="0"/>
        <v>131250000</v>
      </c>
      <c r="F19" s="13">
        <f t="shared" si="0"/>
        <v>141250000</v>
      </c>
      <c r="G19" s="13">
        <f t="shared" si="0"/>
        <v>144250000</v>
      </c>
      <c r="H19" s="13">
        <f t="shared" si="0"/>
        <v>146250000</v>
      </c>
      <c r="I19" s="13">
        <f t="shared" si="0"/>
        <v>146250000</v>
      </c>
      <c r="J19" s="41">
        <f>MIN(C19:I19)</f>
        <v>81250000</v>
      </c>
      <c r="K19" s="41">
        <f>MAX(C19:I19)</f>
        <v>146250000</v>
      </c>
    </row>
    <row r="20" spans="2:11" ht="15.75" thickBot="1" x14ac:dyDescent="0.35">
      <c r="B20" s="9">
        <v>200000</v>
      </c>
      <c r="C20" s="13">
        <f t="shared" si="1"/>
        <v>80000000</v>
      </c>
      <c r="D20" s="13">
        <f t="shared" si="1"/>
        <v>100000000</v>
      </c>
      <c r="E20" s="13">
        <f t="shared" si="1"/>
        <v>130000000</v>
      </c>
      <c r="F20" s="13">
        <f t="shared" si="1"/>
        <v>140000000</v>
      </c>
      <c r="G20" s="13">
        <f t="shared" si="1"/>
        <v>143000000</v>
      </c>
      <c r="H20" s="13">
        <f t="shared" si="1"/>
        <v>145000000</v>
      </c>
      <c r="I20" s="13">
        <f t="shared" si="1"/>
        <v>150000000</v>
      </c>
      <c r="J20" s="41">
        <f>MIN(C20:I20)</f>
        <v>80000000</v>
      </c>
      <c r="K20" s="41">
        <f>MAX(C20:I20)</f>
        <v>150000000</v>
      </c>
    </row>
  </sheetData>
  <mergeCells count="1">
    <mergeCell ref="C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0CE9-FEBE-4EAD-8947-39E89FC1E556}">
  <dimension ref="C2:U40"/>
  <sheetViews>
    <sheetView tabSelected="1" topLeftCell="B2" zoomScale="66" workbookViewId="0">
      <selection activeCell="F30" sqref="F30"/>
    </sheetView>
  </sheetViews>
  <sheetFormatPr defaultRowHeight="15.05" x14ac:dyDescent="0.3"/>
  <cols>
    <col min="1" max="2" width="8.88671875" customWidth="1"/>
    <col min="3" max="3" width="18.21875" customWidth="1"/>
    <col min="4" max="4" width="17.44140625" customWidth="1"/>
    <col min="5" max="5" width="22.33203125" bestFit="1" customWidth="1"/>
    <col min="6" max="7" width="22.77734375" bestFit="1" customWidth="1"/>
    <col min="8" max="10" width="23" bestFit="1" customWidth="1"/>
    <col min="11" max="13" width="23.44140625" bestFit="1" customWidth="1"/>
    <col min="14" max="14" width="23" bestFit="1" customWidth="1"/>
    <col min="15" max="18" width="23.44140625" bestFit="1" customWidth="1"/>
    <col min="19" max="21" width="24.109375" bestFit="1" customWidth="1"/>
    <col min="23" max="24" width="15.5546875" bestFit="1" customWidth="1"/>
    <col min="25" max="25" width="14.5546875" bestFit="1" customWidth="1"/>
  </cols>
  <sheetData>
    <row r="2" spans="3:21" ht="15.75" thickBot="1" x14ac:dyDescent="0.35"/>
    <row r="3" spans="3:21" ht="15.75" customHeight="1" thickBot="1" x14ac:dyDescent="0.35">
      <c r="C3" s="24"/>
      <c r="D3" s="24"/>
      <c r="E3" s="38" t="s">
        <v>17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40"/>
    </row>
    <row r="4" spans="3:21" ht="60.9" thickBot="1" x14ac:dyDescent="0.35">
      <c r="C4" s="14" t="s">
        <v>16</v>
      </c>
      <c r="D4" s="6" t="s">
        <v>2</v>
      </c>
      <c r="E4" s="21">
        <v>120000</v>
      </c>
      <c r="F4" s="21">
        <v>125000</v>
      </c>
      <c r="G4" s="21">
        <v>130000</v>
      </c>
      <c r="H4" s="21">
        <v>135000</v>
      </c>
      <c r="I4" s="21">
        <v>140000</v>
      </c>
      <c r="J4" s="21">
        <v>145000</v>
      </c>
      <c r="K4" s="21">
        <v>150000</v>
      </c>
      <c r="L4" s="21">
        <v>155000</v>
      </c>
      <c r="M4" s="21">
        <v>160000</v>
      </c>
      <c r="N4" s="21">
        <v>165000</v>
      </c>
      <c r="O4" s="21">
        <v>170000</v>
      </c>
      <c r="P4" s="21">
        <v>175000</v>
      </c>
      <c r="Q4" s="21">
        <v>180000</v>
      </c>
      <c r="R4" s="21">
        <v>185000</v>
      </c>
      <c r="S4" s="21">
        <v>190000</v>
      </c>
      <c r="T4" s="21">
        <v>195000</v>
      </c>
      <c r="U4" s="21">
        <v>200000</v>
      </c>
    </row>
    <row r="5" spans="3:21" ht="15.75" thickBot="1" x14ac:dyDescent="0.35">
      <c r="C5" s="15">
        <v>130000</v>
      </c>
      <c r="D5" s="8">
        <v>0.1</v>
      </c>
      <c r="E5" s="15">
        <f t="shared" ref="E5:U5" si="0">E17*$D5</f>
        <v>9000000</v>
      </c>
      <c r="F5" s="15">
        <f t="shared" si="0"/>
        <v>9375000</v>
      </c>
      <c r="G5" s="15">
        <f t="shared" si="0"/>
        <v>9750000</v>
      </c>
      <c r="H5" s="15">
        <f t="shared" si="0"/>
        <v>9625000</v>
      </c>
      <c r="I5" s="15">
        <f t="shared" si="0"/>
        <v>9500000</v>
      </c>
      <c r="J5" s="15">
        <f t="shared" si="0"/>
        <v>9375000</v>
      </c>
      <c r="K5" s="15">
        <f t="shared" si="0"/>
        <v>9250000</v>
      </c>
      <c r="L5" s="15">
        <f t="shared" si="0"/>
        <v>9125000</v>
      </c>
      <c r="M5" s="15">
        <f t="shared" si="0"/>
        <v>9000000</v>
      </c>
      <c r="N5" s="15">
        <f t="shared" si="0"/>
        <v>8875000</v>
      </c>
      <c r="O5" s="15">
        <f t="shared" si="0"/>
        <v>8750000</v>
      </c>
      <c r="P5" s="15">
        <f t="shared" si="0"/>
        <v>8625000</v>
      </c>
      <c r="Q5" s="15">
        <f t="shared" si="0"/>
        <v>8500000</v>
      </c>
      <c r="R5" s="15">
        <f t="shared" si="0"/>
        <v>8375000</v>
      </c>
      <c r="S5" s="15">
        <f t="shared" si="0"/>
        <v>8250000</v>
      </c>
      <c r="T5" s="15">
        <f t="shared" si="0"/>
        <v>8125000</v>
      </c>
      <c r="U5" s="15">
        <f t="shared" si="0"/>
        <v>8000000</v>
      </c>
    </row>
    <row r="6" spans="3:21" ht="15.75" thickBot="1" x14ac:dyDescent="0.35">
      <c r="C6" s="15">
        <v>150000</v>
      </c>
      <c r="D6" s="8">
        <v>0.12</v>
      </c>
      <c r="E6" s="15">
        <f t="shared" ref="E6:U6" si="1">E18*$D6</f>
        <v>10800000</v>
      </c>
      <c r="F6" s="15">
        <f t="shared" si="1"/>
        <v>11250000</v>
      </c>
      <c r="G6" s="15">
        <f t="shared" si="1"/>
        <v>11700000</v>
      </c>
      <c r="H6" s="15">
        <f t="shared" si="1"/>
        <v>12150000</v>
      </c>
      <c r="I6" s="15">
        <f t="shared" si="1"/>
        <v>12600000</v>
      </c>
      <c r="J6" s="15">
        <f t="shared" si="1"/>
        <v>13050000</v>
      </c>
      <c r="K6" s="15">
        <f t="shared" si="1"/>
        <v>13500000</v>
      </c>
      <c r="L6" s="15">
        <f t="shared" si="1"/>
        <v>13350000</v>
      </c>
      <c r="M6" s="15">
        <f t="shared" si="1"/>
        <v>13200000</v>
      </c>
      <c r="N6" s="15">
        <f t="shared" si="1"/>
        <v>13050000</v>
      </c>
      <c r="O6" s="15">
        <f t="shared" si="1"/>
        <v>12900000</v>
      </c>
      <c r="P6" s="15">
        <f t="shared" si="1"/>
        <v>12750000</v>
      </c>
      <c r="Q6" s="15">
        <f t="shared" si="1"/>
        <v>12600000</v>
      </c>
      <c r="R6" s="15">
        <f t="shared" si="1"/>
        <v>12450000</v>
      </c>
      <c r="S6" s="15">
        <f t="shared" si="1"/>
        <v>12300000</v>
      </c>
      <c r="T6" s="15">
        <f t="shared" si="1"/>
        <v>12150000</v>
      </c>
      <c r="U6" s="15">
        <f t="shared" si="1"/>
        <v>12000000</v>
      </c>
    </row>
    <row r="7" spans="3:21" ht="15.75" thickBot="1" x14ac:dyDescent="0.35">
      <c r="C7" s="15">
        <v>180000</v>
      </c>
      <c r="D7" s="8">
        <v>0.16</v>
      </c>
      <c r="E7" s="15">
        <f t="shared" ref="E7:U7" si="2">E19*$D7</f>
        <v>14400000</v>
      </c>
      <c r="F7" s="15">
        <f t="shared" si="2"/>
        <v>15000000</v>
      </c>
      <c r="G7" s="15">
        <f t="shared" si="2"/>
        <v>15600000</v>
      </c>
      <c r="H7" s="15">
        <f t="shared" si="2"/>
        <v>16200000</v>
      </c>
      <c r="I7" s="15">
        <f t="shared" si="2"/>
        <v>16800000</v>
      </c>
      <c r="J7" s="15">
        <f t="shared" si="2"/>
        <v>17400000</v>
      </c>
      <c r="K7" s="15">
        <f t="shared" si="2"/>
        <v>18000000</v>
      </c>
      <c r="L7" s="15">
        <f t="shared" si="2"/>
        <v>18600000</v>
      </c>
      <c r="M7" s="15">
        <f t="shared" si="2"/>
        <v>19200000</v>
      </c>
      <c r="N7" s="15">
        <f t="shared" si="2"/>
        <v>19800000</v>
      </c>
      <c r="O7" s="15">
        <f t="shared" si="2"/>
        <v>20400000</v>
      </c>
      <c r="P7" s="15">
        <f t="shared" si="2"/>
        <v>21000000</v>
      </c>
      <c r="Q7" s="15">
        <f t="shared" si="2"/>
        <v>21600000</v>
      </c>
      <c r="R7" s="15">
        <f t="shared" si="2"/>
        <v>21400000</v>
      </c>
      <c r="S7" s="15">
        <f t="shared" si="2"/>
        <v>21200000</v>
      </c>
      <c r="T7" s="15">
        <f t="shared" si="2"/>
        <v>21000000</v>
      </c>
      <c r="U7" s="15">
        <f t="shared" si="2"/>
        <v>20800000</v>
      </c>
    </row>
    <row r="8" spans="3:21" ht="15.75" thickBot="1" x14ac:dyDescent="0.35">
      <c r="C8" s="15">
        <v>190000</v>
      </c>
      <c r="D8" s="8">
        <v>0.18</v>
      </c>
      <c r="E8" s="15">
        <f t="shared" ref="E8:U8" si="3">E20*$D8</f>
        <v>16200000</v>
      </c>
      <c r="F8" s="15">
        <f t="shared" si="3"/>
        <v>16875000</v>
      </c>
      <c r="G8" s="15">
        <f t="shared" si="3"/>
        <v>17550000</v>
      </c>
      <c r="H8" s="15">
        <f t="shared" si="3"/>
        <v>18225000</v>
      </c>
      <c r="I8" s="15">
        <f t="shared" si="3"/>
        <v>18900000</v>
      </c>
      <c r="J8" s="15">
        <f t="shared" si="3"/>
        <v>19575000</v>
      </c>
      <c r="K8" s="15">
        <f t="shared" si="3"/>
        <v>20250000</v>
      </c>
      <c r="L8" s="15">
        <f t="shared" si="3"/>
        <v>20925000</v>
      </c>
      <c r="M8" s="15">
        <f t="shared" si="3"/>
        <v>21600000</v>
      </c>
      <c r="N8" s="15">
        <f t="shared" si="3"/>
        <v>22275000</v>
      </c>
      <c r="O8" s="15">
        <f t="shared" si="3"/>
        <v>22950000</v>
      </c>
      <c r="P8" s="15">
        <f t="shared" si="3"/>
        <v>23625000</v>
      </c>
      <c r="Q8" s="15">
        <f t="shared" si="3"/>
        <v>24300000</v>
      </c>
      <c r="R8" s="15">
        <f t="shared" si="3"/>
        <v>24975000</v>
      </c>
      <c r="S8" s="15">
        <f t="shared" si="3"/>
        <v>25650000</v>
      </c>
      <c r="T8" s="15">
        <f t="shared" si="3"/>
        <v>25425000</v>
      </c>
      <c r="U8" s="15">
        <f t="shared" si="3"/>
        <v>25200000</v>
      </c>
    </row>
    <row r="9" spans="3:21" ht="15.75" thickBot="1" x14ac:dyDescent="0.35">
      <c r="C9" s="15">
        <v>193000</v>
      </c>
      <c r="D9" s="8">
        <v>0.19</v>
      </c>
      <c r="E9" s="15">
        <f t="shared" ref="E9:U9" si="4">E21*$D9</f>
        <v>17100000</v>
      </c>
      <c r="F9" s="15">
        <f t="shared" si="4"/>
        <v>17812500</v>
      </c>
      <c r="G9" s="15">
        <f t="shared" si="4"/>
        <v>18525000</v>
      </c>
      <c r="H9" s="15">
        <f t="shared" si="4"/>
        <v>19237500</v>
      </c>
      <c r="I9" s="15">
        <f t="shared" si="4"/>
        <v>19950000</v>
      </c>
      <c r="J9" s="15">
        <f t="shared" si="4"/>
        <v>20662500</v>
      </c>
      <c r="K9" s="15">
        <f t="shared" si="4"/>
        <v>21375000</v>
      </c>
      <c r="L9" s="15">
        <f t="shared" si="4"/>
        <v>22087500</v>
      </c>
      <c r="M9" s="15">
        <f t="shared" si="4"/>
        <v>22800000</v>
      </c>
      <c r="N9" s="15">
        <f t="shared" si="4"/>
        <v>23512500</v>
      </c>
      <c r="O9" s="15">
        <f t="shared" si="4"/>
        <v>24225000</v>
      </c>
      <c r="P9" s="15">
        <f t="shared" si="4"/>
        <v>24937500</v>
      </c>
      <c r="Q9" s="15">
        <f t="shared" si="4"/>
        <v>25650000</v>
      </c>
      <c r="R9" s="15">
        <f t="shared" si="4"/>
        <v>26362500</v>
      </c>
      <c r="S9" s="15">
        <f t="shared" si="4"/>
        <v>27075000</v>
      </c>
      <c r="T9" s="15">
        <f t="shared" si="4"/>
        <v>27407500</v>
      </c>
      <c r="U9" s="15">
        <f t="shared" si="4"/>
        <v>27170000</v>
      </c>
    </row>
    <row r="10" spans="3:21" ht="15.75" thickBot="1" x14ac:dyDescent="0.35">
      <c r="C10" s="15">
        <v>195000</v>
      </c>
      <c r="D10" s="8">
        <v>0.18</v>
      </c>
      <c r="E10" s="15">
        <f t="shared" ref="E10:U10" si="5">E22*$D10</f>
        <v>16200000</v>
      </c>
      <c r="F10" s="15">
        <f t="shared" si="5"/>
        <v>16875000</v>
      </c>
      <c r="G10" s="15">
        <f t="shared" si="5"/>
        <v>17550000</v>
      </c>
      <c r="H10" s="15">
        <f t="shared" si="5"/>
        <v>18225000</v>
      </c>
      <c r="I10" s="15">
        <f t="shared" si="5"/>
        <v>18900000</v>
      </c>
      <c r="J10" s="15">
        <f t="shared" si="5"/>
        <v>19575000</v>
      </c>
      <c r="K10" s="15">
        <f t="shared" si="5"/>
        <v>20250000</v>
      </c>
      <c r="L10" s="15">
        <f t="shared" si="5"/>
        <v>20925000</v>
      </c>
      <c r="M10" s="15">
        <f t="shared" si="5"/>
        <v>21600000</v>
      </c>
      <c r="N10" s="15">
        <f t="shared" si="5"/>
        <v>22275000</v>
      </c>
      <c r="O10" s="15">
        <f t="shared" si="5"/>
        <v>22950000</v>
      </c>
      <c r="P10" s="15">
        <f t="shared" si="5"/>
        <v>23625000</v>
      </c>
      <c r="Q10" s="15">
        <f t="shared" si="5"/>
        <v>24300000</v>
      </c>
      <c r="R10" s="15">
        <f t="shared" si="5"/>
        <v>24975000</v>
      </c>
      <c r="S10" s="15">
        <f t="shared" si="5"/>
        <v>25650000</v>
      </c>
      <c r="T10" s="15">
        <f t="shared" si="5"/>
        <v>26325000</v>
      </c>
      <c r="U10" s="15">
        <f t="shared" si="5"/>
        <v>26100000</v>
      </c>
    </row>
    <row r="11" spans="3:21" ht="15.75" thickBot="1" x14ac:dyDescent="0.35">
      <c r="C11" s="15">
        <v>200000</v>
      </c>
      <c r="D11" s="8">
        <v>7.0000000000000007E-2</v>
      </c>
      <c r="E11" s="15">
        <f t="shared" ref="E11:U11" si="6">E23*$D11</f>
        <v>6300000.0000000009</v>
      </c>
      <c r="F11" s="15">
        <f t="shared" si="6"/>
        <v>6562500.0000000009</v>
      </c>
      <c r="G11" s="15">
        <f t="shared" si="6"/>
        <v>6825000.0000000009</v>
      </c>
      <c r="H11" s="15">
        <f t="shared" si="6"/>
        <v>7087500.0000000009</v>
      </c>
      <c r="I11" s="15">
        <f t="shared" si="6"/>
        <v>7350000.0000000009</v>
      </c>
      <c r="J11" s="15">
        <f t="shared" si="6"/>
        <v>7612500.0000000009</v>
      </c>
      <c r="K11" s="15">
        <f t="shared" si="6"/>
        <v>7875000.0000000009</v>
      </c>
      <c r="L11" s="15">
        <f t="shared" si="6"/>
        <v>8137500.0000000009</v>
      </c>
      <c r="M11" s="15">
        <f t="shared" si="6"/>
        <v>8400000</v>
      </c>
      <c r="N11" s="15">
        <f t="shared" si="6"/>
        <v>8662500</v>
      </c>
      <c r="O11" s="15">
        <f t="shared" si="6"/>
        <v>8925000</v>
      </c>
      <c r="P11" s="15">
        <f t="shared" si="6"/>
        <v>9187500</v>
      </c>
      <c r="Q11" s="15">
        <f t="shared" si="6"/>
        <v>9450000</v>
      </c>
      <c r="R11" s="15">
        <f t="shared" si="6"/>
        <v>9712500</v>
      </c>
      <c r="S11" s="15">
        <f t="shared" si="6"/>
        <v>9975000.0000000019</v>
      </c>
      <c r="T11" s="15">
        <f t="shared" si="6"/>
        <v>10237500.000000002</v>
      </c>
      <c r="U11" s="15">
        <f t="shared" si="6"/>
        <v>10500000.000000002</v>
      </c>
    </row>
    <row r="12" spans="3:21" ht="15.75" thickBot="1" x14ac:dyDescent="0.35">
      <c r="C12" s="37" t="s">
        <v>6</v>
      </c>
      <c r="D12" s="37"/>
      <c r="E12" s="15">
        <f>SUM(E5:E11)</f>
        <v>90000000</v>
      </c>
      <c r="F12" s="15">
        <f t="shared" ref="F12:U12" si="7">SUM(F5:F11)</f>
        <v>93750000</v>
      </c>
      <c r="G12" s="29">
        <f t="shared" si="7"/>
        <v>97500000</v>
      </c>
      <c r="H12" s="15">
        <f t="shared" si="7"/>
        <v>100750000</v>
      </c>
      <c r="I12" s="15">
        <f t="shared" si="7"/>
        <v>104000000</v>
      </c>
      <c r="J12" s="15">
        <f t="shared" si="7"/>
        <v>107250000</v>
      </c>
      <c r="K12" s="15">
        <f t="shared" si="7"/>
        <v>110500000</v>
      </c>
      <c r="L12" s="15">
        <f t="shared" si="7"/>
        <v>113150000</v>
      </c>
      <c r="M12" s="15">
        <f t="shared" si="7"/>
        <v>115800000</v>
      </c>
      <c r="N12" s="15">
        <f t="shared" si="7"/>
        <v>118450000</v>
      </c>
      <c r="O12" s="15">
        <f t="shared" si="7"/>
        <v>121100000</v>
      </c>
      <c r="P12" s="15">
        <f t="shared" si="7"/>
        <v>123750000</v>
      </c>
      <c r="Q12" s="15">
        <f t="shared" si="7"/>
        <v>126400000</v>
      </c>
      <c r="R12" s="15">
        <f t="shared" si="7"/>
        <v>128250000</v>
      </c>
      <c r="S12" s="15">
        <f t="shared" si="7"/>
        <v>130100000</v>
      </c>
      <c r="T12" s="28">
        <f>SUM(T5:T11)</f>
        <v>130670000</v>
      </c>
      <c r="U12" s="15">
        <f t="shared" si="7"/>
        <v>129770000</v>
      </c>
    </row>
    <row r="14" spans="3:21" ht="15.75" thickBot="1" x14ac:dyDescent="0.35">
      <c r="D14" s="26" t="s">
        <v>18</v>
      </c>
    </row>
    <row r="15" spans="3:21" ht="15.75" thickBot="1" x14ac:dyDescent="0.35">
      <c r="D15" s="5"/>
      <c r="E15" s="36" t="s">
        <v>11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3:21" ht="15.75" thickBot="1" x14ac:dyDescent="0.35">
      <c r="C16" s="23"/>
      <c r="D16" s="22" t="s">
        <v>15</v>
      </c>
      <c r="E16" s="9">
        <v>120000</v>
      </c>
      <c r="F16" s="9">
        <v>125000</v>
      </c>
      <c r="G16" s="9">
        <v>130000</v>
      </c>
      <c r="H16" s="9">
        <v>135000</v>
      </c>
      <c r="I16" s="9">
        <v>140000</v>
      </c>
      <c r="J16" s="9">
        <v>145000</v>
      </c>
      <c r="K16" s="9">
        <v>150000</v>
      </c>
      <c r="L16" s="9">
        <v>155000</v>
      </c>
      <c r="M16" s="9">
        <v>160000</v>
      </c>
      <c r="N16" s="9">
        <v>165000</v>
      </c>
      <c r="O16" s="9">
        <v>170000</v>
      </c>
      <c r="P16" s="9">
        <v>175000</v>
      </c>
      <c r="Q16" s="9">
        <v>180000</v>
      </c>
      <c r="R16" s="9">
        <v>185000</v>
      </c>
      <c r="S16" s="9">
        <v>190000</v>
      </c>
      <c r="T16" s="9">
        <v>195000</v>
      </c>
      <c r="U16" s="9">
        <v>200000</v>
      </c>
    </row>
    <row r="17" spans="3:21" ht="15.75" thickBot="1" x14ac:dyDescent="0.35">
      <c r="C17" s="24"/>
      <c r="D17" s="11">
        <v>130000</v>
      </c>
      <c r="E17" s="5">
        <v>90000000</v>
      </c>
      <c r="F17" s="5">
        <v>93750000</v>
      </c>
      <c r="G17" s="5">
        <v>97500000</v>
      </c>
      <c r="H17" s="5">
        <v>96250000</v>
      </c>
      <c r="I17" s="5">
        <v>95000000</v>
      </c>
      <c r="J17" s="5">
        <v>93750000</v>
      </c>
      <c r="K17" s="5">
        <v>92500000</v>
      </c>
      <c r="L17" s="5">
        <v>91250000</v>
      </c>
      <c r="M17" s="5">
        <v>90000000</v>
      </c>
      <c r="N17" s="5">
        <v>88750000</v>
      </c>
      <c r="O17" s="5">
        <v>87500000</v>
      </c>
      <c r="P17" s="5">
        <v>86250000</v>
      </c>
      <c r="Q17" s="5">
        <v>85000000</v>
      </c>
      <c r="R17" s="5">
        <v>83750000</v>
      </c>
      <c r="S17" s="5">
        <v>82500000</v>
      </c>
      <c r="T17" s="5">
        <v>81250000</v>
      </c>
      <c r="U17" s="5">
        <v>80000000</v>
      </c>
    </row>
    <row r="18" spans="3:21" ht="15.75" thickBot="1" x14ac:dyDescent="0.35">
      <c r="C18" s="25"/>
      <c r="D18" s="11">
        <v>150000</v>
      </c>
      <c r="E18" s="5">
        <v>90000000</v>
      </c>
      <c r="F18" s="5">
        <v>93750000</v>
      </c>
      <c r="G18" s="5">
        <v>97500000</v>
      </c>
      <c r="H18" s="5">
        <v>101250000</v>
      </c>
      <c r="I18" s="5">
        <v>105000000</v>
      </c>
      <c r="J18" s="5">
        <v>108750000</v>
      </c>
      <c r="K18" s="5">
        <v>112500000</v>
      </c>
      <c r="L18" s="5">
        <v>111250000</v>
      </c>
      <c r="M18" s="5">
        <v>110000000</v>
      </c>
      <c r="N18" s="5">
        <v>108750000</v>
      </c>
      <c r="O18" s="5">
        <v>107500000</v>
      </c>
      <c r="P18" s="5">
        <v>106250000</v>
      </c>
      <c r="Q18" s="5">
        <v>105000000</v>
      </c>
      <c r="R18" s="5">
        <v>103750000</v>
      </c>
      <c r="S18" s="5">
        <v>102500000</v>
      </c>
      <c r="T18" s="5">
        <v>101250000</v>
      </c>
      <c r="U18" s="5">
        <v>100000000</v>
      </c>
    </row>
    <row r="19" spans="3:21" ht="15.75" thickBot="1" x14ac:dyDescent="0.35">
      <c r="C19" s="25"/>
      <c r="D19" s="11">
        <v>180000</v>
      </c>
      <c r="E19" s="5">
        <v>90000000</v>
      </c>
      <c r="F19" s="5">
        <v>93750000</v>
      </c>
      <c r="G19" s="5">
        <v>97500000</v>
      </c>
      <c r="H19" s="5">
        <v>101250000</v>
      </c>
      <c r="I19" s="5">
        <v>105000000</v>
      </c>
      <c r="J19" s="5">
        <v>108750000</v>
      </c>
      <c r="K19" s="5">
        <v>112500000</v>
      </c>
      <c r="L19" s="5">
        <v>116250000</v>
      </c>
      <c r="M19" s="5">
        <v>120000000</v>
      </c>
      <c r="N19" s="5">
        <v>123750000</v>
      </c>
      <c r="O19" s="5">
        <v>127500000</v>
      </c>
      <c r="P19" s="5">
        <v>131250000</v>
      </c>
      <c r="Q19" s="5">
        <v>135000000</v>
      </c>
      <c r="R19" s="5">
        <v>133750000</v>
      </c>
      <c r="S19" s="5">
        <v>132500000</v>
      </c>
      <c r="T19" s="5">
        <v>131250000</v>
      </c>
      <c r="U19" s="5">
        <v>130000000</v>
      </c>
    </row>
    <row r="20" spans="3:21" ht="15.75" thickBot="1" x14ac:dyDescent="0.35">
      <c r="C20" s="25"/>
      <c r="D20" s="11">
        <v>190000</v>
      </c>
      <c r="E20" s="5">
        <v>90000000</v>
      </c>
      <c r="F20" s="5">
        <v>93750000</v>
      </c>
      <c r="G20" s="5">
        <v>97500000</v>
      </c>
      <c r="H20" s="5">
        <v>101250000</v>
      </c>
      <c r="I20" s="5">
        <v>105000000</v>
      </c>
      <c r="J20" s="5">
        <v>108750000</v>
      </c>
      <c r="K20" s="5">
        <v>112500000</v>
      </c>
      <c r="L20" s="5">
        <v>116250000</v>
      </c>
      <c r="M20" s="5">
        <v>120000000</v>
      </c>
      <c r="N20" s="5">
        <v>123750000</v>
      </c>
      <c r="O20" s="5">
        <v>127500000</v>
      </c>
      <c r="P20" s="5">
        <v>131250000</v>
      </c>
      <c r="Q20" s="5">
        <v>135000000</v>
      </c>
      <c r="R20" s="5">
        <v>138750000</v>
      </c>
      <c r="S20" s="5">
        <v>142500000</v>
      </c>
      <c r="T20" s="5">
        <v>141250000</v>
      </c>
      <c r="U20" s="5">
        <v>140000000</v>
      </c>
    </row>
    <row r="21" spans="3:21" ht="15.75" thickBot="1" x14ac:dyDescent="0.35">
      <c r="C21" s="25"/>
      <c r="D21" s="11">
        <v>193000</v>
      </c>
      <c r="E21" s="5">
        <v>90000000</v>
      </c>
      <c r="F21" s="5">
        <v>93750000</v>
      </c>
      <c r="G21" s="5">
        <v>97500000</v>
      </c>
      <c r="H21" s="5">
        <v>101250000</v>
      </c>
      <c r="I21" s="5">
        <v>105000000</v>
      </c>
      <c r="J21" s="5">
        <v>108750000</v>
      </c>
      <c r="K21" s="5">
        <v>112500000</v>
      </c>
      <c r="L21" s="5">
        <v>116250000</v>
      </c>
      <c r="M21" s="5">
        <v>120000000</v>
      </c>
      <c r="N21" s="5">
        <v>123750000</v>
      </c>
      <c r="O21" s="5">
        <v>127500000</v>
      </c>
      <c r="P21" s="5">
        <v>131250000</v>
      </c>
      <c r="Q21" s="5">
        <v>135000000</v>
      </c>
      <c r="R21" s="5">
        <v>138750000</v>
      </c>
      <c r="S21" s="5">
        <v>142500000</v>
      </c>
      <c r="T21" s="5">
        <v>144250000</v>
      </c>
      <c r="U21" s="5">
        <v>143000000</v>
      </c>
    </row>
    <row r="22" spans="3:21" ht="15.75" thickBot="1" x14ac:dyDescent="0.35">
      <c r="C22" s="25"/>
      <c r="D22" s="11">
        <v>195000</v>
      </c>
      <c r="E22" s="5">
        <v>90000000</v>
      </c>
      <c r="F22" s="5">
        <v>93750000</v>
      </c>
      <c r="G22" s="5">
        <v>97500000</v>
      </c>
      <c r="H22" s="5">
        <v>101250000</v>
      </c>
      <c r="I22" s="5">
        <v>105000000</v>
      </c>
      <c r="J22" s="5">
        <v>108750000</v>
      </c>
      <c r="K22" s="5">
        <v>112500000</v>
      </c>
      <c r="L22" s="5">
        <v>116250000</v>
      </c>
      <c r="M22" s="5">
        <v>120000000</v>
      </c>
      <c r="N22" s="5">
        <v>123750000</v>
      </c>
      <c r="O22" s="5">
        <v>127500000</v>
      </c>
      <c r="P22" s="5">
        <v>131250000</v>
      </c>
      <c r="Q22" s="5">
        <v>135000000</v>
      </c>
      <c r="R22" s="5">
        <v>138750000</v>
      </c>
      <c r="S22" s="5">
        <v>142500000</v>
      </c>
      <c r="T22" s="5">
        <v>146250000</v>
      </c>
      <c r="U22" s="5">
        <v>145000000</v>
      </c>
    </row>
    <row r="23" spans="3:21" ht="15.75" thickBot="1" x14ac:dyDescent="0.35">
      <c r="C23" s="25"/>
      <c r="D23" s="11">
        <v>200000</v>
      </c>
      <c r="E23" s="5">
        <v>90000000</v>
      </c>
      <c r="F23" s="5">
        <v>93750000</v>
      </c>
      <c r="G23" s="5">
        <v>97500000</v>
      </c>
      <c r="H23" s="5">
        <v>101250000</v>
      </c>
      <c r="I23" s="5">
        <v>105000000</v>
      </c>
      <c r="J23" s="5">
        <v>108750000</v>
      </c>
      <c r="K23" s="5">
        <v>112500000</v>
      </c>
      <c r="L23" s="5">
        <v>116250000</v>
      </c>
      <c r="M23" s="5">
        <v>120000000</v>
      </c>
      <c r="N23" s="5">
        <v>123750000</v>
      </c>
      <c r="O23" s="5">
        <v>127500000</v>
      </c>
      <c r="P23" s="5">
        <v>131250000</v>
      </c>
      <c r="Q23" s="5">
        <v>135000000</v>
      </c>
      <c r="R23" s="5">
        <v>138750000</v>
      </c>
      <c r="S23" s="5">
        <v>142500000</v>
      </c>
      <c r="T23" s="5">
        <v>146250000</v>
      </c>
      <c r="U23" s="5">
        <v>150000000</v>
      </c>
    </row>
    <row r="24" spans="3:21" x14ac:dyDescent="0.3">
      <c r="C24" s="25"/>
      <c r="D24" s="31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3:21" x14ac:dyDescent="0.3">
      <c r="C25" s="25"/>
      <c r="D25" s="31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3:21" x14ac:dyDescent="0.3">
      <c r="C26" s="25"/>
      <c r="D26" s="31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3:21" ht="15.75" thickBot="1" x14ac:dyDescent="0.35">
      <c r="D27" s="26" t="s">
        <v>19</v>
      </c>
    </row>
    <row r="28" spans="3:21" ht="15.75" thickBot="1" x14ac:dyDescent="0.35">
      <c r="D28" s="5" t="s">
        <v>15</v>
      </c>
      <c r="E28" s="37" t="s">
        <v>11</v>
      </c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3:21" ht="15.75" thickBot="1" x14ac:dyDescent="0.35">
      <c r="D29" s="5"/>
      <c r="E29" s="9">
        <v>120000</v>
      </c>
      <c r="F29" s="9">
        <v>125000</v>
      </c>
      <c r="G29" s="9">
        <v>130000</v>
      </c>
      <c r="H29" s="9">
        <v>135000</v>
      </c>
      <c r="I29" s="9">
        <v>140000</v>
      </c>
      <c r="J29" s="9">
        <v>145000</v>
      </c>
      <c r="K29" s="9">
        <v>150000</v>
      </c>
      <c r="L29" s="9">
        <v>155000</v>
      </c>
      <c r="M29" s="9">
        <v>160000</v>
      </c>
      <c r="N29" s="9">
        <v>165000</v>
      </c>
      <c r="O29" s="9">
        <v>170000</v>
      </c>
      <c r="P29" s="9">
        <v>175000</v>
      </c>
      <c r="Q29" s="9">
        <v>180000</v>
      </c>
      <c r="R29" s="9">
        <v>185000</v>
      </c>
      <c r="S29" s="9">
        <v>190000</v>
      </c>
      <c r="T29" s="9">
        <v>195000</v>
      </c>
      <c r="U29" s="9">
        <v>200000</v>
      </c>
    </row>
    <row r="30" spans="3:21" ht="15.75" thickBot="1" x14ac:dyDescent="0.35">
      <c r="D30" s="11">
        <v>130000</v>
      </c>
      <c r="E30" s="15">
        <f>E17^2</f>
        <v>8100000000000000</v>
      </c>
      <c r="F30" s="15">
        <f>F17^2</f>
        <v>8789062500000000</v>
      </c>
      <c r="G30" s="15">
        <f>G17^2</f>
        <v>9506250000000000</v>
      </c>
      <c r="H30" s="15">
        <f>H17^2</f>
        <v>9264062500000000</v>
      </c>
      <c r="I30" s="15">
        <f>I17^2</f>
        <v>9025000000000000</v>
      </c>
      <c r="J30" s="15">
        <f>J17^2</f>
        <v>8789062500000000</v>
      </c>
      <c r="K30" s="15">
        <f>K17^2</f>
        <v>8556250000000000</v>
      </c>
      <c r="L30" s="15">
        <f>L17^2</f>
        <v>8326562500000000</v>
      </c>
      <c r="M30" s="15">
        <f>M17^2</f>
        <v>8100000000000000</v>
      </c>
      <c r="N30" s="15">
        <f>N17^2</f>
        <v>7876562500000000</v>
      </c>
      <c r="O30" s="15">
        <f>O17^2</f>
        <v>7656250000000000</v>
      </c>
      <c r="P30" s="15">
        <f>P17^2</f>
        <v>7439062500000000</v>
      </c>
      <c r="Q30" s="15">
        <f>Q17^2</f>
        <v>7225000000000000</v>
      </c>
      <c r="R30" s="15">
        <f>R17^2</f>
        <v>7014062500000000</v>
      </c>
      <c r="S30" s="15">
        <f>S17^2</f>
        <v>6806250000000000</v>
      </c>
      <c r="T30" s="15">
        <f>T17^2</f>
        <v>6601562500000000</v>
      </c>
      <c r="U30" s="15">
        <f>U17^2</f>
        <v>6400000000000000</v>
      </c>
    </row>
    <row r="31" spans="3:21" ht="15.75" thickBot="1" x14ac:dyDescent="0.35">
      <c r="D31" s="11">
        <v>150000</v>
      </c>
      <c r="E31" s="15">
        <f>E18^2</f>
        <v>8100000000000000</v>
      </c>
      <c r="F31" s="15">
        <f t="shared" ref="F31:T31" si="8">F18^2</f>
        <v>8789062500000000</v>
      </c>
      <c r="G31" s="15">
        <f t="shared" si="8"/>
        <v>9506250000000000</v>
      </c>
      <c r="H31" s="15">
        <f t="shared" si="8"/>
        <v>1.02515625E+16</v>
      </c>
      <c r="I31" s="15">
        <f t="shared" si="8"/>
        <v>1.1025E+16</v>
      </c>
      <c r="J31" s="15">
        <f t="shared" si="8"/>
        <v>1.18265625E+16</v>
      </c>
      <c r="K31" s="15">
        <f t="shared" si="8"/>
        <v>1.265625E+16</v>
      </c>
      <c r="L31" s="15">
        <f t="shared" si="8"/>
        <v>1.23765625E+16</v>
      </c>
      <c r="M31" s="15">
        <f t="shared" si="8"/>
        <v>1.21E+16</v>
      </c>
      <c r="N31" s="15">
        <f t="shared" si="8"/>
        <v>1.18265625E+16</v>
      </c>
      <c r="O31" s="15">
        <f t="shared" si="8"/>
        <v>1.155625E+16</v>
      </c>
      <c r="P31" s="15">
        <f t="shared" si="8"/>
        <v>1.12890625E+16</v>
      </c>
      <c r="Q31" s="15">
        <f t="shared" si="8"/>
        <v>1.1025E+16</v>
      </c>
      <c r="R31" s="15">
        <f t="shared" si="8"/>
        <v>1.07640625E+16</v>
      </c>
      <c r="S31" s="15">
        <f t="shared" si="8"/>
        <v>1.050625E+16</v>
      </c>
      <c r="T31" s="15">
        <f t="shared" si="8"/>
        <v>1.02515625E+16</v>
      </c>
      <c r="U31" s="15">
        <f>U18^2</f>
        <v>1E+16</v>
      </c>
    </row>
    <row r="32" spans="3:21" ht="15.75" thickBot="1" x14ac:dyDescent="0.35">
      <c r="D32" s="11">
        <v>180000</v>
      </c>
      <c r="E32" s="15">
        <f>E19^2</f>
        <v>8100000000000000</v>
      </c>
      <c r="F32" s="15">
        <f>F19^2</f>
        <v>8789062500000000</v>
      </c>
      <c r="G32" s="15">
        <f>G19^2</f>
        <v>9506250000000000</v>
      </c>
      <c r="H32" s="15">
        <f>H19^2</f>
        <v>1.02515625E+16</v>
      </c>
      <c r="I32" s="15">
        <f>I19^2</f>
        <v>1.1025E+16</v>
      </c>
      <c r="J32" s="15">
        <f>J19^2</f>
        <v>1.18265625E+16</v>
      </c>
      <c r="K32" s="15">
        <f>K19^2</f>
        <v>1.265625E+16</v>
      </c>
      <c r="L32" s="15">
        <f>L19^2</f>
        <v>1.35140625E+16</v>
      </c>
      <c r="M32" s="15">
        <f>M19^2</f>
        <v>1.44E+16</v>
      </c>
      <c r="N32" s="15">
        <f>N19^2</f>
        <v>1.53140625E+16</v>
      </c>
      <c r="O32" s="15">
        <f>O19^2</f>
        <v>1.625625E+16</v>
      </c>
      <c r="P32" s="15">
        <f>P19^2</f>
        <v>1.72265625E+16</v>
      </c>
      <c r="Q32" s="15">
        <f>Q19^2</f>
        <v>1.8225E+16</v>
      </c>
      <c r="R32" s="15">
        <f>R19^2</f>
        <v>1.78890625E+16</v>
      </c>
      <c r="S32" s="15">
        <f>S19^2</f>
        <v>1.755625E+16</v>
      </c>
      <c r="T32" s="15">
        <f>T19^2</f>
        <v>1.72265625E+16</v>
      </c>
      <c r="U32" s="15">
        <f>U19^2</f>
        <v>1.69E+16</v>
      </c>
    </row>
    <row r="33" spans="4:21" ht="15.75" thickBot="1" x14ac:dyDescent="0.35">
      <c r="D33" s="11">
        <v>190000</v>
      </c>
      <c r="E33" s="15">
        <f>E20^2</f>
        <v>8100000000000000</v>
      </c>
      <c r="F33" s="15">
        <f>F20^2</f>
        <v>8789062500000000</v>
      </c>
      <c r="G33" s="15">
        <f>G20^2</f>
        <v>9506250000000000</v>
      </c>
      <c r="H33" s="15">
        <f>H20^2</f>
        <v>1.02515625E+16</v>
      </c>
      <c r="I33" s="15">
        <f>I20^2</f>
        <v>1.1025E+16</v>
      </c>
      <c r="J33" s="15">
        <f>J20^2</f>
        <v>1.18265625E+16</v>
      </c>
      <c r="K33" s="15">
        <f>K20^2</f>
        <v>1.265625E+16</v>
      </c>
      <c r="L33" s="15">
        <f>L20^2</f>
        <v>1.35140625E+16</v>
      </c>
      <c r="M33" s="15">
        <f>M20^2</f>
        <v>1.44E+16</v>
      </c>
      <c r="N33" s="15">
        <f>N20^2</f>
        <v>1.53140625E+16</v>
      </c>
      <c r="O33" s="15">
        <f>O20^2</f>
        <v>1.625625E+16</v>
      </c>
      <c r="P33" s="15">
        <f>P20^2</f>
        <v>1.72265625E+16</v>
      </c>
      <c r="Q33" s="15">
        <f>Q20^2</f>
        <v>1.8225E+16</v>
      </c>
      <c r="R33" s="15">
        <f>R20^2</f>
        <v>1.92515625E+16</v>
      </c>
      <c r="S33" s="15">
        <f>S20^2</f>
        <v>2.030625E+16</v>
      </c>
      <c r="T33" s="15">
        <f>T20^2</f>
        <v>1.99515625E+16</v>
      </c>
      <c r="U33" s="15">
        <f>U20^2</f>
        <v>1.96E+16</v>
      </c>
    </row>
    <row r="34" spans="4:21" ht="15.75" thickBot="1" x14ac:dyDescent="0.35">
      <c r="D34" s="11">
        <v>193000</v>
      </c>
      <c r="E34" s="15">
        <f>E21^2</f>
        <v>8100000000000000</v>
      </c>
      <c r="F34" s="15">
        <f>F21^2</f>
        <v>8789062500000000</v>
      </c>
      <c r="G34" s="15">
        <f>G21^2</f>
        <v>9506250000000000</v>
      </c>
      <c r="H34" s="15">
        <f>H21^2</f>
        <v>1.02515625E+16</v>
      </c>
      <c r="I34" s="15">
        <f>I21^2</f>
        <v>1.1025E+16</v>
      </c>
      <c r="J34" s="15">
        <f>J21^2</f>
        <v>1.18265625E+16</v>
      </c>
      <c r="K34" s="15">
        <f>K21^2</f>
        <v>1.265625E+16</v>
      </c>
      <c r="L34" s="15">
        <f>L21^2</f>
        <v>1.35140625E+16</v>
      </c>
      <c r="M34" s="15">
        <f>M21^2</f>
        <v>1.44E+16</v>
      </c>
      <c r="N34" s="15">
        <f>N21^2</f>
        <v>1.53140625E+16</v>
      </c>
      <c r="O34" s="15">
        <f>O21^2</f>
        <v>1.625625E+16</v>
      </c>
      <c r="P34" s="15">
        <f>P21^2</f>
        <v>1.72265625E+16</v>
      </c>
      <c r="Q34" s="15">
        <f>Q21^2</f>
        <v>1.8225E+16</v>
      </c>
      <c r="R34" s="15">
        <f>R21^2</f>
        <v>1.92515625E+16</v>
      </c>
      <c r="S34" s="15">
        <f>S21^2</f>
        <v>2.030625E+16</v>
      </c>
      <c r="T34" s="15">
        <f>T21^2</f>
        <v>2.08080625E+16</v>
      </c>
      <c r="U34" s="15">
        <f>U21^2</f>
        <v>2.0449E+16</v>
      </c>
    </row>
    <row r="35" spans="4:21" ht="15.75" thickBot="1" x14ac:dyDescent="0.35">
      <c r="D35" s="11">
        <v>195000</v>
      </c>
      <c r="E35" s="15">
        <f>E22^2</f>
        <v>8100000000000000</v>
      </c>
      <c r="F35" s="15">
        <f>F22^2</f>
        <v>8789062500000000</v>
      </c>
      <c r="G35" s="15">
        <f>G22^2</f>
        <v>9506250000000000</v>
      </c>
      <c r="H35" s="15">
        <f>H22^2</f>
        <v>1.02515625E+16</v>
      </c>
      <c r="I35" s="15">
        <f>I22^2</f>
        <v>1.1025E+16</v>
      </c>
      <c r="J35" s="15">
        <f>J22^2</f>
        <v>1.18265625E+16</v>
      </c>
      <c r="K35" s="15">
        <f>K22^2</f>
        <v>1.265625E+16</v>
      </c>
      <c r="L35" s="15">
        <f>L22^2</f>
        <v>1.35140625E+16</v>
      </c>
      <c r="M35" s="15">
        <f>M22^2</f>
        <v>1.44E+16</v>
      </c>
      <c r="N35" s="15">
        <f>N22^2</f>
        <v>1.53140625E+16</v>
      </c>
      <c r="O35" s="15">
        <f>O22^2</f>
        <v>1.625625E+16</v>
      </c>
      <c r="P35" s="15">
        <f>P22^2</f>
        <v>1.72265625E+16</v>
      </c>
      <c r="Q35" s="15">
        <f>Q22^2</f>
        <v>1.8225E+16</v>
      </c>
      <c r="R35" s="15">
        <f>R22^2</f>
        <v>1.92515625E+16</v>
      </c>
      <c r="S35" s="15">
        <f>S22^2</f>
        <v>2.030625E+16</v>
      </c>
      <c r="T35" s="15">
        <f>T22^2</f>
        <v>2.13890625E+16</v>
      </c>
      <c r="U35" s="15">
        <f>U22^2</f>
        <v>2.1025E+16</v>
      </c>
    </row>
    <row r="36" spans="4:21" ht="15.75" thickBot="1" x14ac:dyDescent="0.35">
      <c r="D36" s="11">
        <v>200000</v>
      </c>
      <c r="E36" s="15">
        <f>E23^2</f>
        <v>8100000000000000</v>
      </c>
      <c r="F36" s="15">
        <f>F23^2</f>
        <v>8789062500000000</v>
      </c>
      <c r="G36" s="15">
        <f>G23^2</f>
        <v>9506250000000000</v>
      </c>
      <c r="H36" s="15">
        <f>H23^2</f>
        <v>1.02515625E+16</v>
      </c>
      <c r="I36" s="15">
        <f>I23^2</f>
        <v>1.1025E+16</v>
      </c>
      <c r="J36" s="15">
        <f>J23^2</f>
        <v>1.18265625E+16</v>
      </c>
      <c r="K36" s="15">
        <f>K23^2</f>
        <v>1.265625E+16</v>
      </c>
      <c r="L36" s="15">
        <f>L23^2</f>
        <v>1.35140625E+16</v>
      </c>
      <c r="M36" s="15">
        <f>M23^2</f>
        <v>1.44E+16</v>
      </c>
      <c r="N36" s="15">
        <f>N23^2</f>
        <v>1.53140625E+16</v>
      </c>
      <c r="O36" s="15">
        <f>O23^2</f>
        <v>1.625625E+16</v>
      </c>
      <c r="P36" s="15">
        <f>P23^2</f>
        <v>1.72265625E+16</v>
      </c>
      <c r="Q36" s="15">
        <f>Q23^2</f>
        <v>1.8225E+16</v>
      </c>
      <c r="R36" s="15">
        <f>R23^2</f>
        <v>1.92515625E+16</v>
      </c>
      <c r="S36" s="15">
        <f>S23^2</f>
        <v>2.030625E+16</v>
      </c>
      <c r="T36" s="15">
        <f>T23^2</f>
        <v>2.13890625E+16</v>
      </c>
      <c r="U36" s="15">
        <f>U23^2</f>
        <v>2.25E+16</v>
      </c>
    </row>
    <row r="37" spans="4:21" ht="15.75" thickBot="1" x14ac:dyDescent="0.35">
      <c r="D37" s="5" t="s">
        <v>12</v>
      </c>
      <c r="E37" s="15">
        <f>SUMPRODUCT(E30:E36,$D$5:$D$11)</f>
        <v>8100000000000000</v>
      </c>
      <c r="F37" s="15">
        <f t="shared" ref="F37:U37" si="9">SUMPRODUCT(F30:F36,$D$5:$D$11)</f>
        <v>8789062500000000</v>
      </c>
      <c r="G37" s="15">
        <f t="shared" si="9"/>
        <v>9506250000000000</v>
      </c>
      <c r="H37" s="15">
        <f t="shared" si="9"/>
        <v>1.01528125E+16</v>
      </c>
      <c r="I37" s="15">
        <f t="shared" si="9"/>
        <v>1.0825E+16</v>
      </c>
      <c r="J37" s="15">
        <f t="shared" si="9"/>
        <v>1.15228125E+16</v>
      </c>
      <c r="K37" s="15">
        <f t="shared" si="9"/>
        <v>1.224625E+16</v>
      </c>
      <c r="L37" s="15">
        <f t="shared" si="9"/>
        <v>1.28588125E+16</v>
      </c>
      <c r="M37" s="15">
        <f t="shared" si="9"/>
        <v>1.3494E+16</v>
      </c>
      <c r="N37" s="15">
        <f t="shared" si="9"/>
        <v>1.41518125E+16</v>
      </c>
      <c r="O37" s="15">
        <f t="shared" si="9"/>
        <v>1.483225E+16</v>
      </c>
      <c r="P37" s="15">
        <f t="shared" si="9"/>
        <v>1.55353125E+16</v>
      </c>
      <c r="Q37" s="15">
        <f t="shared" si="9"/>
        <v>1.6261E+16</v>
      </c>
      <c r="R37" s="15">
        <f t="shared" si="9"/>
        <v>1.67913125E+16</v>
      </c>
      <c r="S37" s="15">
        <f t="shared" si="9"/>
        <v>1.734025E+16</v>
      </c>
      <c r="T37" s="15">
        <f t="shared" si="9"/>
        <v>1.75386725E+16</v>
      </c>
      <c r="U37" s="15">
        <f t="shared" si="9"/>
        <v>1.731681E+16</v>
      </c>
    </row>
    <row r="38" spans="4:21" ht="15.75" thickBot="1" x14ac:dyDescent="0.35">
      <c r="D38" s="5" t="s">
        <v>13</v>
      </c>
      <c r="E38" s="29">
        <f>E37-E12^2</f>
        <v>0</v>
      </c>
      <c r="F38" s="29">
        <f>F37-F12^2</f>
        <v>0</v>
      </c>
      <c r="G38" s="29">
        <f>G37-G12^2</f>
        <v>0</v>
      </c>
      <c r="H38" s="15">
        <f>H37-H12^2</f>
        <v>2250000000000</v>
      </c>
      <c r="I38" s="15">
        <f t="shared" ref="I38:U38" si="10">I37-I12^2</f>
        <v>9000000000000</v>
      </c>
      <c r="J38" s="15">
        <f t="shared" si="10"/>
        <v>20250000000000</v>
      </c>
      <c r="K38" s="15">
        <f t="shared" si="10"/>
        <v>36000000000000</v>
      </c>
      <c r="L38" s="15">
        <f t="shared" si="10"/>
        <v>55890000000000</v>
      </c>
      <c r="M38" s="15">
        <f t="shared" si="10"/>
        <v>84360000000000</v>
      </c>
      <c r="N38" s="15">
        <f t="shared" si="10"/>
        <v>121410000000000</v>
      </c>
      <c r="O38" s="15">
        <f t="shared" si="10"/>
        <v>167040000000000</v>
      </c>
      <c r="P38" s="15">
        <f t="shared" si="10"/>
        <v>221250000000000</v>
      </c>
      <c r="Q38" s="15">
        <f t="shared" si="10"/>
        <v>284040000000000</v>
      </c>
      <c r="R38" s="15">
        <f t="shared" si="10"/>
        <v>343250000000000</v>
      </c>
      <c r="S38" s="15">
        <f t="shared" si="10"/>
        <v>414240000000000</v>
      </c>
      <c r="T38" s="15">
        <f t="shared" si="10"/>
        <v>464023600000000</v>
      </c>
      <c r="U38" s="15">
        <f t="shared" si="10"/>
        <v>476557100000000</v>
      </c>
    </row>
    <row r="39" spans="4:21" ht="15.75" thickBot="1" x14ac:dyDescent="0.35">
      <c r="D39" s="5" t="s">
        <v>14</v>
      </c>
      <c r="E39" s="30">
        <f>SQRT(E38)</f>
        <v>0</v>
      </c>
      <c r="F39" s="30">
        <f t="shared" ref="F39:I39" si="11">SQRT(F38)</f>
        <v>0</v>
      </c>
      <c r="G39" s="30">
        <f t="shared" si="11"/>
        <v>0</v>
      </c>
      <c r="H39" s="27">
        <f t="shared" si="11"/>
        <v>1500000</v>
      </c>
      <c r="I39" s="27">
        <f t="shared" si="11"/>
        <v>3000000</v>
      </c>
      <c r="J39" s="27">
        <f t="shared" ref="J39" si="12">SQRT(J38)</f>
        <v>4500000</v>
      </c>
      <c r="K39" s="27">
        <f t="shared" ref="K39" si="13">SQRT(K38)</f>
        <v>6000000</v>
      </c>
      <c r="L39" s="27">
        <f t="shared" ref="L39:M39" si="14">SQRT(L38)</f>
        <v>7475961.4766262677</v>
      </c>
      <c r="M39" s="27">
        <f t="shared" si="14"/>
        <v>9184770.0025640279</v>
      </c>
      <c r="N39" s="27">
        <f t="shared" ref="N39" si="15">SQRT(N38)</f>
        <v>11018620.603324175</v>
      </c>
      <c r="O39" s="27">
        <f t="shared" ref="O39" si="16">SQRT(O38)</f>
        <v>12924395.53712281</v>
      </c>
      <c r="P39" s="27">
        <f t="shared" ref="P39:Q39" si="17">SQRT(P38)</f>
        <v>14874474.780643517</v>
      </c>
      <c r="Q39" s="27">
        <f t="shared" si="17"/>
        <v>16853486.286225766</v>
      </c>
      <c r="R39" s="27">
        <f t="shared" ref="R39" si="18">SQRT(R38)</f>
        <v>18527007.313648906</v>
      </c>
      <c r="S39" s="27">
        <f t="shared" ref="S39" si="19">SQRT(S38)</f>
        <v>20352886.773133684</v>
      </c>
      <c r="T39" s="27">
        <f t="shared" ref="T39:U39" si="20">SQRT(T38)</f>
        <v>21541207.022820238</v>
      </c>
      <c r="U39" s="27">
        <f t="shared" si="20"/>
        <v>21830187.81412565</v>
      </c>
    </row>
    <row r="40" spans="4:21" ht="15.75" thickBot="1" x14ac:dyDescent="0.35">
      <c r="E40" s="37" t="s">
        <v>20</v>
      </c>
      <c r="F40" s="37"/>
      <c r="G40" s="37"/>
    </row>
  </sheetData>
  <mergeCells count="5">
    <mergeCell ref="E15:U15"/>
    <mergeCell ref="E28:U28"/>
    <mergeCell ref="E40:G40"/>
    <mergeCell ref="C12:D12"/>
    <mergeCell ref="E3:U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 and e</vt:lpstr>
      <vt:lpstr>j</vt:lpstr>
      <vt:lpstr>k and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 Ghiffary</cp:lastModifiedBy>
  <dcterms:created xsi:type="dcterms:W3CDTF">2022-11-17T00:36:27Z</dcterms:created>
  <dcterms:modified xsi:type="dcterms:W3CDTF">2022-12-02T15:11:33Z</dcterms:modified>
</cp:coreProperties>
</file>