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mk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<sst xmlns="http://schemas.openxmlformats.org/spreadsheetml/2006/main" count="31" uniqueCount="30">
  <si>
    <t xml:space="preserve">Name</t>
  </si>
  <si>
    <t xml:space="preserve">Parameters</t>
  </si>
  <si>
    <t xml:space="preserve">λ</t>
  </si>
  <si>
    <t xml:space="preserve">µ</t>
  </si>
  <si>
    <t xml:space="preserve">k</t>
  </si>
  <si>
    <t xml:space="preserve">P0</t>
  </si>
  <si>
    <t xml:space="preserve">Probability that there are no customers in the system</t>
  </si>
  <si>
    <t xml:space="preserve">PW</t>
  </si>
  <si>
    <t xml:space="preserve">Probability that a customer has to wait for service</t>
  </si>
  <si>
    <t xml:space="preserve">r</t>
  </si>
  <si>
    <t xml:space="preserve">Utilisation rate</t>
  </si>
  <si>
    <t xml:space="preserve">Lq</t>
  </si>
  <si>
    <t xml:space="preserve">Average number of customers in the waiting line</t>
  </si>
  <si>
    <t xml:space="preserve">L</t>
  </si>
  <si>
    <t xml:space="preserve">Average number of customers in the system</t>
  </si>
  <si>
    <t xml:space="preserve">Wq</t>
  </si>
  <si>
    <t xml:space="preserve">Average time a customer spends in the waiting line</t>
  </si>
  <si>
    <t xml:space="preserve">Ws</t>
  </si>
  <si>
    <t xml:space="preserve">Average service time</t>
  </si>
  <si>
    <t xml:space="preserve">W</t>
  </si>
  <si>
    <t xml:space="preserve">Average time a customer spends in the system</t>
  </si>
  <si>
    <t xml:space="preserve">λ/µ</t>
  </si>
  <si>
    <t xml:space="preserve">(𝑘∙𝜇)/(𝑘∙𝜇−𝜆)</t>
  </si>
  <si>
    <t xml:space="preserve">((𝜆∕𝜇)^𝑘/𝑘!)∙((𝑘∙𝜇)/(𝑘∙𝜇−𝜆))</t>
  </si>
  <si>
    <t xml:space="preserve">n</t>
  </si>
  <si>
    <t xml:space="preserve">∑_(𝑛=0,n=𝑘−1)▒((𝜆∕𝜇)^𝑛)/𝑛!</t>
  </si>
  <si>
    <t xml:space="preserve">n&lt;=k</t>
  </si>
  <si>
    <t xml:space="preserve">n&gt;k</t>
  </si>
  <si>
    <r>
      <rPr>
        <b val="true"/>
        <sz val="10"/>
        <color rgb="FF000000"/>
        <rFont val="Verdana"/>
        <family val="2"/>
        <charset val="1"/>
      </rPr>
      <t xml:space="preserve">P</t>
    </r>
    <r>
      <rPr>
        <b val="true"/>
        <vertAlign val="subscript"/>
        <sz val="10"/>
        <color rgb="FF000000"/>
        <rFont val="Verdana"/>
        <family val="2"/>
        <charset val="1"/>
      </rPr>
      <t xml:space="preserve">n</t>
    </r>
  </si>
  <si>
    <t xml:space="preserve">P(&lt;=n)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</si>
</sst>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.00"/>
    <numFmt numFmtId="166" formatCode="#,##0.0000"/>
    <numFmt numFmtId="167" formatCode="0.00%"/>
    <numFmt numFmtId="168" formatCode="0.0000"/>
    <numFmt numFmtId="169" formatCode="0.0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Verdana"/>
      <family val="2"/>
      <charset val="1"/>
    </font>
    <font>
      <sz val="10"/>
      <color rgb="FF000000"/>
      <name val="Verdana"/>
      <family val="2"/>
      <charset val="1"/>
    </font>
    <font>
      <b val="true"/>
      <sz val="10"/>
      <color rgb="FF000000"/>
      <name val="Symbol"/>
      <family val="1"/>
      <charset val="1"/>
    </font>
    <font>
      <b val="true"/>
      <vertAlign val="subscript"/>
      <sz val="10"/>
      <color rgb="FF000000"/>
      <name val="Verdan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95B3D7"/>
      </patternFill>
    </fill>
    <fill>
      <patternFill patternType="solid">
        <fgColor rgb="FFE6B9B8"/>
        <bgColor rgb="FFFFCC99"/>
      </patternFill>
    </fill>
    <fill>
      <patternFill patternType="solid">
        <fgColor rgb="FF95B3D7"/>
        <bgColor rgb="FF9999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79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B3" activeCellId="0" sqref="B3"/>
    </sheetView>
  </sheetViews>
  <sheetFormatPr defaultColWidth="10.70703125" defaultRowHeight="15" zeroHeight="false" outlineLevelRow="0" outlineLevelCol="1"/>
  <cols>
    <col collapsed="false" customWidth="true" hidden="false" outlineLevel="1" max="1" min="1" style="0" width="13.11"/>
    <col collapsed="false" customWidth="true" hidden="false" outlineLevel="1" max="3" min="3" style="0" width="51.06"/>
  </cols>
  <sheetData>
    <row r="1" customFormat="false" ht="12.8" hidden="false" customHeight="true" outlineLevel="0" collapsed="false">
      <c r="A1" s="1" t="s">
        <v>0</v>
      </c>
      <c r="B1" s="2" t="s">
        <v>1</v>
      </c>
      <c r="C1" s="3"/>
    </row>
    <row r="2" customFormat="false" ht="12.8" hidden="false" customHeight="true" outlineLevel="0" collapsed="false">
      <c r="A2" s="1" t="s">
        <v>2</v>
      </c>
      <c r="B2" s="2" t="n">
        <v>72</v>
      </c>
      <c r="C2" s="3"/>
    </row>
    <row r="3" customFormat="false" ht="12.8" hidden="false" customHeight="true" outlineLevel="0" collapsed="false">
      <c r="A3" s="1" t="s">
        <v>3</v>
      </c>
      <c r="B3" s="2" t="n">
        <v>62</v>
      </c>
      <c r="C3" s="3"/>
    </row>
    <row r="4" customFormat="false" ht="12.8" hidden="false" customHeight="true" outlineLevel="0" collapsed="false">
      <c r="A4" s="1" t="s">
        <v>4</v>
      </c>
      <c r="B4" s="2" t="n">
        <v>2</v>
      </c>
      <c r="C4" s="3"/>
    </row>
    <row r="5" customFormat="false" ht="12.8" hidden="false" customHeight="true" outlineLevel="0" collapsed="false">
      <c r="A5" s="4" t="s">
        <v>5</v>
      </c>
      <c r="B5" s="5" t="n">
        <f aca="false">1/(VLOOKUP(B4-1,A19:B43,2,0)+D15)</f>
        <v>0.26530612244898</v>
      </c>
      <c r="C5" s="6" t="s">
        <v>6</v>
      </c>
      <c r="D5" s="3"/>
      <c r="E5" s="3"/>
      <c r="F5" s="3"/>
    </row>
    <row r="6" customFormat="false" ht="12.8" hidden="false" customHeight="true" outlineLevel="0" collapsed="false">
      <c r="A6" s="4" t="s">
        <v>7</v>
      </c>
      <c r="B6" s="5" t="n">
        <f aca="false">1/FACT(B4)*(D13^B4)*D14*B5</f>
        <v>0.426596445029625</v>
      </c>
      <c r="C6" s="6" t="s">
        <v>8</v>
      </c>
      <c r="D6" s="3"/>
      <c r="E6" s="3"/>
      <c r="F6" s="3"/>
    </row>
    <row r="7" customFormat="false" ht="12.8" hidden="false" customHeight="true" outlineLevel="0" collapsed="false">
      <c r="A7" s="7" t="s">
        <v>9</v>
      </c>
      <c r="B7" s="5" t="n">
        <f aca="false">B2/(B4*B3)</f>
        <v>0.580645161290323</v>
      </c>
      <c r="C7" s="6" t="s">
        <v>10</v>
      </c>
      <c r="D7" s="3"/>
      <c r="E7" s="3"/>
      <c r="F7" s="3"/>
    </row>
    <row r="8" customFormat="false" ht="12.8" hidden="false" customHeight="true" outlineLevel="0" collapsed="false">
      <c r="A8" s="4" t="s">
        <v>11</v>
      </c>
      <c r="B8" s="5" t="n">
        <f aca="false">D13^B4*B2*B3/(FACT(B4-1)*(B4*B3-B2)^2)*B5</f>
        <v>0.59067200081025</v>
      </c>
      <c r="C8" s="3" t="s">
        <v>12</v>
      </c>
      <c r="D8" s="3"/>
      <c r="E8" s="3"/>
      <c r="F8" s="3"/>
    </row>
    <row r="9" customFormat="false" ht="12.8" hidden="false" customHeight="true" outlineLevel="0" collapsed="false">
      <c r="A9" s="4" t="s">
        <v>13</v>
      </c>
      <c r="B9" s="5" t="n">
        <f aca="false">D13+B8</f>
        <v>1.7519623233909</v>
      </c>
      <c r="C9" s="6" t="s">
        <v>14</v>
      </c>
      <c r="D9" s="3"/>
      <c r="E9" s="3"/>
      <c r="F9" s="3"/>
    </row>
    <row r="10" customFormat="false" ht="12.8" hidden="false" customHeight="true" outlineLevel="0" collapsed="false">
      <c r="A10" s="4" t="s">
        <v>15</v>
      </c>
      <c r="B10" s="5" t="n">
        <f aca="false">B8/B2</f>
        <v>0.00820377778903125</v>
      </c>
      <c r="C10" s="6" t="s">
        <v>16</v>
      </c>
      <c r="D10" s="3"/>
      <c r="E10" s="3"/>
      <c r="F10" s="3"/>
      <c r="G10" s="3"/>
      <c r="H10" s="3"/>
      <c r="I10" s="3"/>
    </row>
    <row r="11" customFormat="false" ht="12.8" hidden="false" customHeight="true" outlineLevel="0" collapsed="false">
      <c r="A11" s="4" t="s">
        <v>17</v>
      </c>
      <c r="B11" s="5" t="n">
        <f aca="false">1/B3</f>
        <v>0.0161290322580645</v>
      </c>
      <c r="C11" s="6" t="s">
        <v>18</v>
      </c>
      <c r="D11" s="3"/>
      <c r="E11" s="3"/>
      <c r="F11" s="3"/>
      <c r="G11" s="3"/>
      <c r="H11" s="3"/>
      <c r="I11" s="3"/>
    </row>
    <row r="12" customFormat="false" ht="12.8" hidden="false" customHeight="true" outlineLevel="0" collapsed="false">
      <c r="A12" s="4" t="s">
        <v>19</v>
      </c>
      <c r="B12" s="5" t="n">
        <f aca="false">B10+B11</f>
        <v>0.0243328100470957</v>
      </c>
      <c r="C12" s="6" t="s">
        <v>20</v>
      </c>
      <c r="D12" s="3"/>
      <c r="E12" s="3"/>
      <c r="F12" s="3"/>
      <c r="G12" s="3"/>
      <c r="H12" s="3"/>
      <c r="I12" s="3"/>
    </row>
    <row r="13" customFormat="false" ht="12.8" hidden="false" customHeight="true" outlineLevel="0" collapsed="false">
      <c r="A13" s="8" t="s">
        <v>21</v>
      </c>
      <c r="B13" s="8"/>
      <c r="C13" s="8"/>
      <c r="D13" s="3" t="n">
        <f aca="false">B2/B3</f>
        <v>1.16129032258065</v>
      </c>
      <c r="E13" s="3"/>
      <c r="F13" s="3"/>
      <c r="G13" s="3"/>
      <c r="H13" s="3"/>
      <c r="I13" s="3"/>
    </row>
    <row r="14" customFormat="false" ht="12.8" hidden="false" customHeight="true" outlineLevel="0" collapsed="false">
      <c r="A14" s="8" t="s">
        <v>22</v>
      </c>
      <c r="B14" s="8"/>
      <c r="C14" s="8"/>
      <c r="D14" s="3" t="n">
        <f aca="false">B4*B3/(B4*B3-B2)</f>
        <v>2.38461538461538</v>
      </c>
      <c r="E14" s="3"/>
      <c r="F14" s="3"/>
      <c r="G14" s="3"/>
      <c r="H14" s="3"/>
      <c r="I14" s="3"/>
    </row>
    <row r="15" customFormat="false" ht="12.8" hidden="false" customHeight="true" outlineLevel="0" collapsed="false">
      <c r="A15" s="8" t="s">
        <v>23</v>
      </c>
      <c r="B15" s="8"/>
      <c r="C15" s="8"/>
      <c r="D15" s="3" t="n">
        <f aca="false">((D13^B4)/FACT(B4))*D14</f>
        <v>1.60794044665012</v>
      </c>
      <c r="E15" s="3"/>
      <c r="F15" s="3"/>
      <c r="G15" s="3"/>
      <c r="H15" s="3"/>
      <c r="I15" s="3"/>
    </row>
    <row r="16" customFormat="false" ht="12.8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3"/>
    </row>
    <row r="17" customFormat="false" ht="12.8" hidden="false" customHeight="true" outlineLevel="0" collapsed="false">
      <c r="A17" s="3" t="s">
        <v>24</v>
      </c>
      <c r="B17" s="3" t="s">
        <v>25</v>
      </c>
      <c r="C17" s="3"/>
      <c r="D17" s="3"/>
      <c r="E17" s="3"/>
      <c r="F17" s="3"/>
      <c r="G17" s="3"/>
      <c r="H17" s="3"/>
      <c r="I17" s="3"/>
    </row>
    <row r="18" customFormat="false" ht="15.35" hidden="false" customHeight="true" outlineLevel="0" collapsed="false">
      <c r="A18" s="3"/>
      <c r="B18" s="3"/>
      <c r="C18" s="3"/>
      <c r="D18" s="3"/>
      <c r="E18" s="9" t="s">
        <v>26</v>
      </c>
      <c r="F18" s="9" t="s">
        <v>27</v>
      </c>
      <c r="G18" s="10" t="s">
        <v>24</v>
      </c>
      <c r="H18" s="10" t="s">
        <v>28</v>
      </c>
      <c r="I18" s="10" t="s">
        <v>29</v>
      </c>
    </row>
    <row r="19" customFormat="false" ht="12.8" hidden="false" customHeight="true" outlineLevel="0" collapsed="false">
      <c r="A19" s="3" t="n">
        <v>0</v>
      </c>
      <c r="B19" s="3" t="n">
        <f aca="false">B18+D$13^A19/FACT(A19)</f>
        <v>1</v>
      </c>
      <c r="C19" s="3"/>
      <c r="D19" s="3"/>
      <c r="E19" s="3" t="n">
        <f aca="false">($D$13^$A19/FACT($A19))*$B$5</f>
        <v>0.26530612244898</v>
      </c>
      <c r="F19" s="3" t="n">
        <f aca="false">($D$13^$A19/(FACT($B$4)*($B$4^($A19-$B$4))))*$B$5</f>
        <v>0.530612244897959</v>
      </c>
      <c r="G19" s="11" t="n">
        <v>0</v>
      </c>
      <c r="H19" s="12" t="n">
        <f aca="false">IF($A19&lt;=$B$4,E19,F19)</f>
        <v>0.26530612244898</v>
      </c>
      <c r="I19" s="13" t="n">
        <f aca="false">H19</f>
        <v>0.26530612244898</v>
      </c>
    </row>
    <row r="20" customFormat="false" ht="12.8" hidden="false" customHeight="true" outlineLevel="0" collapsed="false">
      <c r="A20" s="3" t="n">
        <v>1</v>
      </c>
      <c r="B20" s="3" t="n">
        <f aca="false">B19+D$13^A20/FACT(A20)</f>
        <v>2.16129032258064</v>
      </c>
      <c r="C20" s="3"/>
      <c r="D20" s="3"/>
      <c r="E20" s="3" t="n">
        <f aca="false">($D$13^$A20/FACT($A20))*$B$5</f>
        <v>0.308097432521396</v>
      </c>
      <c r="F20" s="3" t="n">
        <f aca="false">($D$13^$A20/(FACT($B$4)*($B$4^($A20-$B$4))))*$B$5</f>
        <v>0.308097432521396</v>
      </c>
      <c r="G20" s="11" t="n">
        <v>1</v>
      </c>
      <c r="H20" s="12" t="n">
        <f aca="false">IF($A20&lt;=$B$4,E20,F20)</f>
        <v>0.308097432521396</v>
      </c>
      <c r="I20" s="13" t="n">
        <f aca="false">H20+I19</f>
        <v>0.573403554970375</v>
      </c>
    </row>
    <row r="21" customFormat="false" ht="12.8" hidden="false" customHeight="true" outlineLevel="0" collapsed="false">
      <c r="A21" s="3" t="n">
        <v>2</v>
      </c>
      <c r="B21" s="3" t="n">
        <f aca="false">B20+D$13^A21/FACT(A21)</f>
        <v>2.83558792924037</v>
      </c>
      <c r="C21" s="3"/>
      <c r="D21" s="3"/>
      <c r="E21" s="3" t="n">
        <f aca="false">($D$13^$A21/FACT($A21))*$B$5</f>
        <v>0.17889528339952</v>
      </c>
      <c r="F21" s="3" t="n">
        <f aca="false">($D$13^$A21/(FACT($B$4)*($B$4^($A21-$B$4))))*$B$5</f>
        <v>0.17889528339952</v>
      </c>
      <c r="G21" s="11" t="n">
        <v>2</v>
      </c>
      <c r="H21" s="12" t="n">
        <f aca="false">IF($A21&lt;=$B$4,E21,F21)</f>
        <v>0.17889528339952</v>
      </c>
      <c r="I21" s="13" t="n">
        <f aca="false">H21+I20</f>
        <v>0.752298838369895</v>
      </c>
    </row>
    <row r="22" customFormat="false" ht="12.8" hidden="false" customHeight="true" outlineLevel="0" collapsed="false">
      <c r="A22" s="3" t="n">
        <v>3</v>
      </c>
      <c r="B22" s="3" t="n">
        <f aca="false">B21+D$13^A22/FACT(A22)</f>
        <v>3.09660635762479</v>
      </c>
      <c r="C22" s="3"/>
      <c r="D22" s="3"/>
      <c r="E22" s="3" t="n">
        <f aca="false">($D$13^$A22/FACT($A22))*$B$5</f>
        <v>0.0692497871223949</v>
      </c>
      <c r="F22" s="3" t="n">
        <f aca="false">($D$13^$A22/(FACT($B$4)*($B$4^($A22-$B$4))))*$B$5</f>
        <v>0.103874680683592</v>
      </c>
      <c r="G22" s="11" t="n">
        <v>3</v>
      </c>
      <c r="H22" s="12" t="n">
        <f aca="false">IF($A22&lt;=$B$4,E22,F22)</f>
        <v>0.103874680683592</v>
      </c>
      <c r="I22" s="13" t="n">
        <f aca="false">H22+I21</f>
        <v>0.856173519053488</v>
      </c>
    </row>
    <row r="23" customFormat="false" ht="12.8" hidden="false" customHeight="true" outlineLevel="0" collapsed="false">
      <c r="A23" s="3" t="n">
        <v>4</v>
      </c>
      <c r="B23" s="3" t="n">
        <f aca="false">B22+D$13^A23/FACT(A23)</f>
        <v>3.17238590134929</v>
      </c>
      <c r="C23" s="3"/>
      <c r="D23" s="3"/>
      <c r="E23" s="3" t="n">
        <f aca="false">($D$13^$A23/FACT($A23))*$B$5</f>
        <v>0.0201047769065017</v>
      </c>
      <c r="F23" s="3" t="n">
        <f aca="false">($D$13^$A23/(FACT($B$4)*($B$4^($A23-$B$4))))*$B$5</f>
        <v>0.0603143307195052</v>
      </c>
      <c r="G23" s="11" t="n">
        <v>4</v>
      </c>
      <c r="H23" s="12" t="n">
        <f aca="false">IF($A23&lt;=$B$4,E23,F23)</f>
        <v>0.0603143307195052</v>
      </c>
      <c r="I23" s="13" t="n">
        <f aca="false">H23+I22</f>
        <v>0.916487849772993</v>
      </c>
    </row>
    <row r="24" customFormat="false" ht="12.8" hidden="false" customHeight="true" outlineLevel="0" collapsed="false">
      <c r="A24" s="3" t="n">
        <v>5</v>
      </c>
      <c r="B24" s="3" t="n">
        <f aca="false">B23+D$13^A24/FACT(A24)</f>
        <v>3.18998631150466</v>
      </c>
      <c r="C24" s="3"/>
      <c r="D24" s="3"/>
      <c r="E24" s="3" t="n">
        <f aca="false">($D$13^$A24/FACT($A24))*$B$5</f>
        <v>0.00466949657183266</v>
      </c>
      <c r="F24" s="3" t="n">
        <f aca="false">($D$13^$A24/(FACT($B$4)*($B$4^($A24-$B$4))))*$B$5</f>
        <v>0.035021224288745</v>
      </c>
      <c r="G24" s="11" t="n">
        <v>5</v>
      </c>
      <c r="H24" s="12" t="n">
        <f aca="false">IF($A24&lt;=$B$4,E24,F24)</f>
        <v>0.035021224288745</v>
      </c>
      <c r="I24" s="13" t="n">
        <f aca="false">H24+I23</f>
        <v>0.951509074061738</v>
      </c>
    </row>
    <row r="25" customFormat="false" ht="12.8" hidden="false" customHeight="true" outlineLevel="0" collapsed="false">
      <c r="A25" s="3" t="n">
        <v>6</v>
      </c>
      <c r="B25" s="3" t="n">
        <f aca="false">B24+D$13^A25/FACT(A25)</f>
        <v>3.19339284250248</v>
      </c>
      <c r="C25" s="3"/>
      <c r="D25" s="3"/>
      <c r="E25" s="3" t="n">
        <f aca="false">($D$13^$A25/FACT($A25))*$B$5</f>
        <v>0.000903773530032128</v>
      </c>
      <c r="F25" s="3" t="n">
        <f aca="false">($D$13^$A25/(FACT($B$4)*($B$4^($A25-$B$4))))*$B$5</f>
        <v>0.0203349044257229</v>
      </c>
      <c r="G25" s="11" t="n">
        <v>6</v>
      </c>
      <c r="H25" s="12" t="n">
        <f aca="false">IF($A25&lt;=$B$4,E25,F25)</f>
        <v>0.0203349044257229</v>
      </c>
      <c r="I25" s="13" t="n">
        <f aca="false">H25+I24</f>
        <v>0.971843978487461</v>
      </c>
    </row>
    <row r="26" customFormat="false" ht="12.8" hidden="false" customHeight="true" outlineLevel="0" collapsed="false">
      <c r="A26" s="3" t="n">
        <v>7</v>
      </c>
      <c r="B26" s="3" t="n">
        <f aca="false">B25+D$13^A26/FACT(A26)</f>
        <v>3.19395798128552</v>
      </c>
      <c r="C26" s="3"/>
      <c r="D26" s="3"/>
      <c r="E26" s="3" t="n">
        <f aca="false">($D$13^$A26/FACT($A26))*$B$5</f>
        <v>0.000149934779175837</v>
      </c>
      <c r="F26" s="3" t="n">
        <f aca="false">($D$13^$A26/(FACT($B$4)*($B$4^($A26-$B$4))))*$B$5</f>
        <v>0.0118073638600972</v>
      </c>
      <c r="G26" s="11" t="n">
        <v>7</v>
      </c>
      <c r="H26" s="12" t="n">
        <f aca="false">IF($A26&lt;=$B$4,E26,F26)</f>
        <v>0.0118073638600972</v>
      </c>
      <c r="I26" s="13" t="n">
        <f aca="false">H26+I25</f>
        <v>0.983651342347558</v>
      </c>
    </row>
    <row r="27" customFormat="false" ht="12.8" hidden="false" customHeight="true" outlineLevel="0" collapsed="false">
      <c r="A27" s="3" t="n">
        <v>8</v>
      </c>
      <c r="B27" s="3" t="n">
        <f aca="false">B26+D$13^A27/FACT(A27)</f>
        <v>3.19404001756048</v>
      </c>
      <c r="C27" s="3"/>
      <c r="D27" s="3"/>
      <c r="E27" s="3" t="n">
        <f aca="false">($D$13^$A27/FACT($A27))*$B$5</f>
        <v>2.17647260093957E-005</v>
      </c>
      <c r="F27" s="3" t="n">
        <f aca="false">($D$13^$A27/(FACT($B$4)*($B$4^($A27-$B$4))))*$B$5</f>
        <v>0.00685588869295964</v>
      </c>
      <c r="G27" s="11" t="n">
        <v>8</v>
      </c>
      <c r="H27" s="12" t="n">
        <f aca="false">IF($A27&lt;=$B$4,E27,F27)</f>
        <v>0.00685588869295964</v>
      </c>
      <c r="I27" s="13" t="n">
        <f aca="false">H27+I26</f>
        <v>0.990507231040518</v>
      </c>
    </row>
    <row r="28" customFormat="false" ht="12.8" hidden="false" customHeight="true" outlineLevel="0" collapsed="false">
      <c r="A28" s="3" t="n">
        <v>9</v>
      </c>
      <c r="B28" s="3" t="n">
        <f aca="false">B27+D$13^A28/FACT(A28)</f>
        <v>3.19405060288628</v>
      </c>
      <c r="C28" s="3"/>
      <c r="D28" s="3"/>
      <c r="E28" s="3" t="n">
        <f aca="false">($D$13^$A28/FACT($A28))*$B$5</f>
        <v>2.80835174314783E-006</v>
      </c>
      <c r="F28" s="3" t="n">
        <f aca="false">($D$13^$A28/(FACT($B$4)*($B$4^($A28-$B$4))))*$B$5</f>
        <v>0.00398083859591205</v>
      </c>
      <c r="G28" s="11" t="n">
        <v>9</v>
      </c>
      <c r="H28" s="12" t="n">
        <f aca="false">IF($A28&lt;=$B$4,E28,F28)</f>
        <v>0.00398083859591205</v>
      </c>
      <c r="I28" s="13" t="n">
        <f aca="false">H28+I27</f>
        <v>0.99448806963643</v>
      </c>
    </row>
    <row r="29" customFormat="false" ht="12.8" hidden="false" customHeight="true" outlineLevel="0" collapsed="false">
      <c r="A29" s="3" t="n">
        <v>10</v>
      </c>
      <c r="B29" s="3" t="n">
        <f aca="false">B28+D$13^A29/FACT(A29)</f>
        <v>3.19405183214992</v>
      </c>
      <c r="C29" s="3"/>
      <c r="D29" s="3"/>
      <c r="E29" s="3" t="n">
        <f aca="false">($D$13^$A29/FACT($A29))*$B$5</f>
        <v>3.26131170172006E-007</v>
      </c>
      <c r="F29" s="3" t="n">
        <f aca="false">($D$13^$A29/(FACT($B$4)*($B$4^($A29-$B$4))))*$B$5</f>
        <v>0.00231145466859409</v>
      </c>
      <c r="G29" s="11" t="n">
        <v>10</v>
      </c>
      <c r="H29" s="12" t="n">
        <f aca="false">IF($A29&lt;=$B$4,E29,F29)</f>
        <v>0.00231145466859409</v>
      </c>
      <c r="I29" s="13" t="n">
        <f aca="false">H29+I28</f>
        <v>0.996799524305024</v>
      </c>
    </row>
    <row r="30" customFormat="false" ht="12.8" hidden="false" customHeight="true" outlineLevel="0" collapsed="false">
      <c r="A30" s="3" t="n">
        <v>11</v>
      </c>
      <c r="B30" s="3" t="n">
        <f aca="false">B29+D$13^A30/FACT(A30)</f>
        <v>3.19405196192556</v>
      </c>
      <c r="C30" s="3"/>
      <c r="D30" s="3"/>
      <c r="E30" s="3" t="n">
        <f aca="false">($D$13^$A30/FACT($A30))*$B$5</f>
        <v>3.44302701647866E-008</v>
      </c>
      <c r="F30" s="3" t="n">
        <f aca="false">($D$13^$A30/(FACT($B$4)*($B$4^($A30-$B$4))))*$B$5</f>
        <v>0.00134213496886109</v>
      </c>
      <c r="G30" s="11" t="n">
        <v>11</v>
      </c>
      <c r="H30" s="12" t="n">
        <f aca="false">IF($A30&lt;=$B$4,E30,F30)</f>
        <v>0.00134213496886109</v>
      </c>
      <c r="I30" s="13" t="n">
        <f aca="false">H30+I29</f>
        <v>0.998141659273885</v>
      </c>
    </row>
    <row r="31" customFormat="false" ht="12.8" hidden="false" customHeight="true" outlineLevel="0" collapsed="false">
      <c r="A31" s="3" t="n">
        <v>12</v>
      </c>
      <c r="B31" s="3" t="n">
        <f aca="false">B30+D$13^A31/FACT(A31)</f>
        <v>3.19405197448449</v>
      </c>
      <c r="C31" s="3"/>
      <c r="D31" s="3"/>
      <c r="E31" s="3" t="n">
        <f aca="false">($D$13^$A31/FACT($A31))*$B$5</f>
        <v>3.33196162885031E-009</v>
      </c>
      <c r="F31" s="3" t="n">
        <f aca="false">($D$13^$A31/(FACT($B$4)*($B$4^($A31-$B$4))))*$B$5</f>
        <v>0.000779304175467728</v>
      </c>
      <c r="G31" s="11" t="n">
        <v>12</v>
      </c>
      <c r="H31" s="12" t="n">
        <f aca="false">IF($A31&lt;=$B$4,E31,F31)</f>
        <v>0.000779304175467728</v>
      </c>
      <c r="I31" s="13" t="n">
        <f aca="false">H31+I30</f>
        <v>0.998920963449352</v>
      </c>
    </row>
    <row r="32" customFormat="false" ht="12.8" hidden="false" customHeight="true" outlineLevel="0" collapsed="false">
      <c r="A32" s="3" t="n">
        <v>13</v>
      </c>
      <c r="B32" s="3" t="n">
        <f aca="false">B31+D$13^A32/FACT(A32)</f>
        <v>3.19405197560638</v>
      </c>
      <c r="C32" s="3"/>
      <c r="D32" s="3"/>
      <c r="E32" s="3" t="n">
        <f aca="false">($D$13^$A32/FACT($A32))*$B$5</f>
        <v>2.97644214984147E-010</v>
      </c>
      <c r="F32" s="3" t="n">
        <f aca="false">($D$13^$A32/(FACT($B$4)*($B$4^($A32-$B$4))))*$B$5</f>
        <v>0.000452499198658681</v>
      </c>
      <c r="G32" s="11" t="n">
        <v>13</v>
      </c>
      <c r="H32" s="12" t="n">
        <f aca="false">IF($A32&lt;=$B$4,E32,F32)</f>
        <v>0.000452499198658681</v>
      </c>
      <c r="I32" s="13" t="n">
        <f aca="false">H32+I31</f>
        <v>0.999373462648011</v>
      </c>
    </row>
    <row r="33" customFormat="false" ht="12.8" hidden="false" customHeight="true" outlineLevel="0" collapsed="false">
      <c r="A33" s="3" t="n">
        <v>14</v>
      </c>
      <c r="B33" s="3" t="n">
        <f aca="false">B32+D$13^A33/FACT(A33)</f>
        <v>3.19405197569944</v>
      </c>
      <c r="C33" s="3"/>
      <c r="D33" s="3"/>
      <c r="E33" s="3" t="n">
        <f aca="false">($D$13^$A33/FACT($A33))*$B$5</f>
        <v>2.46893818880859E-011</v>
      </c>
      <c r="F33" s="3" t="n">
        <f aca="false">($D$13^$A33/(FACT($B$4)*($B$4^($A33-$B$4))))*$B$5</f>
        <v>0.000262741470188911</v>
      </c>
      <c r="G33" s="11" t="n">
        <v>14</v>
      </c>
      <c r="H33" s="12" t="n">
        <f aca="false">IF($A33&lt;=$B$4,E33,F33)</f>
        <v>0.000262741470188911</v>
      </c>
      <c r="I33" s="13" t="n">
        <f aca="false">H33+I32</f>
        <v>0.9996362041182</v>
      </c>
    </row>
    <row r="34" customFormat="false" ht="12.8" hidden="false" customHeight="true" outlineLevel="0" collapsed="false">
      <c r="A34" s="3" t="n">
        <v>15</v>
      </c>
      <c r="B34" s="3" t="n">
        <f aca="false">B33+D$13^A34/FACT(A34)</f>
        <v>3.19405197570664</v>
      </c>
      <c r="C34" s="3"/>
      <c r="D34" s="3"/>
      <c r="E34" s="3" t="n">
        <f aca="false">($D$13^$A34/FACT($A34))*$B$5</f>
        <v>1.91143601714214E-012</v>
      </c>
      <c r="F34" s="3" t="n">
        <f aca="false">($D$13^$A34/(FACT($B$4)*($B$4^($A34-$B$4))))*$B$5</f>
        <v>0.000152559563335497</v>
      </c>
      <c r="G34" s="11" t="n">
        <v>15</v>
      </c>
      <c r="H34" s="12" t="n">
        <f aca="false">IF($A34&lt;=$B$4,E34,F34)</f>
        <v>0.000152559563335497</v>
      </c>
      <c r="I34" s="13" t="n">
        <f aca="false">H34+I33</f>
        <v>0.999788763681535</v>
      </c>
    </row>
    <row r="35" customFormat="false" ht="12.8" hidden="false" customHeight="true" outlineLevel="0" collapsed="false">
      <c r="A35" s="3" t="n">
        <v>16</v>
      </c>
      <c r="B35" s="3" t="n">
        <f aca="false">B34+D$13^A35/FACT(A35)</f>
        <v>3.19405197570717</v>
      </c>
      <c r="C35" s="3"/>
      <c r="D35" s="3"/>
      <c r="E35" s="3" t="n">
        <f aca="false">($D$13^$A35/FACT($A35))*$B$5</f>
        <v>1.38733259308704E-013</v>
      </c>
      <c r="F35" s="3" t="n">
        <f aca="false">($D$13^$A35/(FACT($B$4)*($B$4^($A35-$B$4))))*$B$5</f>
        <v>8.85829722593208E-005</v>
      </c>
      <c r="G35" s="11" t="n">
        <v>16</v>
      </c>
      <c r="H35" s="12" t="n">
        <f aca="false">IF($A35&lt;=$B$4,E35,F35)</f>
        <v>8.85829722593208E-005</v>
      </c>
      <c r="I35" s="13" t="n">
        <f aca="false">H35+I34</f>
        <v>0.999877346653795</v>
      </c>
    </row>
    <row r="36" customFormat="false" ht="12.8" hidden="false" customHeight="true" outlineLevel="0" collapsed="false">
      <c r="A36" s="3" t="n">
        <v>17</v>
      </c>
      <c r="B36" s="3" t="n">
        <f aca="false">B35+D$13^A36/FACT(A36)</f>
        <v>3.1940519757072</v>
      </c>
      <c r="C36" s="3"/>
      <c r="D36" s="3"/>
      <c r="E36" s="3" t="n">
        <f aca="false">($D$13^$A36/FACT($A36))*$B$5</f>
        <v>9.47703479148639E-015</v>
      </c>
      <c r="F36" s="3" t="n">
        <f aca="false">($D$13^$A36/(FACT($B$4)*($B$4^($A36-$B$4))))*$B$5</f>
        <v>5.14352742150895E-005</v>
      </c>
      <c r="G36" s="11" t="n">
        <v>17</v>
      </c>
      <c r="H36" s="12" t="n">
        <f aca="false">IF($A36&lt;=$B$4,E36,F36)</f>
        <v>5.14352742150895E-005</v>
      </c>
      <c r="I36" s="13" t="n">
        <f aca="false">H36+I35</f>
        <v>0.99992878192801</v>
      </c>
    </row>
    <row r="37" customFormat="false" ht="12.8" hidden="false" customHeight="true" outlineLevel="0" collapsed="false">
      <c r="A37" s="3" t="n">
        <v>18</v>
      </c>
      <c r="B37" s="3" t="n">
        <f aca="false">B36+D$13^A37/FACT(A37)</f>
        <v>3.1940519757072</v>
      </c>
      <c r="C37" s="3"/>
      <c r="D37" s="3"/>
      <c r="E37" s="3" t="n">
        <f aca="false">($D$13^$A37/FACT($A37))*$B$5</f>
        <v>6.11421599450735E-016</v>
      </c>
      <c r="F37" s="3" t="n">
        <f aca="false">($D$13^$A37/(FACT($B$4)*($B$4^($A37-$B$4))))*$B$5</f>
        <v>2.98656430926326E-005</v>
      </c>
      <c r="G37" s="11" t="n">
        <v>18</v>
      </c>
      <c r="H37" s="12" t="n">
        <f aca="false">IF($A37&lt;=$B$4,E37,F37)</f>
        <v>2.98656430926326E-005</v>
      </c>
      <c r="I37" s="13" t="n">
        <f aca="false">H37+I36</f>
        <v>0.999958647571103</v>
      </c>
    </row>
    <row r="38" customFormat="false" ht="12.8" hidden="false" customHeight="true" outlineLevel="0" collapsed="false">
      <c r="A38" s="3" t="n">
        <v>19</v>
      </c>
      <c r="B38" s="3" t="n">
        <f aca="false">B37+D$13^A38/FACT(A38)</f>
        <v>3.1940519757072</v>
      </c>
      <c r="C38" s="3"/>
      <c r="D38" s="3"/>
      <c r="E38" s="3" t="n">
        <f aca="false">($D$13^$A38/FACT($A38))*$B$5</f>
        <v>3.73704203399431E-017</v>
      </c>
      <c r="F38" s="3" t="n">
        <f aca="false">($D$13^$A38/(FACT($B$4)*($B$4^($A38-$B$4))))*$B$5</f>
        <v>1.73413411505609E-005</v>
      </c>
      <c r="G38" s="11" t="n">
        <v>19</v>
      </c>
      <c r="H38" s="12" t="n">
        <f aca="false">IF($A38&lt;=$B$4,E38,F38)</f>
        <v>1.73413411505609E-005</v>
      </c>
      <c r="I38" s="13" t="n">
        <f aca="false">H38+I37</f>
        <v>0.999975988912253</v>
      </c>
    </row>
    <row r="39" customFormat="false" ht="12.8" hidden="false" customHeight="true" outlineLevel="0" collapsed="false">
      <c r="A39" s="3" t="n">
        <v>20</v>
      </c>
      <c r="B39" s="3" t="n">
        <f aca="false">B38+D$13^A39/FACT(A39)</f>
        <v>3.1940519757072</v>
      </c>
      <c r="C39" s="3"/>
      <c r="D39" s="3"/>
      <c r="E39" s="3" t="n">
        <f aca="false">($D$13^$A39/FACT($A39))*$B$5</f>
        <v>2.16989537457734E-018</v>
      </c>
      <c r="F39" s="3" t="n">
        <f aca="false">($D$13^$A39/(FACT($B$4)*($B$4^($A39-$B$4))))*$B$5</f>
        <v>1.00691658293579E-005</v>
      </c>
      <c r="G39" s="11" t="n">
        <v>20</v>
      </c>
      <c r="H39" s="12" t="n">
        <f aca="false">IF($A39&lt;=$B$4,E39,F39)</f>
        <v>1.00691658293579E-005</v>
      </c>
      <c r="I39" s="13" t="n">
        <f aca="false">H39+I38</f>
        <v>0.999986058078082</v>
      </c>
    </row>
    <row r="40" customFormat="false" ht="12.8" hidden="false" customHeight="true" outlineLevel="0" collapsed="false">
      <c r="A40" s="3" t="n">
        <v>21</v>
      </c>
      <c r="B40" s="3" t="n">
        <f aca="false">B39+D$13^A40/FACT(A40)</f>
        <v>3.1940519757072</v>
      </c>
      <c r="C40" s="3"/>
      <c r="D40" s="3"/>
      <c r="E40" s="3" t="n">
        <f aca="false">($D$13^$A40/FACT($A40))*$B$5</f>
        <v>1.19994214262341E-019</v>
      </c>
      <c r="F40" s="3" t="n">
        <f aca="false">($D$13^$A40/(FACT($B$4)*($B$4^($A40-$B$4))))*$B$5</f>
        <v>5.84661241704654E-006</v>
      </c>
      <c r="G40" s="11" t="n">
        <v>21</v>
      </c>
      <c r="H40" s="12" t="n">
        <f aca="false">IF($A40&lt;=$B$4,E40,F40)</f>
        <v>5.84661241704654E-006</v>
      </c>
      <c r="I40" s="13" t="n">
        <f aca="false">H40+I39</f>
        <v>0.9999919046905</v>
      </c>
    </row>
    <row r="41" customFormat="false" ht="12.8" hidden="false" customHeight="true" outlineLevel="0" collapsed="false">
      <c r="A41" s="3" t="n">
        <v>22</v>
      </c>
      <c r="B41" s="3" t="n">
        <f aca="false">B40+D$13^A41/FACT(A41)</f>
        <v>3.1940519757072</v>
      </c>
      <c r="C41" s="3"/>
      <c r="D41" s="3"/>
      <c r="E41" s="3" t="n">
        <f aca="false">($D$13^$A41/FACT($A41))*$B$5</f>
        <v>6.33400544493298E-021</v>
      </c>
      <c r="F41" s="3" t="n">
        <f aca="false">($D$13^$A41/(FACT($B$4)*($B$4^($A41-$B$4))))*$B$5</f>
        <v>3.39480720989799E-006</v>
      </c>
      <c r="G41" s="11" t="n">
        <v>22</v>
      </c>
      <c r="H41" s="12" t="n">
        <f aca="false">IF($A41&lt;=$B$4,E41,F41)</f>
        <v>3.39480720989799E-006</v>
      </c>
      <c r="I41" s="13" t="n">
        <f aca="false">H41+I40</f>
        <v>0.99999529949771</v>
      </c>
    </row>
    <row r="42" customFormat="false" ht="12.8" hidden="false" customHeight="true" outlineLevel="0" collapsed="false">
      <c r="A42" s="3" t="n">
        <v>23</v>
      </c>
      <c r="B42" s="3" t="n">
        <f aca="false">B41+D$13^A42/FACT(A42)</f>
        <v>3.1940519757072</v>
      </c>
      <c r="C42" s="3"/>
      <c r="D42" s="3"/>
      <c r="E42" s="3" t="n">
        <f aca="false">($D$13^$A42/FACT($A42))*$B$5</f>
        <v>3.19809531581469E-022</v>
      </c>
      <c r="F42" s="3" t="n">
        <f aca="false">($D$13^$A42/(FACT($B$4)*($B$4^($A42-$B$4))))*$B$5</f>
        <v>1.97117837994077E-006</v>
      </c>
      <c r="G42" s="11" t="n">
        <v>23</v>
      </c>
      <c r="H42" s="12" t="n">
        <f aca="false">IF($A42&lt;=$B$4,E42,F42)</f>
        <v>1.97117837994077E-006</v>
      </c>
      <c r="I42" s="13" t="n">
        <f aca="false">H42+I41</f>
        <v>0.99999727067609</v>
      </c>
    </row>
    <row r="43" customFormat="false" ht="12.8" hidden="false" customHeight="true" outlineLevel="0" collapsed="false">
      <c r="A43" s="3" t="n">
        <v>24</v>
      </c>
      <c r="B43" s="3" t="n">
        <f aca="false">B42+D$13^A43/FACT(A43)</f>
        <v>3.1940519757072</v>
      </c>
      <c r="C43" s="3"/>
      <c r="D43" s="3"/>
      <c r="E43" s="3" t="n">
        <f aca="false">($D$13^$A43/FACT($A43))*$B$5</f>
        <v>1.5474654753942E-023</v>
      </c>
      <c r="F43" s="3" t="n">
        <f aca="false">($D$13^$A43/(FACT($B$4)*($B$4^($A43-$B$4))))*$B$5</f>
        <v>1.14455518835271E-006</v>
      </c>
      <c r="G43" s="11" t="n">
        <v>24</v>
      </c>
      <c r="H43" s="12" t="n">
        <f aca="false">IF($A43&lt;=$B$4,E43,F43)</f>
        <v>1.14455518835271E-006</v>
      </c>
      <c r="I43" s="13" t="n">
        <f aca="false">H43+I42</f>
        <v>0.999998415231278</v>
      </c>
    </row>
    <row r="44" customFormat="false" ht="12.8" hidden="false" customHeight="true" outlineLevel="0" collapsed="false">
      <c r="A44" s="3" t="n">
        <v>25</v>
      </c>
      <c r="B44" s="3" t="n">
        <f aca="false">B43+D$13^A44/FACT(A44)</f>
        <v>3.1940519757072</v>
      </c>
      <c r="C44" s="3"/>
      <c r="D44" s="3"/>
      <c r="E44" s="3" t="n">
        <f aca="false">($D$13^$A44/FACT($A44))*$B$5</f>
        <v>7.18822672441178E-025</v>
      </c>
      <c r="F44" s="3" t="n">
        <f aca="false">($D$13^$A44/(FACT($B$4)*($B$4^($A44-$B$4))))*$B$5</f>
        <v>6.64580431946732E-007</v>
      </c>
      <c r="G44" s="11" t="n">
        <v>25</v>
      </c>
      <c r="H44" s="12" t="n">
        <f aca="false">IF($A44&lt;=$B$4,E44,F44)</f>
        <v>6.64580431946732E-007</v>
      </c>
      <c r="I44" s="13" t="n">
        <f aca="false">H44+I43</f>
        <v>0.99999907981171</v>
      </c>
    </row>
    <row r="45" customFormat="false" ht="12.8" hidden="false" customHeight="true" outlineLevel="0" collapsed="false">
      <c r="A45" s="3" t="n">
        <v>26</v>
      </c>
      <c r="B45" s="3" t="n">
        <f aca="false">B44+D$13^A45/FACT(A45)</f>
        <v>3.1940519757072</v>
      </c>
      <c r="C45" s="3"/>
      <c r="D45" s="3"/>
      <c r="E45" s="3" t="n">
        <f aca="false">($D$13^$A45/FACT($A45))*$B$5</f>
        <v>3.21062235829807E-026</v>
      </c>
      <c r="F45" s="3" t="n">
        <f aca="false">($D$13^$A45/(FACT($B$4)*($B$4^($A45-$B$4))))*$B$5</f>
        <v>3.85885412098102E-007</v>
      </c>
      <c r="G45" s="11" t="n">
        <v>26</v>
      </c>
      <c r="H45" s="12" t="n">
        <f aca="false">IF($A45&lt;=$B$4,E45,F45)</f>
        <v>3.85885412098102E-007</v>
      </c>
      <c r="I45" s="13" t="n">
        <f aca="false">H45+I44</f>
        <v>0.999999465697122</v>
      </c>
    </row>
    <row r="46" customFormat="false" ht="12.8" hidden="false" customHeight="true" outlineLevel="0" collapsed="false">
      <c r="A46" s="3" t="n">
        <v>27</v>
      </c>
      <c r="B46" s="3" t="n">
        <f aca="false">B45+D$13^A46/FACT(A46)</f>
        <v>3.1940519757072</v>
      </c>
      <c r="C46" s="3"/>
      <c r="D46" s="3"/>
      <c r="E46" s="3" t="n">
        <f aca="false">($D$13^$A46/FACT($A46))*$B$5</f>
        <v>1.38091284227874E-027</v>
      </c>
      <c r="F46" s="3" t="n">
        <f aca="false">($D$13^$A46/(FACT($B$4)*($B$4^($A46-$B$4))))*$B$5</f>
        <v>2.24062497347285E-007</v>
      </c>
      <c r="G46" s="11" t="n">
        <v>27</v>
      </c>
      <c r="H46" s="12" t="n">
        <f aca="false">IF($A46&lt;=$B$4,E46,F46)</f>
        <v>2.24062497347285E-007</v>
      </c>
      <c r="I46" s="13" t="n">
        <f aca="false">H46+I45</f>
        <v>0.999999689759619</v>
      </c>
    </row>
    <row r="47" customFormat="false" ht="12.8" hidden="false" customHeight="true" outlineLevel="0" collapsed="false">
      <c r="A47" s="3" t="n">
        <v>28</v>
      </c>
      <c r="B47" s="3" t="n">
        <f aca="false">B46+D$13^A47/FACT(A47)</f>
        <v>3.1940519757072</v>
      </c>
      <c r="C47" s="3"/>
      <c r="D47" s="3"/>
      <c r="E47" s="3" t="n">
        <f aca="false">($D$13^$A47/FACT($A47))*$B$5</f>
        <v>5.72728828594869E-029</v>
      </c>
      <c r="F47" s="3" t="n">
        <f aca="false">($D$13^$A47/(FACT($B$4)*($B$4^($A47-$B$4))))*$B$5</f>
        <v>1.30100804911327E-007</v>
      </c>
      <c r="G47" s="11" t="n">
        <v>28</v>
      </c>
      <c r="H47" s="12" t="n">
        <f aca="false">IF($A47&lt;=$B$4,E47,F47)</f>
        <v>1.30100804911327E-007</v>
      </c>
      <c r="I47" s="13" t="n">
        <f aca="false">H47+I46</f>
        <v>0.999999819860424</v>
      </c>
    </row>
    <row r="48" customFormat="false" ht="12.8" hidden="false" customHeight="true" outlineLevel="0" collapsed="false">
      <c r="A48" s="3" t="n">
        <v>29</v>
      </c>
      <c r="B48" s="3" t="n">
        <f aca="false">B47+D$13^A48/FACT(A48)</f>
        <v>3.1940519757072</v>
      </c>
      <c r="C48" s="3"/>
      <c r="D48" s="3"/>
      <c r="E48" s="3" t="n">
        <f aca="false">($D$13^$A48/FACT($A48))*$B$5</f>
        <v>2.29346360727645E-030</v>
      </c>
      <c r="F48" s="3" t="n">
        <f aca="false">($D$13^$A48/(FACT($B$4)*($B$4^($A48-$B$4))))*$B$5</f>
        <v>7.55424028517383E-008</v>
      </c>
      <c r="G48" s="11" t="n">
        <v>29</v>
      </c>
      <c r="H48" s="12" t="n">
        <f aca="false">IF($A48&lt;=$B$4,E48,F48)</f>
        <v>7.55424028517383E-008</v>
      </c>
      <c r="I48" s="13" t="n">
        <f aca="false">H48+I47</f>
        <v>0.999999895402827</v>
      </c>
    </row>
    <row r="49" customFormat="false" ht="12.8" hidden="false" customHeight="true" outlineLevel="0" collapsed="false">
      <c r="A49" s="3" t="n">
        <v>30</v>
      </c>
      <c r="B49" s="3" t="n">
        <f aca="false">B48+D$13^A49/FACT(A49)</f>
        <v>3.1940519757072</v>
      </c>
      <c r="C49" s="3"/>
      <c r="D49" s="3"/>
      <c r="E49" s="3" t="n">
        <f aca="false">($D$13^$A49/FACT($A49))*$B$5</f>
        <v>8.87792364107012E-032</v>
      </c>
      <c r="F49" s="3" t="n">
        <f aca="false">($D$13^$A49/(FACT($B$4)*($B$4^($A49-$B$4))))*$B$5</f>
        <v>4.38633306881061E-008</v>
      </c>
      <c r="G49" s="11" t="n">
        <v>30</v>
      </c>
      <c r="H49" s="12" t="n">
        <f aca="false">IF($A49&lt;=$B$4,E49,F49)</f>
        <v>4.38633306881061E-008</v>
      </c>
      <c r="I49" s="13" t="n">
        <f aca="false">H49+I48</f>
        <v>0.999999939266158</v>
      </c>
    </row>
    <row r="50" customFormat="false" ht="12.8" hidden="false" customHeight="true" outlineLevel="0" collapsed="false">
      <c r="A50" s="3" t="n">
        <v>31</v>
      </c>
      <c r="B50" s="3" t="n">
        <f aca="false">B49+D$13^A50/FACT(A50)</f>
        <v>3.1940519757072</v>
      </c>
      <c r="C50" s="3"/>
      <c r="D50" s="3"/>
      <c r="E50" s="3" t="n">
        <f aca="false">($D$13^$A50/FACT($A50))*$B$5</f>
        <v>3.32575703515634E-033</v>
      </c>
      <c r="F50" s="3" t="n">
        <f aca="false">($D$13^$A50/(FACT($B$4)*($B$4^($A50-$B$4))))*$B$5</f>
        <v>2.54690307221261E-008</v>
      </c>
      <c r="G50" s="11" t="n">
        <v>31</v>
      </c>
      <c r="H50" s="12" t="n">
        <f aca="false">IF($A50&lt;=$B$4,E50,F50)</f>
        <v>2.54690307221261E-008</v>
      </c>
      <c r="I50" s="13" t="n">
        <f aca="false">H50+I49</f>
        <v>0.999999964735188</v>
      </c>
    </row>
    <row r="51" customFormat="false" ht="12.8" hidden="false" customHeight="true" outlineLevel="0" collapsed="false">
      <c r="A51" s="3" t="n">
        <v>32</v>
      </c>
      <c r="B51" s="3" t="n">
        <f aca="false">B50+D$13^A51/FACT(A51)</f>
        <v>3.1940519757072</v>
      </c>
      <c r="C51" s="3"/>
      <c r="D51" s="3"/>
      <c r="E51" s="3" t="n">
        <f aca="false">($D$13^$A51/FACT($A51))*$B$5</f>
        <v>1.20692795630674E-034</v>
      </c>
      <c r="F51" s="3" t="n">
        <f aca="false">($D$13^$A51/(FACT($B$4)*($B$4^($A51-$B$4))))*$B$5</f>
        <v>1.47884694515571E-008</v>
      </c>
      <c r="G51" s="11" t="n">
        <v>32</v>
      </c>
      <c r="H51" s="12" t="n">
        <f aca="false">IF($A51&lt;=$B$4,E51,F51)</f>
        <v>1.47884694515571E-008</v>
      </c>
      <c r="I51" s="13" t="n">
        <f aca="false">H51+I50</f>
        <v>0.999999979523658</v>
      </c>
    </row>
    <row r="52" customFormat="false" ht="12.8" hidden="false" customHeight="true" outlineLevel="0" collapsed="false">
      <c r="A52" s="3" t="n">
        <v>33</v>
      </c>
      <c r="B52" s="3" t="n">
        <f aca="false">B51+D$13^A52/FACT(A52)</f>
        <v>3.1940519757072</v>
      </c>
      <c r="C52" s="3"/>
      <c r="D52" s="3"/>
      <c r="E52" s="3" t="n">
        <f aca="false">($D$13^$A52/FACT($A52))*$B$5</f>
        <v>4.247253805185E-036</v>
      </c>
      <c r="F52" s="3" t="n">
        <f aca="false">($D$13^$A52/(FACT($B$4)*($B$4^($A52-$B$4))))*$B$5</f>
        <v>8.58685322993638E-009</v>
      </c>
      <c r="G52" s="11" t="n">
        <v>33</v>
      </c>
      <c r="H52" s="12" t="n">
        <f aca="false">IF($A52&lt;=$B$4,E52,F52)</f>
        <v>8.58685322993638E-009</v>
      </c>
      <c r="I52" s="13" t="n">
        <f aca="false">H52+I51</f>
        <v>0.999999988110511</v>
      </c>
    </row>
    <row r="53" customFormat="false" ht="12.8" hidden="false" customHeight="true" outlineLevel="0" collapsed="false">
      <c r="A53" s="3" t="n">
        <v>34</v>
      </c>
      <c r="B53" s="3" t="n">
        <f aca="false">B52+D$13^A53/FACT(A53)</f>
        <v>3.1940519757072</v>
      </c>
      <c r="C53" s="3"/>
      <c r="D53" s="3"/>
      <c r="E53" s="3" t="n">
        <f aca="false">($D$13^$A53/FACT($A53))*$B$5</f>
        <v>1.45067492397211E-037</v>
      </c>
      <c r="F53" s="3" t="n">
        <f aca="false">($D$13^$A53/(FACT($B$4)*($B$4^($A53-$B$4))))*$B$5</f>
        <v>4.98591477867274E-009</v>
      </c>
      <c r="G53" s="11" t="n">
        <v>34</v>
      </c>
      <c r="H53" s="12" t="n">
        <f aca="false">IF($A53&lt;=$B$4,E53,F53)</f>
        <v>4.98591477867274E-009</v>
      </c>
      <c r="I53" s="13" t="n">
        <f aca="false">H53+I52</f>
        <v>0.999999993096426</v>
      </c>
    </row>
    <row r="54" customFormat="false" ht="12.8" hidden="false" customHeight="true" outlineLevel="0" collapsed="false">
      <c r="A54" s="3" t="n">
        <v>35</v>
      </c>
      <c r="B54" s="3" t="n">
        <f aca="false">B53+D$13^A54/FACT(A54)</f>
        <v>3.1940519757072</v>
      </c>
      <c r="C54" s="3"/>
      <c r="D54" s="3"/>
      <c r="E54" s="3" t="n">
        <f aca="false">($D$13^$A54/FACT($A54))*$B$5</f>
        <v>4.81329928691206E-039</v>
      </c>
      <c r="F54" s="3" t="n">
        <f aca="false">($D$13^$A54/(FACT($B$4)*($B$4^($A54-$B$4))))*$B$5</f>
        <v>2.89504729084223E-009</v>
      </c>
      <c r="G54" s="11" t="n">
        <v>35</v>
      </c>
      <c r="H54" s="12" t="n">
        <f aca="false">IF($A54&lt;=$B$4,E54,F54)</f>
        <v>2.89504729084223E-009</v>
      </c>
      <c r="I54" s="13" t="n">
        <f aca="false">H54+I53</f>
        <v>0.999999995991473</v>
      </c>
    </row>
    <row r="55" customFormat="false" ht="12.8" hidden="false" customHeight="true" outlineLevel="0" collapsed="false">
      <c r="A55" s="3" t="n">
        <v>36</v>
      </c>
      <c r="B55" s="3" t="n">
        <f aca="false">B54+D$13^A55/FACT(A55)</f>
        <v>3.1940519757072</v>
      </c>
      <c r="C55" s="3"/>
      <c r="D55" s="3"/>
      <c r="E55" s="3" t="n">
        <f aca="false">($D$13^$A55/FACT($A55))*$B$5</f>
        <v>1.55267718932647E-040</v>
      </c>
      <c r="F55" s="3" t="n">
        <f aca="false">($D$13^$A55/(FACT($B$4)*($B$4^($A55-$B$4))))*$B$5</f>
        <v>1.6809952011342E-009</v>
      </c>
      <c r="G55" s="11" t="n">
        <v>36</v>
      </c>
      <c r="H55" s="12" t="n">
        <f aca="false">IF($A55&lt;=$B$4,E55,F55)</f>
        <v>1.6809952011342E-009</v>
      </c>
      <c r="I55" s="13" t="n">
        <f aca="false">H55+I54</f>
        <v>0.999999997672468</v>
      </c>
    </row>
    <row r="56" customFormat="false" ht="12.8" hidden="false" customHeight="true" outlineLevel="0" collapsed="false">
      <c r="A56" s="3" t="n">
        <v>37</v>
      </c>
      <c r="B56" s="3" t="n">
        <f aca="false">B55+D$13^A56/FACT(A56)</f>
        <v>3.1940519757072</v>
      </c>
      <c r="C56" s="3"/>
      <c r="D56" s="3"/>
      <c r="E56" s="3" t="n">
        <f aca="false">($D$13^$A56/FACT($A56))*$B$5</f>
        <v>4.87326755150418E-042</v>
      </c>
      <c r="F56" s="3" t="n">
        <f aca="false">($D$13^$A56/(FACT($B$4)*($B$4^($A56-$B$4))))*$B$5</f>
        <v>9.76061729690827E-010</v>
      </c>
      <c r="G56" s="11" t="n">
        <v>37</v>
      </c>
      <c r="H56" s="12" t="n">
        <f aca="false">IF($A56&lt;=$B$4,E56,F56)</f>
        <v>9.76061729690827E-010</v>
      </c>
      <c r="I56" s="13" t="n">
        <f aca="false">H56+I55</f>
        <v>0.99999999864853</v>
      </c>
    </row>
    <row r="57" customFormat="false" ht="12.8" hidden="false" customHeight="true" outlineLevel="0" collapsed="false">
      <c r="A57" s="3" t="n">
        <v>38</v>
      </c>
      <c r="B57" s="3" t="n">
        <f aca="false">B56+D$13^A57/FACT(A57)</f>
        <v>3.1940519757072</v>
      </c>
      <c r="C57" s="3"/>
      <c r="D57" s="3"/>
      <c r="E57" s="3" t="n">
        <f aca="false">($D$13^$A57/FACT($A57))*$B$5</f>
        <v>1.48928380181792E-043</v>
      </c>
      <c r="F57" s="3" t="n">
        <f aca="false">($D$13^$A57/(FACT($B$4)*($B$4^($A57-$B$4))))*$B$5</f>
        <v>5.66745520465641E-010</v>
      </c>
      <c r="G57" s="11" t="n">
        <v>38</v>
      </c>
      <c r="H57" s="12" t="n">
        <f aca="false">IF($A57&lt;=$B$4,E57,F57)</f>
        <v>5.66745520465641E-010</v>
      </c>
      <c r="I57" s="13" t="n">
        <f aca="false">H57+I56</f>
        <v>0.999999999215276</v>
      </c>
    </row>
    <row r="58" customFormat="false" ht="12.8" hidden="false" customHeight="true" outlineLevel="0" collapsed="false">
      <c r="A58" s="3" t="n">
        <v>39</v>
      </c>
      <c r="B58" s="3" t="n">
        <f aca="false">B57+D$13^A58/FACT(A58)</f>
        <v>3.1940519757072</v>
      </c>
      <c r="C58" s="3"/>
      <c r="D58" s="3"/>
      <c r="E58" s="3" t="n">
        <f aca="false">($D$13^$A58/FACT($A58))*$B$5</f>
        <v>4.43459196571091E-045</v>
      </c>
      <c r="F58" s="3" t="n">
        <f aca="false">($D$13^$A58/(FACT($B$4)*($B$4^($A58-$B$4))))*$B$5</f>
        <v>3.2907804414134E-010</v>
      </c>
      <c r="G58" s="11" t="n">
        <v>39</v>
      </c>
      <c r="H58" s="12" t="n">
        <f aca="false">IF($A58&lt;=$B$4,E58,F58)</f>
        <v>3.2907804414134E-010</v>
      </c>
      <c r="I58" s="13" t="n">
        <f aca="false">H58+I57</f>
        <v>0.999999999544354</v>
      </c>
    </row>
    <row r="59" customFormat="false" ht="12.8" hidden="false" customHeight="true" outlineLevel="0" collapsed="false">
      <c r="A59" s="3" t="n">
        <v>40</v>
      </c>
      <c r="B59" s="3" t="n">
        <f aca="false">B58+D$13^A59/FACT(A59)</f>
        <v>3.1940519757072</v>
      </c>
      <c r="C59" s="3"/>
      <c r="D59" s="3"/>
      <c r="E59" s="3" t="n">
        <f aca="false">($D$13^$A59/FACT($A59))*$B$5</f>
        <v>1.28746218359349E-046</v>
      </c>
      <c r="F59" s="3" t="n">
        <f aca="false">($D$13^$A59/(FACT($B$4)*($B$4^($A59-$B$4))))*$B$5</f>
        <v>1.91077574017552E-010</v>
      </c>
      <c r="G59" s="11" t="n">
        <v>40</v>
      </c>
      <c r="H59" s="12" t="n">
        <f aca="false">IF($A59&lt;=$B$4,E59,F59)</f>
        <v>1.91077574017552E-010</v>
      </c>
      <c r="I59" s="13" t="n">
        <f aca="false">H59+I58</f>
        <v>0.999999999735431</v>
      </c>
    </row>
    <row r="60" customFormat="false" ht="12.8" hidden="false" customHeight="true" outlineLevel="0" collapsed="false">
      <c r="A60" s="3" t="n">
        <v>41</v>
      </c>
      <c r="B60" s="3" t="n">
        <f aca="false">B59+D$13^A60/FACT(A60)</f>
        <v>3.1940519757072</v>
      </c>
      <c r="C60" s="3"/>
      <c r="D60" s="3"/>
      <c r="E60" s="3" t="n">
        <f aca="false">($D$13^$A60/FACT($A60))*$B$5</f>
        <v>3.64662774267236E-048</v>
      </c>
      <c r="F60" s="3" t="n">
        <f aca="false">($D$13^$A60/(FACT($B$4)*($B$4^($A60-$B$4))))*$B$5</f>
        <v>1.10948268784385E-010</v>
      </c>
      <c r="G60" s="11" t="n">
        <v>41</v>
      </c>
      <c r="H60" s="12" t="n">
        <f aca="false">IF($A60&lt;=$B$4,E60,F60)</f>
        <v>1.10948268784385E-010</v>
      </c>
      <c r="I60" s="13" t="n">
        <f aca="false">H60+I59</f>
        <v>0.999999999846379</v>
      </c>
    </row>
    <row r="61" customFormat="false" ht="12.8" hidden="false" customHeight="true" outlineLevel="0" collapsed="false">
      <c r="A61" s="3" t="n">
        <v>42</v>
      </c>
      <c r="B61" s="3" t="n">
        <f aca="false">B60+D$13^A61/FACT(A61)</f>
        <v>3.1940519757072</v>
      </c>
      <c r="C61" s="3"/>
      <c r="D61" s="3"/>
      <c r="E61" s="3" t="n">
        <f aca="false">($D$13^$A61/FACT($A61))*$B$5</f>
        <v>1.00828416848084E-049</v>
      </c>
      <c r="F61" s="3" t="n">
        <f aca="false">($D$13^$A61/(FACT($B$4)*($B$4^($A61-$B$4))))*$B$5</f>
        <v>6.44215754231914E-011</v>
      </c>
      <c r="G61" s="11" t="n">
        <v>42</v>
      </c>
      <c r="H61" s="12" t="n">
        <f aca="false">IF($A61&lt;=$B$4,E61,F61)</f>
        <v>6.44215754231914E-011</v>
      </c>
      <c r="I61" s="13" t="n">
        <f aca="false">H61+I60</f>
        <v>0.999999999910801</v>
      </c>
    </row>
    <row r="62" customFormat="false" ht="12.8" hidden="false" customHeight="true" outlineLevel="0" collapsed="false">
      <c r="A62" s="3" t="n">
        <v>43</v>
      </c>
      <c r="B62" s="3" t="n">
        <f aca="false">B61+D$13^A62/FACT(A62)</f>
        <v>3.1940519757072</v>
      </c>
      <c r="C62" s="3"/>
      <c r="D62" s="3"/>
      <c r="E62" s="3" t="n">
        <f aca="false">($D$13^$A62/FACT($A62))*$B$5</f>
        <v>2.72304801690248E-051</v>
      </c>
      <c r="F62" s="3" t="n">
        <f aca="false">($D$13^$A62/(FACT($B$4)*($B$4^($A62-$B$4))))*$B$5</f>
        <v>3.74060760521757E-011</v>
      </c>
      <c r="G62" s="11" t="n">
        <v>43</v>
      </c>
      <c r="H62" s="12" t="n">
        <f aca="false">IF($A62&lt;=$B$4,E62,F62)</f>
        <v>3.74060760521757E-011</v>
      </c>
      <c r="I62" s="13" t="n">
        <f aca="false">H62+I61</f>
        <v>0.999999999948207</v>
      </c>
    </row>
    <row r="63" customFormat="false" ht="12.8" hidden="false" customHeight="true" outlineLevel="0" collapsed="false">
      <c r="A63" s="3" t="n">
        <v>44</v>
      </c>
      <c r="B63" s="3" t="n">
        <f aca="false">B62+D$13^A63/FACT(A63)</f>
        <v>3.1940519757072</v>
      </c>
      <c r="C63" s="3"/>
      <c r="D63" s="3"/>
      <c r="E63" s="3" t="n">
        <f aca="false">($D$13^$A63/FACT($A63))*$B$5</f>
        <v>7.18693024988925E-053</v>
      </c>
      <c r="F63" s="3" t="n">
        <f aca="false">($D$13^$A63/(FACT($B$4)*($B$4^($A63-$B$4))))*$B$5</f>
        <v>2.17196570625536E-011</v>
      </c>
      <c r="G63" s="11" t="n">
        <v>44</v>
      </c>
      <c r="H63" s="12" t="n">
        <f aca="false">IF($A63&lt;=$B$4,E63,F63)</f>
        <v>2.17196570625536E-011</v>
      </c>
      <c r="I63" s="13" t="n">
        <f aca="false">H63+I62</f>
        <v>0.999999999969927</v>
      </c>
    </row>
    <row r="64" customFormat="false" ht="12.8" hidden="false" customHeight="true" outlineLevel="0" collapsed="false">
      <c r="A64" s="3" t="n">
        <v>45</v>
      </c>
      <c r="B64" s="3" t="n">
        <f aca="false">B63+D$13^A64/FACT(A64)</f>
        <v>3.1940519757072</v>
      </c>
      <c r="C64" s="3"/>
      <c r="D64" s="3"/>
      <c r="E64" s="3" t="n">
        <f aca="false">($D$13^$A64/FACT($A64))*$B$5</f>
        <v>1.85469167739078E-054</v>
      </c>
      <c r="F64" s="3" t="n">
        <f aca="false">($D$13^$A64/(FACT($B$4)*($B$4^($A64-$B$4))))*$B$5</f>
        <v>1.26114137782569E-011</v>
      </c>
      <c r="G64" s="11" t="n">
        <v>45</v>
      </c>
      <c r="H64" s="12" t="n">
        <f aca="false">IF($A64&lt;=$B$4,E64,F64)</f>
        <v>1.26114137782569E-011</v>
      </c>
      <c r="I64" s="13" t="n">
        <f aca="false">H64+I63</f>
        <v>0.999999999982538</v>
      </c>
    </row>
    <row r="65" customFormat="false" ht="12.8" hidden="false" customHeight="true" outlineLevel="0" collapsed="false">
      <c r="A65" s="3" t="n">
        <v>46</v>
      </c>
      <c r="B65" s="3" t="n">
        <f aca="false">B64+D$13^A65/FACT(A65)</f>
        <v>3.1940519757072</v>
      </c>
      <c r="C65" s="3"/>
      <c r="D65" s="3"/>
      <c r="E65" s="3" t="n">
        <f aca="false">($D$13^$A65/FACT($A65))*$B$5</f>
        <v>4.6822510789669E-056</v>
      </c>
      <c r="F65" s="3" t="n">
        <f aca="false">($D$13^$A65/(FACT($B$4)*($B$4^($A65-$B$4))))*$B$5</f>
        <v>7.322756387375E-012</v>
      </c>
      <c r="G65" s="11" t="n">
        <v>46</v>
      </c>
      <c r="H65" s="12" t="n">
        <f aca="false">IF($A65&lt;=$B$4,E65,F65)</f>
        <v>7.322756387375E-012</v>
      </c>
      <c r="I65" s="13" t="n">
        <f aca="false">H65+I64</f>
        <v>0.999999999989861</v>
      </c>
    </row>
    <row r="66" customFormat="false" ht="12.8" hidden="false" customHeight="true" outlineLevel="0" collapsed="false">
      <c r="A66" s="3" t="n">
        <v>47</v>
      </c>
      <c r="B66" s="3" t="n">
        <f aca="false">B65+D$13^A66/FACT(A66)</f>
        <v>3.1940519757072</v>
      </c>
      <c r="C66" s="3"/>
      <c r="D66" s="3"/>
      <c r="E66" s="3" t="n">
        <f aca="false">($D$13^$A66/FACT($A66))*$B$5</f>
        <v>1.15690486508448E-057</v>
      </c>
      <c r="F66" s="3" t="n">
        <f aca="false">($D$13^$A66/(FACT($B$4)*($B$4^($A66-$B$4))))*$B$5</f>
        <v>4.2519230636371E-012</v>
      </c>
      <c r="G66" s="11" t="n">
        <v>47</v>
      </c>
      <c r="H66" s="12" t="n">
        <f aca="false">IF($A66&lt;=$B$4,E66,F66)</f>
        <v>4.2519230636371E-012</v>
      </c>
      <c r="I66" s="13" t="n">
        <f aca="false">H66+I65</f>
        <v>0.999999999994113</v>
      </c>
    </row>
    <row r="67" customFormat="false" ht="12.8" hidden="false" customHeight="true" outlineLevel="0" collapsed="false">
      <c r="A67" s="3" t="n">
        <v>48</v>
      </c>
      <c r="B67" s="3" t="n">
        <f aca="false">B66+D$13^A67/FACT(A67)</f>
        <v>3.1940519757072</v>
      </c>
      <c r="C67" s="3"/>
      <c r="D67" s="3"/>
      <c r="E67" s="3" t="n">
        <f aca="false">($D$13^$A67/FACT($A67))*$B$5</f>
        <v>2.7989633832689E-059</v>
      </c>
      <c r="F67" s="3" t="n">
        <f aca="false">($D$13^$A67/(FACT($B$4)*($B$4^($A67-$B$4))))*$B$5</f>
        <v>2.4688585530796E-012</v>
      </c>
      <c r="G67" s="11" t="n">
        <v>48</v>
      </c>
      <c r="H67" s="12" t="n">
        <f aca="false">IF($A67&lt;=$B$4,E67,F67)</f>
        <v>2.4688585530796E-012</v>
      </c>
      <c r="I67" s="13" t="n">
        <f aca="false">H67+I66</f>
        <v>0.999999999996582</v>
      </c>
    </row>
    <row r="68" customFormat="false" ht="12.8" hidden="false" customHeight="true" outlineLevel="0" collapsed="false">
      <c r="A68" s="3" t="n">
        <v>49</v>
      </c>
      <c r="B68" s="3" t="n">
        <f aca="false">B67+D$13^A68/FACT(A68)</f>
        <v>3.1940519757072</v>
      </c>
      <c r="C68" s="3"/>
      <c r="D68" s="3"/>
      <c r="E68" s="3" t="n">
        <f aca="false">($D$13^$A68/FACT($A68))*$B$5</f>
        <v>6.63348793928112E-061</v>
      </c>
      <c r="F68" s="3" t="n">
        <f aca="false">($D$13^$A68/(FACT($B$4)*($B$4^($A68-$B$4))))*$B$5</f>
        <v>1.4335307727559E-012</v>
      </c>
      <c r="G68" s="11" t="n">
        <v>49</v>
      </c>
      <c r="H68" s="12" t="n">
        <f aca="false">IF($A68&lt;=$B$4,E68,F68)</f>
        <v>1.4335307727559E-012</v>
      </c>
      <c r="I68" s="13" t="n">
        <f aca="false">H68+I67</f>
        <v>0.999999999998015</v>
      </c>
    </row>
    <row r="69" customFormat="false" ht="12.8" hidden="false" customHeight="true" outlineLevel="0" collapsed="false">
      <c r="A69" s="3" t="n">
        <v>50</v>
      </c>
      <c r="B69" s="3" t="n">
        <f aca="false">B68+D$13^A69/FACT(A69)</f>
        <v>3.1940519757072</v>
      </c>
      <c r="C69" s="3"/>
      <c r="D69" s="3"/>
      <c r="E69" s="3" t="n">
        <f aca="false">($D$13^$A69/FACT($A69))*$B$5</f>
        <v>1.54068106976852E-062</v>
      </c>
      <c r="F69" s="3" t="n">
        <f aca="false">($D$13^$A69/(FACT($B$4)*($B$4^($A69-$B$4))))*$B$5</f>
        <v>8.3237270676149E-013</v>
      </c>
      <c r="G69" s="11" t="n">
        <v>50</v>
      </c>
      <c r="H69" s="12" t="n">
        <f aca="false">IF($A69&lt;=$B$4,E69,F69)</f>
        <v>8.3237270676149E-013</v>
      </c>
      <c r="I69" s="13" t="n">
        <f aca="false">H69+I68</f>
        <v>0.999999999998848</v>
      </c>
    </row>
    <row r="70" customFormat="false" ht="12.8" hidden="false" customHeight="true" outlineLevel="0" collapsed="false">
      <c r="A70" s="3" t="n">
        <v>51</v>
      </c>
      <c r="B70" s="3" t="n">
        <f aca="false">B69+D$13^A70/FACT(A70)</f>
        <v>3.1940519757072</v>
      </c>
      <c r="C70" s="3"/>
      <c r="D70" s="3"/>
      <c r="E70" s="3" t="n">
        <f aca="false">($D$13^$A70/FACT($A70))*$B$5</f>
        <v>3.50819218922623E-064</v>
      </c>
      <c r="F70" s="3" t="n">
        <f aca="false">($D$13^$A70/(FACT($B$4)*($B$4^($A70-$B$4))))*$B$5</f>
        <v>4.83313184571188E-013</v>
      </c>
      <c r="G70" s="11" t="n">
        <v>51</v>
      </c>
      <c r="H70" s="12" t="n">
        <f aca="false">IF($A70&lt;=$B$4,E70,F70)</f>
        <v>4.83313184571188E-013</v>
      </c>
      <c r="I70" s="13" t="n">
        <f aca="false">H70+I69</f>
        <v>0.999999999999331</v>
      </c>
    </row>
    <row r="71" customFormat="false" ht="12.8" hidden="false" customHeight="true" outlineLevel="0" collapsed="false">
      <c r="A71" s="3" t="n">
        <v>52</v>
      </c>
      <c r="B71" s="3" t="n">
        <f aca="false">B70+D$13^A71/FACT(A71)</f>
        <v>3.1940519757072</v>
      </c>
      <c r="C71" s="3"/>
      <c r="D71" s="3"/>
      <c r="E71" s="3" t="n">
        <f aca="false">($D$13^$A71/FACT($A71))*$B$5</f>
        <v>7.83467238288736E-066</v>
      </c>
      <c r="F71" s="3" t="n">
        <f aca="false">($D$13^$A71/(FACT($B$4)*($B$4^($A71-$B$4))))*$B$5</f>
        <v>2.80633462009077E-013</v>
      </c>
      <c r="G71" s="11" t="n">
        <v>52</v>
      </c>
      <c r="H71" s="12" t="n">
        <f aca="false">IF($A71&lt;=$B$4,E71,F71)</f>
        <v>2.80633462009077E-013</v>
      </c>
      <c r="I71" s="13" t="n">
        <f aca="false">H71+I70</f>
        <v>0.999999999999612</v>
      </c>
    </row>
    <row r="72" customFormat="false" ht="12.8" hidden="false" customHeight="true" outlineLevel="0" collapsed="false">
      <c r="A72" s="3" t="n">
        <v>53</v>
      </c>
      <c r="B72" s="3" t="n">
        <f aca="false">B71+D$13^A72/FACT(A72)</f>
        <v>3.1940519757072</v>
      </c>
      <c r="C72" s="3"/>
      <c r="D72" s="3"/>
      <c r="E72" s="3" t="n">
        <f aca="false">($D$13^$A72/FACT($A72))*$B$5</f>
        <v>1.71666589034659E-067</v>
      </c>
      <c r="F72" s="3" t="n">
        <f aca="false">($D$13^$A72/(FACT($B$4)*($B$4^($A72-$B$4))))*$B$5</f>
        <v>1.62948461811722E-013</v>
      </c>
      <c r="G72" s="11" t="n">
        <v>53</v>
      </c>
      <c r="H72" s="12" t="n">
        <f aca="false">IF($A72&lt;=$B$4,E72,F72)</f>
        <v>1.62948461811722E-013</v>
      </c>
      <c r="I72" s="13" t="n">
        <f aca="false">H72+I71</f>
        <v>0.999999999999775</v>
      </c>
    </row>
    <row r="73" customFormat="false" ht="12.8" hidden="false" customHeight="true" outlineLevel="0" collapsed="false">
      <c r="A73" s="3" t="n">
        <v>54</v>
      </c>
      <c r="B73" s="3" t="n">
        <f aca="false">B72+D$13^A73/FACT(A73)</f>
        <v>3.1940519757072</v>
      </c>
      <c r="C73" s="3"/>
      <c r="D73" s="3"/>
      <c r="E73" s="3" t="n">
        <f aca="false">($D$13^$A73/FACT($A73))*$B$5</f>
        <v>3.6917546028959E-069</v>
      </c>
      <c r="F73" s="3" t="n">
        <f aca="false">($D$13^$A73/(FACT($B$4)*($B$4^($A73-$B$4))))*$B$5</f>
        <v>9.46152358906773E-014</v>
      </c>
      <c r="G73" s="11" t="n">
        <v>54</v>
      </c>
      <c r="H73" s="12" t="n">
        <f aca="false">IF($A73&lt;=$B$4,E73,F73)</f>
        <v>9.46152358906773E-014</v>
      </c>
      <c r="I73" s="13" t="n">
        <f aca="false">H73+I72</f>
        <v>0.999999999999869</v>
      </c>
    </row>
    <row r="74" customFormat="false" ht="12.8" hidden="false" customHeight="true" outlineLevel="0" collapsed="false">
      <c r="A74" s="3" t="n">
        <v>55</v>
      </c>
      <c r="B74" s="3" t="n">
        <f aca="false">B73+D$13^A74/FACT(A74)</f>
        <v>3.1940519757072</v>
      </c>
      <c r="C74" s="3"/>
      <c r="D74" s="3"/>
      <c r="E74" s="3" t="n">
        <f aca="false">($D$13^$A74/FACT($A74))*$B$5</f>
        <v>7.7949070794283E-071</v>
      </c>
      <c r="F74" s="3" t="n">
        <f aca="false">($D$13^$A74/(FACT($B$4)*($B$4^($A74-$B$4))))*$B$5</f>
        <v>5.49378789042642E-014</v>
      </c>
      <c r="G74" s="11" t="n">
        <v>55</v>
      </c>
      <c r="H74" s="12" t="n">
        <f aca="false">IF($A74&lt;=$B$4,E74,F74)</f>
        <v>5.49378789042642E-014</v>
      </c>
      <c r="I74" s="13" t="n">
        <f aca="false">H74+I73</f>
        <v>0.999999999999924</v>
      </c>
    </row>
    <row r="75" customFormat="false" ht="12.8" hidden="false" customHeight="true" outlineLevel="0" collapsed="false">
      <c r="A75" s="3" t="n">
        <v>56</v>
      </c>
      <c r="B75" s="3" t="n">
        <f aca="false">B74+D$13^A75/FACT(A75)</f>
        <v>3.1940519757072</v>
      </c>
      <c r="C75" s="3"/>
      <c r="D75" s="3"/>
      <c r="E75" s="3" t="n">
        <f aca="false">($D$13^$A75/FACT($A75))*$B$5</f>
        <v>1.6164553851349E-072</v>
      </c>
      <c r="F75" s="3" t="n">
        <f aca="false">($D$13^$A75/(FACT($B$4)*($B$4^($A75-$B$4))))*$B$5</f>
        <v>3.18994135573147E-014</v>
      </c>
      <c r="G75" s="11" t="n">
        <v>56</v>
      </c>
      <c r="H75" s="12" t="n">
        <f aca="false">IF($A75&lt;=$B$4,E75,F75)</f>
        <v>3.18994135573147E-014</v>
      </c>
      <c r="I75" s="13" t="n">
        <f aca="false">H75+I74</f>
        <v>0.999999999999956</v>
      </c>
    </row>
    <row r="76" customFormat="false" ht="12.8" hidden="false" customHeight="true" outlineLevel="0" collapsed="false">
      <c r="A76" s="3" t="n">
        <v>57</v>
      </c>
      <c r="B76" s="3" t="n">
        <f aca="false">B75+D$13^A76/FACT(A76)</f>
        <v>3.1940519757072</v>
      </c>
      <c r="C76" s="3"/>
      <c r="D76" s="3"/>
      <c r="E76" s="3" t="n">
        <f aca="false">($D$13^$A76/FACT($A76))*$B$5</f>
        <v>3.29328771165005E-074</v>
      </c>
      <c r="F76" s="3" t="n">
        <f aca="false">($D$13^$A76/(FACT($B$4)*($B$4^($A76-$B$4))))*$B$5</f>
        <v>1.85222401300537E-014</v>
      </c>
      <c r="G76" s="11" t="n">
        <v>57</v>
      </c>
      <c r="H76" s="12" t="n">
        <f aca="false">IF($A76&lt;=$B$4,E76,F76)</f>
        <v>1.85222401300537E-014</v>
      </c>
      <c r="I76" s="13" t="n">
        <f aca="false">H76+I75</f>
        <v>0.999999999999975</v>
      </c>
    </row>
    <row r="77" customFormat="false" ht="12.8" hidden="false" customHeight="true" outlineLevel="0" collapsed="false">
      <c r="A77" s="3" t="n">
        <v>58</v>
      </c>
      <c r="B77" s="3" t="n">
        <f aca="false">B76+D$13^A77/FACT(A77)</f>
        <v>3.1940519757072</v>
      </c>
      <c r="C77" s="3"/>
      <c r="D77" s="3"/>
      <c r="E77" s="3" t="n">
        <f aca="false">($D$13^$A77/FACT($A77))*$B$5</f>
        <v>6.59390198105683E-076</v>
      </c>
      <c r="F77" s="3" t="n">
        <f aca="false">($D$13^$A77/(FACT($B$4)*($B$4^($A77-$B$4))))*$B$5</f>
        <v>1.07548491077731E-014</v>
      </c>
      <c r="G77" s="11" t="n">
        <v>58</v>
      </c>
      <c r="H77" s="12" t="n">
        <f aca="false">IF($A77&lt;=$B$4,E77,F77)</f>
        <v>1.07548491077731E-014</v>
      </c>
      <c r="I77" s="13" t="n">
        <f aca="false">H77+I76</f>
        <v>0.999999999999985</v>
      </c>
    </row>
    <row r="78" customFormat="false" ht="12.8" hidden="false" customHeight="true" outlineLevel="0" collapsed="false">
      <c r="A78" s="3" t="n">
        <v>59</v>
      </c>
      <c r="B78" s="3" t="n">
        <f aca="false">B77+D$13^A78/FACT(A78)</f>
        <v>3.1940519757072</v>
      </c>
      <c r="C78" s="3"/>
      <c r="D78" s="3"/>
      <c r="E78" s="3" t="n">
        <f aca="false">($D$13^$A78/FACT($A78))*$B$5</f>
        <v>1.2978702641774E-077</v>
      </c>
      <c r="F78" s="3" t="n">
        <f aca="false">($D$13^$A78/(FACT($B$4)*($B$4^($A78-$B$4))))*$B$5</f>
        <v>6.24475109483601E-015</v>
      </c>
      <c r="G78" s="11" t="n">
        <v>59</v>
      </c>
      <c r="H78" s="12" t="n">
        <f aca="false">IF($A78&lt;=$B$4,E78,F78)</f>
        <v>6.24475109483601E-015</v>
      </c>
      <c r="I78" s="13" t="n">
        <f aca="false">H78+I77</f>
        <v>0.999999999999992</v>
      </c>
    </row>
    <row r="79" customFormat="false" ht="12.8" hidden="false" customHeight="true" outlineLevel="0" collapsed="false">
      <c r="A79" s="3" t="n">
        <v>60</v>
      </c>
      <c r="B79" s="3" t="n">
        <f aca="false">B78+D$13^A79/FACT(A79)</f>
        <v>3.1940519757072</v>
      </c>
      <c r="C79" s="3"/>
      <c r="D79" s="3"/>
      <c r="E79" s="3" t="n">
        <f aca="false">($D$13^$A79/FACT($A79))*$B$5</f>
        <v>2.51200696292399E-079</v>
      </c>
      <c r="F79" s="3" t="n">
        <f aca="false">($D$13^$A79/(FACT($B$4)*($B$4^($A79-$B$4))))*$B$5</f>
        <v>3.62598450667897E-015</v>
      </c>
      <c r="G79" s="11" t="n">
        <v>60</v>
      </c>
      <c r="H79" s="12" t="n">
        <f aca="false">IF($A79&lt;=$B$4,E79,F79)</f>
        <v>3.62598450667897E-015</v>
      </c>
      <c r="I79" s="13" t="n">
        <f aca="false">H79+I78</f>
        <v>0.999999999999995</v>
      </c>
    </row>
  </sheetData>
  <mergeCells count="3">
    <mergeCell ref="A13:C13"/>
    <mergeCell ref="A14:C14"/>
    <mergeCell ref="A15:C15"/>
  </mergeCells>
  <printOptions headings="false" gridLines="false" gridLinesSet="true" horizontalCentered="false" verticalCentered="false"/>
  <pageMargins left="0.7875" right="0.7875" top="0.913888888888889" bottom="0.913888888888889" header="0.511805555555555" footer="0.51180555555555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2021-01-09T20:13:17Z</dcterms:modified>
  <cp:revision>14</cp:revision>
  <dc:subject/>
  <dc:title/>
</cp:coreProperties>
</file>