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6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C480"/>
  <c r="C477"/>
  <c r="C476"/>
  <c r="C450"/>
  <c r="C445"/>
  <c r="C444"/>
  <c r="C439"/>
  <c r="C438"/>
  <c r="C424"/>
  <c r="C417"/>
  <c r="C411"/>
  <c r="C409"/>
  <c r="C398"/>
  <c r="C394"/>
  <c r="C385"/>
  <c r="C379"/>
  <c r="C378"/>
  <c r="C374"/>
  <c r="C369"/>
  <c r="C366"/>
  <c r="C360"/>
  <c r="C358"/>
  <c r="C357"/>
  <c r="C349"/>
  <c r="C348"/>
  <c r="C340"/>
  <c r="C339"/>
  <c r="C331"/>
  <c r="C323"/>
  <c r="C321"/>
  <c r="C319"/>
  <c r="C315"/>
  <c r="C314"/>
  <c r="C313"/>
  <c r="C309"/>
  <c r="C305"/>
  <c r="C302"/>
  <c r="C301"/>
  <c r="C285"/>
  <c r="C273"/>
  <c r="C266"/>
  <c r="C263"/>
  <c r="C260"/>
  <c r="C259"/>
  <c r="C256"/>
  <c r="C249"/>
  <c r="C248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</calcChain>
</file>

<file path=xl/sharedStrings.xml><?xml version="1.0" encoding="utf-8"?>
<sst xmlns="http://schemas.openxmlformats.org/spreadsheetml/2006/main" count="968" uniqueCount="243">
  <si>
    <t xml:space="preserve">ETICHETTE </t>
  </si>
  <si>
    <t>A.M FIRENZE</t>
  </si>
  <si>
    <t>AD STYLE</t>
  </si>
  <si>
    <t>ALDANI</t>
  </si>
  <si>
    <t>ALEMIE FOLLIES CON FILO</t>
  </si>
  <si>
    <t>ALEXANDRA+ ROSA</t>
  </si>
  <si>
    <t>ALEXANDRA+SCURO</t>
  </si>
  <si>
    <t>ALEXIA</t>
  </si>
  <si>
    <t>ALEX FIRENZE</t>
  </si>
  <si>
    <t>ALLEGRA</t>
  </si>
  <si>
    <t>AMELIE FOLLIES FONDO NERO SCRITTA ORO SOLO CARTELLINI</t>
  </si>
  <si>
    <t>AMELIE FOLLIER FONDO PERLA CON FILO</t>
  </si>
  <si>
    <t>ANGELS</t>
  </si>
  <si>
    <t>ASTASIA</t>
  </si>
  <si>
    <t>ATIQ MODA</t>
  </si>
  <si>
    <t>ATTACHE COEUR</t>
  </si>
  <si>
    <t>B.E. FONDO GRIGIO</t>
  </si>
  <si>
    <t>B.E FONDO MARRONE</t>
  </si>
  <si>
    <t>BALSAMO PER CAPELLI</t>
  </si>
  <si>
    <t>BLOCCHETTI X FARMA</t>
  </si>
  <si>
    <t>BON BON ESTIVO</t>
  </si>
  <si>
    <t>BON BON MARRONE</t>
  </si>
  <si>
    <t>BON BON INVERNALE</t>
  </si>
  <si>
    <t>BYL COLORATO ESTIVO</t>
  </si>
  <si>
    <t>BYL SCURO</t>
  </si>
  <si>
    <t>C MAN</t>
  </si>
  <si>
    <t>CAMILLA MODA</t>
  </si>
  <si>
    <t>CANDY</t>
  </si>
  <si>
    <t>CAROLINE MORGAN</t>
  </si>
  <si>
    <t>CC - II FASHION</t>
  </si>
  <si>
    <t>CHERRY</t>
  </si>
  <si>
    <t>CHIARA MODA</t>
  </si>
  <si>
    <t>COM.BY CON FILO</t>
  </si>
  <si>
    <t>COTTONS VINTAGE</t>
  </si>
  <si>
    <t>C.S.</t>
  </si>
  <si>
    <t>CRISTALLI LIQUIDI</t>
  </si>
  <si>
    <t xml:space="preserve">CULT COUPLE </t>
  </si>
  <si>
    <t>CULT COUPLE  CON SPILLA</t>
  </si>
  <si>
    <t>CUORE ARGENTO</t>
  </si>
  <si>
    <t>CUORE ORO</t>
  </si>
  <si>
    <t>D.S. MODA FASHION</t>
  </si>
  <si>
    <t>DA.DI  CHIARO ESTIVO</t>
  </si>
  <si>
    <t>DA.DI INVERNALE</t>
  </si>
  <si>
    <t>DAYSTAR</t>
  </si>
  <si>
    <t>DAZZILING NERO</t>
  </si>
  <si>
    <t>DAZZILING ARGENTO</t>
  </si>
  <si>
    <t>DOLCE C.</t>
  </si>
  <si>
    <t>DOLCE SOGNI</t>
  </si>
  <si>
    <t>DONNA MODA</t>
  </si>
  <si>
    <t>DREAM NO MADE ITALY</t>
  </si>
  <si>
    <t>DREAM TONDI CON FILO</t>
  </si>
  <si>
    <t>DREAM TONDO</t>
  </si>
  <si>
    <t>DREAM ITALIA</t>
  </si>
  <si>
    <t>DREAM NO  ITALY</t>
  </si>
  <si>
    <t>DREAM VELINE</t>
  </si>
  <si>
    <t>DREAM MADE IN ITALY</t>
  </si>
  <si>
    <t>DREAM 3 CARTELLINI</t>
  </si>
  <si>
    <t>EMMY FASHION</t>
  </si>
  <si>
    <t>EMMY MODA CON FILO</t>
  </si>
  <si>
    <t>EMMY MODA PALLINI VERDI</t>
  </si>
  <si>
    <t>ENVY CON FILO</t>
  </si>
  <si>
    <t>ERIKCH</t>
  </si>
  <si>
    <t>ESCORT</t>
  </si>
  <si>
    <t xml:space="preserve">EUROFASHION </t>
  </si>
  <si>
    <t>EUROFASHION ESTIVO</t>
  </si>
  <si>
    <t>EUROFASHION INVERNALE</t>
  </si>
  <si>
    <t>EUROFASHION FONDO EF</t>
  </si>
  <si>
    <t>EURONICE VECCHIO</t>
  </si>
  <si>
    <t>EURONICE INVERNALE</t>
  </si>
  <si>
    <t>EURONICE ESTIVO</t>
  </si>
  <si>
    <t>F.H. FRANKEL H CHIARO</t>
  </si>
  <si>
    <t>FARFALLA B.</t>
  </si>
  <si>
    <t>FARFALLA MARR.</t>
  </si>
  <si>
    <t>FARROTTO AI FUNGHI PORCINI</t>
  </si>
  <si>
    <t>FASHION ORO</t>
  </si>
  <si>
    <t>FASHION STOCK</t>
  </si>
  <si>
    <t>FREE FASHION BIANCO</t>
  </si>
  <si>
    <t>FREE FASHION NERO</t>
  </si>
  <si>
    <t>G.YSUAL</t>
  </si>
  <si>
    <t>GABBAI</t>
  </si>
  <si>
    <t>GIRL TRIBU'</t>
  </si>
  <si>
    <t>GOOD LUCK</t>
  </si>
  <si>
    <t>GUXXY</t>
  </si>
  <si>
    <t>H&amp;B</t>
  </si>
  <si>
    <t>H.2 COLLECTION CON FILO</t>
  </si>
  <si>
    <t>H.2 VELINE</t>
  </si>
  <si>
    <t>H2 CARTELLINI</t>
  </si>
  <si>
    <t>HDL</t>
  </si>
  <si>
    <t>INFINITY CON SIGILLO</t>
  </si>
  <si>
    <t>INSIDE NERO LUNGO</t>
  </si>
  <si>
    <t>INSIDE CUORE</t>
  </si>
  <si>
    <t>INSIDE STETCH LINE</t>
  </si>
  <si>
    <t>INSIDE BASIC SERIES</t>
  </si>
  <si>
    <t>INTRICO</t>
  </si>
  <si>
    <t xml:space="preserve">ISABEL </t>
  </si>
  <si>
    <t>ISABELLA</t>
  </si>
  <si>
    <t>ITALIA MODA</t>
  </si>
  <si>
    <t>ITALIAN STYLE STOCK</t>
  </si>
  <si>
    <t>ITALIAN HAIR EXTENSION</t>
  </si>
  <si>
    <t>IZABEL CON SIGILLO</t>
  </si>
  <si>
    <t>J &amp; D. FASHION</t>
  </si>
  <si>
    <t>JO' BY JULIA SOLO CARTELLINO</t>
  </si>
  <si>
    <t>JO' BY JULIA SENZA FORO</t>
  </si>
  <si>
    <t>JO' BY JULIA CART.+VELINE</t>
  </si>
  <si>
    <t>JOE &amp; LIN CON FILO</t>
  </si>
  <si>
    <t>JOE &amp; LIN VARI COLORI</t>
  </si>
  <si>
    <t>JOSEHINE BIANCO</t>
  </si>
  <si>
    <t>JOSEPHINE ROSA</t>
  </si>
  <si>
    <t>JULIA WANG VELINE DA NON USARE</t>
  </si>
  <si>
    <t>JULIA WANG FONDO NERO+VELIN</t>
  </si>
  <si>
    <t>JULIA WANG CARTELLINI+ VELINE</t>
  </si>
  <si>
    <t>JULIA WANG CON FILO</t>
  </si>
  <si>
    <t>JUST FOR "U"</t>
  </si>
  <si>
    <t>KARINA FONDO SCURO</t>
  </si>
  <si>
    <t>KARINA BIANCO</t>
  </si>
  <si>
    <t>KS BY AUTE CON FORO</t>
  </si>
  <si>
    <t>L &amp; C</t>
  </si>
  <si>
    <t>L.B. COLLECTION</t>
  </si>
  <si>
    <t>LACROSSE CON FILO</t>
  </si>
  <si>
    <t>LACROSSE IMPORT</t>
  </si>
  <si>
    <t>LEATHER BAGS</t>
  </si>
  <si>
    <t>LES ESSENTIEL</t>
  </si>
  <si>
    <t>LINDA</t>
  </si>
  <si>
    <t>LINDYSA</t>
  </si>
  <si>
    <t>LISA COLORE ESTIVO</t>
  </si>
  <si>
    <t>LISA COLORE INVERNALE</t>
  </si>
  <si>
    <t>LISA SCURO</t>
  </si>
  <si>
    <t>LOCO LUX NERO</t>
  </si>
  <si>
    <t>LOCO LUX BIANCO</t>
  </si>
  <si>
    <t>LORENZO MILANO COL.GRIGIO</t>
  </si>
  <si>
    <t xml:space="preserve">LORENZO </t>
  </si>
  <si>
    <t>LOVELY GIRL SOLO CARTELLINI</t>
  </si>
  <si>
    <t>LUCIA 9 VIC</t>
  </si>
  <si>
    <t>LUISA COL.CHIARO</t>
  </si>
  <si>
    <t>LUISA COL.MARRONE</t>
  </si>
  <si>
    <t>LUNA</t>
  </si>
  <si>
    <t>LUNA CON FILO</t>
  </si>
  <si>
    <t>LUNA VELINE</t>
  </si>
  <si>
    <t>M&amp;M CON FILO</t>
  </si>
  <si>
    <t>M&amp;M CART.+VELINE</t>
  </si>
  <si>
    <t>MADA FASHION STOCK</t>
  </si>
  <si>
    <t>MADE IN ITALY STOCK</t>
  </si>
  <si>
    <t>MADE IN ITALY FONDO NERO</t>
  </si>
  <si>
    <t>MADE IN ITALY AVANZI</t>
  </si>
  <si>
    <t>MADE IN ITALY BY JAKE</t>
  </si>
  <si>
    <t>MA FIRENZE</t>
  </si>
  <si>
    <t>MAGIC FASHION</t>
  </si>
  <si>
    <t>MANDI CON SIGILLO</t>
  </si>
  <si>
    <t>MASCERADA</t>
  </si>
  <si>
    <t>MATSTYLO VERDE ACQUA</t>
  </si>
  <si>
    <t>MATSTYLO VIOLA</t>
  </si>
  <si>
    <t>MAX COLLE</t>
  </si>
  <si>
    <t>MCM CON FILO</t>
  </si>
  <si>
    <t>MCM SENZA FILO</t>
  </si>
  <si>
    <t>ME FASHION 2 VARIANTI</t>
  </si>
  <si>
    <t>MIROS FONDO BRONZO</t>
  </si>
  <si>
    <t>MIROS FONDO BIANCO</t>
  </si>
  <si>
    <t>MISS GIADA PIVA</t>
  </si>
  <si>
    <t>MISS GIADA CHIARO</t>
  </si>
  <si>
    <t>MISS GIADA</t>
  </si>
  <si>
    <t>MISS MODA</t>
  </si>
  <si>
    <t>MISS MODA CON OCCHIELLO</t>
  </si>
  <si>
    <t>MISS MODA ORA</t>
  </si>
  <si>
    <t>MISSWAG</t>
  </si>
  <si>
    <t>MODA EUROPA MARR.ARGENTO</t>
  </si>
  <si>
    <t>MODA EUROPA INVERNALE</t>
  </si>
  <si>
    <t>MODA EUROPA ESTIVO</t>
  </si>
  <si>
    <t>MODA FASHION</t>
  </si>
  <si>
    <t>MODA ITALIA STOCK VARI COLORI</t>
  </si>
  <si>
    <t>MODE 168</t>
  </si>
  <si>
    <t>MORADO</t>
  </si>
  <si>
    <t>MORRIS E MORRIS</t>
  </si>
  <si>
    <t>MYLEE CON FILO</t>
  </si>
  <si>
    <t>NANNINI</t>
  </si>
  <si>
    <t>NEW BEAUTY</t>
  </si>
  <si>
    <t>NEW COLLECTION (PROFUMO DI DONNA)</t>
  </si>
  <si>
    <t>O E K BIANCO</t>
  </si>
  <si>
    <t>O E K CON E SENZA FILO MARRONE</t>
  </si>
  <si>
    <t>OBSEL</t>
  </si>
  <si>
    <t>ONE FACE</t>
  </si>
  <si>
    <t>ONLY YUAN</t>
  </si>
  <si>
    <t>PALA D'ORO CON FILO</t>
  </si>
  <si>
    <t>PATSY NY</t>
  </si>
  <si>
    <t>PEACOT</t>
  </si>
  <si>
    <t>PICK OUIC</t>
  </si>
  <si>
    <t xml:space="preserve">PRIMA MODA </t>
  </si>
  <si>
    <t>PRODOTTO ITALIANO</t>
  </si>
  <si>
    <t>PURA SETA</t>
  </si>
  <si>
    <t>PURO LINO</t>
  </si>
  <si>
    <t>QUEEN</t>
  </si>
  <si>
    <t xml:space="preserve">RED BY LIEN &amp; GIEL </t>
  </si>
  <si>
    <t>ROSE SOLO CARTELLINO</t>
  </si>
  <si>
    <t>SARA JAY + VELINE</t>
  </si>
  <si>
    <t>SCANDAL</t>
  </si>
  <si>
    <t>SERENA MODA INVERNALE CON FILO</t>
  </si>
  <si>
    <t>SERENA INVERNALE SOLO CART.</t>
  </si>
  <si>
    <t>SERENA ESTIVO</t>
  </si>
  <si>
    <t>SHYLOH CARTELLINI</t>
  </si>
  <si>
    <t>SHYLOH PARGAMENE</t>
  </si>
  <si>
    <t>SHYLOH FETTUCCIA STAMPATA</t>
  </si>
  <si>
    <t>SILVANA MODA</t>
  </si>
  <si>
    <t>SILVIA LINE FONDO MARRONE</t>
  </si>
  <si>
    <t>SILVIA LINE FONDO ARGENTO</t>
  </si>
  <si>
    <t>SILVIA LINE ESTIVO</t>
  </si>
  <si>
    <t>SOAZIO DONNA</t>
  </si>
  <si>
    <t>STELLA</t>
  </si>
  <si>
    <t>STYLED IN ITALY STOCK</t>
  </si>
  <si>
    <t>SUGAR BABE</t>
  </si>
  <si>
    <t>TERRE BLANCHE</t>
  </si>
  <si>
    <t>T.F.</t>
  </si>
  <si>
    <t>TONDA</t>
  </si>
  <si>
    <t>TOTAL MODA STOCK</t>
  </si>
  <si>
    <t>TULIPE</t>
  </si>
  <si>
    <t>TWIN</t>
  </si>
  <si>
    <t>UNITO YOUNG FASHION</t>
  </si>
  <si>
    <t>VALITO MADINI</t>
  </si>
  <si>
    <t>LUCA VANNUCCI.CO SCURO</t>
  </si>
  <si>
    <t>LUCA VANUCCI CHIARO</t>
  </si>
  <si>
    <t>VENERE ABB.</t>
  </si>
  <si>
    <t>VERA PELLE NERO</t>
  </si>
  <si>
    <t>VIA 28</t>
  </si>
  <si>
    <t>VIA ROSMINI 13 CART.+VELINA</t>
  </si>
  <si>
    <t>VIA ROSMINI 13 CARTELLINI</t>
  </si>
  <si>
    <t>VIA ROSMINI 13 VELINA</t>
  </si>
  <si>
    <t xml:space="preserve">VIBRAR  </t>
  </si>
  <si>
    <t>VIBRAR CON FILO</t>
  </si>
  <si>
    <t>VIKTORIYA</t>
  </si>
  <si>
    <t>VISCOSA</t>
  </si>
  <si>
    <t>VITAMINE</t>
  </si>
  <si>
    <t>VIVI COL. CHIARO</t>
  </si>
  <si>
    <t>VIVI COL. SCUROS</t>
  </si>
  <si>
    <t>VIZI E VIRTU'</t>
  </si>
  <si>
    <t>W.H. COL. BIANCO</t>
  </si>
  <si>
    <t>W.H. MARRONE</t>
  </si>
  <si>
    <t>WIR LIEBEL SEIDE CON FILO</t>
  </si>
  <si>
    <t>WOMAN CODE</t>
  </si>
  <si>
    <t>XINXIN</t>
  </si>
  <si>
    <t>Y.D.L. FASHION</t>
  </si>
  <si>
    <t>YES STYLE CON FILO</t>
  </si>
  <si>
    <t>YES STYLE SENZA FILO</t>
  </si>
  <si>
    <t>YOUR &amp; SELF AVORIO CON FILO</t>
  </si>
  <si>
    <t>ZEEN AVANZI</t>
  </si>
  <si>
    <t xml:space="preserve">CARTELLINI </t>
  </si>
</sst>
</file>

<file path=xl/styles.xml><?xml version="1.0" encoding="utf-8"?>
<styleSheet xmlns="http://schemas.openxmlformats.org/spreadsheetml/2006/main">
  <numFmts count="1">
    <numFmt numFmtId="164" formatCode="000000"/>
  </numFmts>
  <fonts count="3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3" fontId="2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485"/>
  <sheetViews>
    <sheetView tabSelected="1" workbookViewId="0"/>
  </sheetViews>
  <sheetFormatPr defaultRowHeight="23.25"/>
  <cols>
    <col min="1" max="1" width="9.140625" style="2"/>
    <col min="2" max="2" width="45.5703125" style="1" bestFit="1" customWidth="1"/>
    <col min="3" max="3" width="25.5703125" style="3" bestFit="1" customWidth="1"/>
    <col min="4" max="4" width="12" style="4" bestFit="1" customWidth="1"/>
    <col min="5" max="5" width="12.140625" style="4" bestFit="1" customWidth="1"/>
    <col min="6" max="6" width="17.28515625" style="4" bestFit="1" customWidth="1"/>
    <col min="7" max="16384" width="9.140625" style="4"/>
  </cols>
  <sheetData>
    <row r="2" spans="1:8">
      <c r="A2" s="2">
        <v>1</v>
      </c>
      <c r="B2" s="1" t="str">
        <f t="shared" ref="B2:B65" si="0">CONCATENATE(F2,H2)</f>
        <v>ETICHETTE A.M FIRENZE</v>
      </c>
      <c r="C2" s="3">
        <v>0</v>
      </c>
      <c r="F2" s="4" t="s">
        <v>0</v>
      </c>
      <c r="H2" s="1" t="s">
        <v>1</v>
      </c>
    </row>
    <row r="3" spans="1:8">
      <c r="A3" s="2">
        <f>A2+1</f>
        <v>2</v>
      </c>
      <c r="B3" s="1" t="str">
        <f t="shared" si="0"/>
        <v>ETICHETTE AD STYLE</v>
      </c>
      <c r="C3" s="3">
        <v>0</v>
      </c>
      <c r="F3" s="4" t="s">
        <v>0</v>
      </c>
      <c r="H3" s="1" t="s">
        <v>2</v>
      </c>
    </row>
    <row r="4" spans="1:8">
      <c r="A4" s="2">
        <f t="shared" ref="A4:A67" si="1">A3+1</f>
        <v>3</v>
      </c>
      <c r="B4" s="1" t="str">
        <f t="shared" si="0"/>
        <v>ETICHETTE ALDANI</v>
      </c>
      <c r="C4" s="3">
        <v>0</v>
      </c>
      <c r="F4" s="4" t="s">
        <v>0</v>
      </c>
      <c r="H4" s="1" t="s">
        <v>3</v>
      </c>
    </row>
    <row r="5" spans="1:8">
      <c r="A5" s="2">
        <f t="shared" si="1"/>
        <v>4</v>
      </c>
      <c r="B5" s="1" t="str">
        <f t="shared" si="0"/>
        <v>ETICHETTE ALEMIE FOLLIES CON FILO</v>
      </c>
      <c r="C5" s="3">
        <v>0</v>
      </c>
      <c r="F5" s="4" t="s">
        <v>0</v>
      </c>
      <c r="H5" s="1" t="s">
        <v>4</v>
      </c>
    </row>
    <row r="6" spans="1:8">
      <c r="A6" s="2">
        <f t="shared" si="1"/>
        <v>5</v>
      </c>
      <c r="B6" s="1" t="str">
        <f t="shared" si="0"/>
        <v>ETICHETTE ALEXANDRA+ ROSA</v>
      </c>
      <c r="C6" s="3">
        <v>0</v>
      </c>
      <c r="F6" s="4" t="s">
        <v>0</v>
      </c>
      <c r="H6" s="1" t="s">
        <v>5</v>
      </c>
    </row>
    <row r="7" spans="1:8">
      <c r="A7" s="2">
        <f t="shared" si="1"/>
        <v>6</v>
      </c>
      <c r="B7" s="1" t="str">
        <f t="shared" si="0"/>
        <v>ETICHETTE ALEXANDRA+SCURO</v>
      </c>
      <c r="C7" s="3">
        <v>0</v>
      </c>
      <c r="F7" s="4" t="s">
        <v>0</v>
      </c>
      <c r="H7" s="1" t="s">
        <v>6</v>
      </c>
    </row>
    <row r="8" spans="1:8">
      <c r="A8" s="2">
        <f t="shared" si="1"/>
        <v>7</v>
      </c>
      <c r="B8" s="1" t="str">
        <f t="shared" si="0"/>
        <v>ETICHETTE ALEXIA</v>
      </c>
      <c r="C8" s="3">
        <v>0</v>
      </c>
      <c r="F8" s="4" t="s">
        <v>0</v>
      </c>
      <c r="H8" s="1" t="s">
        <v>7</v>
      </c>
    </row>
    <row r="9" spans="1:8">
      <c r="A9" s="2">
        <f t="shared" si="1"/>
        <v>8</v>
      </c>
      <c r="B9" s="1" t="str">
        <f t="shared" si="0"/>
        <v>ETICHETTE ALEX FIRENZE</v>
      </c>
      <c r="C9" s="3">
        <v>0</v>
      </c>
      <c r="F9" s="4" t="s">
        <v>0</v>
      </c>
      <c r="H9" s="1" t="s">
        <v>8</v>
      </c>
    </row>
    <row r="10" spans="1:8">
      <c r="A10" s="2">
        <f t="shared" si="1"/>
        <v>9</v>
      </c>
      <c r="B10" s="1" t="str">
        <f t="shared" si="0"/>
        <v>ETICHETTE ALLEGRA</v>
      </c>
      <c r="C10" s="3">
        <v>0</v>
      </c>
      <c r="F10" s="4" t="s">
        <v>0</v>
      </c>
      <c r="H10" s="1" t="s">
        <v>9</v>
      </c>
    </row>
    <row r="11" spans="1:8">
      <c r="A11" s="2">
        <f t="shared" si="1"/>
        <v>10</v>
      </c>
      <c r="B11" s="1" t="str">
        <f t="shared" si="0"/>
        <v>ETICHETTE AMELIE FOLLIES FONDO NERO SCRITTA ORO SOLO CARTELLINI</v>
      </c>
      <c r="C11" s="3">
        <v>0</v>
      </c>
      <c r="F11" s="4" t="s">
        <v>0</v>
      </c>
      <c r="H11" s="1" t="s">
        <v>10</v>
      </c>
    </row>
    <row r="12" spans="1:8">
      <c r="A12" s="2">
        <f t="shared" si="1"/>
        <v>11</v>
      </c>
      <c r="B12" s="1" t="str">
        <f t="shared" si="0"/>
        <v>ETICHETTE AMELIE FOLLIER FONDO PERLA CON FILO</v>
      </c>
      <c r="C12" s="3">
        <v>0</v>
      </c>
      <c r="F12" s="4" t="s">
        <v>0</v>
      </c>
      <c r="H12" s="1" t="s">
        <v>11</v>
      </c>
    </row>
    <row r="13" spans="1:8">
      <c r="A13" s="2">
        <f t="shared" si="1"/>
        <v>12</v>
      </c>
      <c r="B13" s="1" t="str">
        <f t="shared" si="0"/>
        <v>ETICHETTE ANGELS</v>
      </c>
      <c r="C13" s="3">
        <v>0</v>
      </c>
      <c r="F13" s="4" t="s">
        <v>0</v>
      </c>
      <c r="H13" s="1" t="s">
        <v>12</v>
      </c>
    </row>
    <row r="14" spans="1:8">
      <c r="A14" s="2">
        <f t="shared" si="1"/>
        <v>13</v>
      </c>
      <c r="B14" s="1" t="str">
        <f t="shared" si="0"/>
        <v>ETICHETTE ASTASIA</v>
      </c>
      <c r="C14" s="3">
        <v>0</v>
      </c>
      <c r="F14" s="4" t="s">
        <v>0</v>
      </c>
      <c r="H14" s="1" t="s">
        <v>13</v>
      </c>
    </row>
    <row r="15" spans="1:8">
      <c r="A15" s="2">
        <f t="shared" si="1"/>
        <v>14</v>
      </c>
      <c r="B15" s="1" t="str">
        <f t="shared" si="0"/>
        <v>ETICHETTE ATIQ MODA</v>
      </c>
      <c r="C15" s="3">
        <v>0</v>
      </c>
      <c r="F15" s="4" t="s">
        <v>0</v>
      </c>
      <c r="H15" s="1" t="s">
        <v>14</v>
      </c>
    </row>
    <row r="16" spans="1:8">
      <c r="A16" s="2">
        <f t="shared" si="1"/>
        <v>15</v>
      </c>
      <c r="B16" s="1" t="str">
        <f t="shared" si="0"/>
        <v>ETICHETTE ATTACHE COEUR</v>
      </c>
      <c r="C16" s="3">
        <v>0</v>
      </c>
      <c r="F16" s="4" t="s">
        <v>0</v>
      </c>
      <c r="H16" s="1" t="s">
        <v>15</v>
      </c>
    </row>
    <row r="17" spans="1:8">
      <c r="A17" s="2">
        <f t="shared" si="1"/>
        <v>16</v>
      </c>
      <c r="B17" s="1" t="str">
        <f t="shared" si="0"/>
        <v>ETICHETTE B.E. FONDO GRIGIO</v>
      </c>
      <c r="C17" s="3">
        <v>0</v>
      </c>
      <c r="F17" s="4" t="s">
        <v>0</v>
      </c>
      <c r="H17" s="1" t="s">
        <v>16</v>
      </c>
    </row>
    <row r="18" spans="1:8">
      <c r="A18" s="2">
        <f t="shared" si="1"/>
        <v>17</v>
      </c>
      <c r="B18" s="1" t="str">
        <f t="shared" si="0"/>
        <v>ETICHETTE B.E FONDO MARRONE</v>
      </c>
      <c r="C18" s="3">
        <v>0</v>
      </c>
      <c r="F18" s="4" t="s">
        <v>0</v>
      </c>
      <c r="H18" s="1" t="s">
        <v>17</v>
      </c>
    </row>
    <row r="19" spans="1:8">
      <c r="A19" s="2">
        <f t="shared" si="1"/>
        <v>18</v>
      </c>
      <c r="B19" s="1" t="str">
        <f t="shared" si="0"/>
        <v>ETICHETTE BALSAMO PER CAPELLI</v>
      </c>
      <c r="C19" s="3">
        <v>0</v>
      </c>
      <c r="F19" s="4" t="s">
        <v>0</v>
      </c>
      <c r="H19" s="1" t="s">
        <v>18</v>
      </c>
    </row>
    <row r="20" spans="1:8">
      <c r="A20" s="2">
        <f t="shared" si="1"/>
        <v>19</v>
      </c>
      <c r="B20" s="1" t="str">
        <f t="shared" si="0"/>
        <v>ETICHETTE BLOCCHETTI X FARMA</v>
      </c>
      <c r="C20" s="3">
        <v>0</v>
      </c>
      <c r="F20" s="4" t="s">
        <v>0</v>
      </c>
      <c r="H20" s="1" t="s">
        <v>19</v>
      </c>
    </row>
    <row r="21" spans="1:8">
      <c r="A21" s="2">
        <f t="shared" si="1"/>
        <v>20</v>
      </c>
      <c r="B21" s="1" t="str">
        <f t="shared" si="0"/>
        <v>ETICHETTE BON BON ESTIVO</v>
      </c>
      <c r="C21" s="3">
        <v>0</v>
      </c>
      <c r="F21" s="4" t="s">
        <v>0</v>
      </c>
      <c r="H21" s="1" t="s">
        <v>20</v>
      </c>
    </row>
    <row r="22" spans="1:8">
      <c r="A22" s="2">
        <f t="shared" si="1"/>
        <v>21</v>
      </c>
      <c r="B22" s="1" t="str">
        <f t="shared" si="0"/>
        <v>ETICHETTE BON BON MARRONE</v>
      </c>
      <c r="C22" s="3">
        <v>0</v>
      </c>
      <c r="F22" s="4" t="s">
        <v>0</v>
      </c>
      <c r="H22" s="1" t="s">
        <v>21</v>
      </c>
    </row>
    <row r="23" spans="1:8">
      <c r="A23" s="2">
        <f t="shared" si="1"/>
        <v>22</v>
      </c>
      <c r="B23" s="1" t="str">
        <f t="shared" si="0"/>
        <v>ETICHETTE BON BON INVERNALE</v>
      </c>
      <c r="C23" s="3">
        <v>0</v>
      </c>
      <c r="F23" s="4" t="s">
        <v>0</v>
      </c>
      <c r="H23" s="1" t="s">
        <v>22</v>
      </c>
    </row>
    <row r="24" spans="1:8">
      <c r="A24" s="2">
        <f t="shared" si="1"/>
        <v>23</v>
      </c>
      <c r="B24" s="1" t="str">
        <f t="shared" si="0"/>
        <v>ETICHETTE BYL COLORATO ESTIVO</v>
      </c>
      <c r="C24" s="3">
        <v>0</v>
      </c>
      <c r="F24" s="4" t="s">
        <v>0</v>
      </c>
      <c r="H24" s="1" t="s">
        <v>23</v>
      </c>
    </row>
    <row r="25" spans="1:8">
      <c r="A25" s="2">
        <f t="shared" si="1"/>
        <v>24</v>
      </c>
      <c r="B25" s="1" t="str">
        <f t="shared" si="0"/>
        <v>ETICHETTE BYL SCURO</v>
      </c>
      <c r="C25" s="3">
        <v>0</v>
      </c>
      <c r="F25" s="4" t="s">
        <v>0</v>
      </c>
      <c r="H25" s="1" t="s">
        <v>24</v>
      </c>
    </row>
    <row r="26" spans="1:8">
      <c r="A26" s="2">
        <f t="shared" si="1"/>
        <v>25</v>
      </c>
      <c r="B26" s="1" t="str">
        <f t="shared" si="0"/>
        <v>ETICHETTE C MAN</v>
      </c>
      <c r="C26" s="3">
        <v>0</v>
      </c>
      <c r="F26" s="4" t="s">
        <v>0</v>
      </c>
      <c r="H26" s="1" t="s">
        <v>25</v>
      </c>
    </row>
    <row r="27" spans="1:8">
      <c r="A27" s="2">
        <f t="shared" si="1"/>
        <v>26</v>
      </c>
      <c r="B27" s="1" t="str">
        <f t="shared" si="0"/>
        <v>ETICHETTE CAMILLA MODA</v>
      </c>
      <c r="C27" s="3">
        <v>0</v>
      </c>
      <c r="F27" s="4" t="s">
        <v>0</v>
      </c>
      <c r="H27" s="1" t="s">
        <v>26</v>
      </c>
    </row>
    <row r="28" spans="1:8">
      <c r="A28" s="2">
        <f t="shared" si="1"/>
        <v>27</v>
      </c>
      <c r="B28" s="1" t="str">
        <f t="shared" si="0"/>
        <v>ETICHETTE CANDY</v>
      </c>
      <c r="C28" s="3">
        <v>0</v>
      </c>
      <c r="F28" s="4" t="s">
        <v>0</v>
      </c>
      <c r="H28" s="1" t="s">
        <v>27</v>
      </c>
    </row>
    <row r="29" spans="1:8">
      <c r="A29" s="2">
        <f t="shared" si="1"/>
        <v>28</v>
      </c>
      <c r="B29" s="1" t="str">
        <f t="shared" si="0"/>
        <v>ETICHETTE CAROLINE MORGAN</v>
      </c>
      <c r="C29" s="3">
        <v>0</v>
      </c>
      <c r="F29" s="4" t="s">
        <v>0</v>
      </c>
      <c r="H29" s="1" t="s">
        <v>28</v>
      </c>
    </row>
    <row r="30" spans="1:8">
      <c r="A30" s="2">
        <f t="shared" si="1"/>
        <v>29</v>
      </c>
      <c r="B30" s="1" t="str">
        <f t="shared" si="0"/>
        <v>ETICHETTE CC - II FASHION</v>
      </c>
      <c r="C30" s="3">
        <v>0</v>
      </c>
      <c r="F30" s="4" t="s">
        <v>0</v>
      </c>
      <c r="H30" s="1" t="s">
        <v>29</v>
      </c>
    </row>
    <row r="31" spans="1:8">
      <c r="A31" s="2">
        <f t="shared" si="1"/>
        <v>30</v>
      </c>
      <c r="B31" s="1" t="str">
        <f t="shared" si="0"/>
        <v>ETICHETTE CHERRY</v>
      </c>
      <c r="C31" s="3">
        <v>0</v>
      </c>
      <c r="F31" s="4" t="s">
        <v>0</v>
      </c>
      <c r="H31" s="1" t="s">
        <v>30</v>
      </c>
    </row>
    <row r="32" spans="1:8">
      <c r="A32" s="2">
        <f t="shared" si="1"/>
        <v>31</v>
      </c>
      <c r="B32" s="1" t="str">
        <f t="shared" si="0"/>
        <v>ETICHETTE CHIARA MODA</v>
      </c>
      <c r="C32" s="3">
        <v>0</v>
      </c>
      <c r="F32" s="4" t="s">
        <v>0</v>
      </c>
      <c r="H32" s="1" t="s">
        <v>31</v>
      </c>
    </row>
    <row r="33" spans="1:8">
      <c r="A33" s="2">
        <f t="shared" si="1"/>
        <v>32</v>
      </c>
      <c r="B33" s="1" t="str">
        <f t="shared" si="0"/>
        <v>ETICHETTE COM.BY CON FILO</v>
      </c>
      <c r="C33" s="3">
        <v>0</v>
      </c>
      <c r="F33" s="4" t="s">
        <v>0</v>
      </c>
      <c r="H33" s="1" t="s">
        <v>32</v>
      </c>
    </row>
    <row r="34" spans="1:8">
      <c r="A34" s="2">
        <f t="shared" si="1"/>
        <v>33</v>
      </c>
      <c r="B34" s="1" t="str">
        <f t="shared" si="0"/>
        <v>ETICHETTE COTTONS VINTAGE</v>
      </c>
      <c r="C34" s="3">
        <v>0</v>
      </c>
      <c r="F34" s="4" t="s">
        <v>0</v>
      </c>
      <c r="H34" s="1" t="s">
        <v>33</v>
      </c>
    </row>
    <row r="35" spans="1:8">
      <c r="A35" s="2">
        <f t="shared" si="1"/>
        <v>34</v>
      </c>
      <c r="B35" s="1" t="str">
        <f t="shared" si="0"/>
        <v>ETICHETTE C.S.</v>
      </c>
      <c r="C35" s="3">
        <v>0</v>
      </c>
      <c r="F35" s="4" t="s">
        <v>0</v>
      </c>
      <c r="H35" s="1" t="s">
        <v>34</v>
      </c>
    </row>
    <row r="36" spans="1:8">
      <c r="A36" s="2">
        <f t="shared" si="1"/>
        <v>35</v>
      </c>
      <c r="B36" s="1" t="str">
        <f t="shared" si="0"/>
        <v>ETICHETTE CRISTALLI LIQUIDI</v>
      </c>
      <c r="C36" s="3">
        <v>0</v>
      </c>
      <c r="F36" s="4" t="s">
        <v>0</v>
      </c>
      <c r="H36" s="1" t="s">
        <v>35</v>
      </c>
    </row>
    <row r="37" spans="1:8">
      <c r="A37" s="2">
        <f t="shared" si="1"/>
        <v>36</v>
      </c>
      <c r="B37" s="1" t="str">
        <f t="shared" si="0"/>
        <v xml:space="preserve">ETICHETTE CULT COUPLE </v>
      </c>
      <c r="C37" s="3">
        <v>0</v>
      </c>
      <c r="F37" s="4" t="s">
        <v>0</v>
      </c>
      <c r="H37" s="1" t="s">
        <v>36</v>
      </c>
    </row>
    <row r="38" spans="1:8">
      <c r="A38" s="2">
        <f t="shared" si="1"/>
        <v>37</v>
      </c>
      <c r="B38" s="1" t="str">
        <f t="shared" si="0"/>
        <v>ETICHETTE CULT COUPLE  CON SPILLA</v>
      </c>
      <c r="C38" s="3">
        <v>0</v>
      </c>
      <c r="F38" s="4" t="s">
        <v>0</v>
      </c>
      <c r="H38" s="1" t="s">
        <v>37</v>
      </c>
    </row>
    <row r="39" spans="1:8">
      <c r="A39" s="2">
        <f t="shared" si="1"/>
        <v>38</v>
      </c>
      <c r="B39" s="1" t="str">
        <f t="shared" si="0"/>
        <v>ETICHETTE CUORE ARGENTO</v>
      </c>
      <c r="C39" s="3">
        <v>0</v>
      </c>
      <c r="F39" s="4" t="s">
        <v>0</v>
      </c>
      <c r="H39" s="1" t="s">
        <v>38</v>
      </c>
    </row>
    <row r="40" spans="1:8">
      <c r="A40" s="2">
        <f t="shared" si="1"/>
        <v>39</v>
      </c>
      <c r="B40" s="1" t="str">
        <f t="shared" si="0"/>
        <v>ETICHETTE CUORE ORO</v>
      </c>
      <c r="C40" s="3">
        <v>0</v>
      </c>
      <c r="F40" s="4" t="s">
        <v>0</v>
      </c>
      <c r="H40" s="1" t="s">
        <v>39</v>
      </c>
    </row>
    <row r="41" spans="1:8">
      <c r="A41" s="2">
        <f t="shared" si="1"/>
        <v>40</v>
      </c>
      <c r="B41" s="1" t="str">
        <f t="shared" si="0"/>
        <v>ETICHETTE D.S. MODA FASHION</v>
      </c>
      <c r="C41" s="3">
        <v>0</v>
      </c>
      <c r="F41" s="4" t="s">
        <v>0</v>
      </c>
      <c r="H41" s="1" t="s">
        <v>40</v>
      </c>
    </row>
    <row r="42" spans="1:8">
      <c r="A42" s="2">
        <f t="shared" si="1"/>
        <v>41</v>
      </c>
      <c r="B42" s="1" t="str">
        <f t="shared" si="0"/>
        <v>ETICHETTE DA.DI  CHIARO ESTIVO</v>
      </c>
      <c r="C42" s="3">
        <v>0</v>
      </c>
      <c r="F42" s="4" t="s">
        <v>0</v>
      </c>
      <c r="H42" s="1" t="s">
        <v>41</v>
      </c>
    </row>
    <row r="43" spans="1:8">
      <c r="A43" s="2">
        <f t="shared" si="1"/>
        <v>42</v>
      </c>
      <c r="B43" s="1" t="str">
        <f t="shared" si="0"/>
        <v>ETICHETTE DA.DI INVERNALE</v>
      </c>
      <c r="C43" s="3">
        <v>0</v>
      </c>
      <c r="F43" s="4" t="s">
        <v>0</v>
      </c>
      <c r="H43" s="1" t="s">
        <v>42</v>
      </c>
    </row>
    <row r="44" spans="1:8">
      <c r="A44" s="2">
        <f t="shared" si="1"/>
        <v>43</v>
      </c>
      <c r="B44" s="1" t="str">
        <f t="shared" si="0"/>
        <v>ETICHETTE DAYSTAR</v>
      </c>
      <c r="C44" s="3">
        <v>0</v>
      </c>
      <c r="F44" s="4" t="s">
        <v>0</v>
      </c>
      <c r="H44" s="1" t="s">
        <v>43</v>
      </c>
    </row>
    <row r="45" spans="1:8">
      <c r="A45" s="2">
        <f t="shared" si="1"/>
        <v>44</v>
      </c>
      <c r="B45" s="1" t="str">
        <f t="shared" si="0"/>
        <v>ETICHETTE DAZZILING NERO</v>
      </c>
      <c r="C45" s="3">
        <v>0</v>
      </c>
      <c r="F45" s="4" t="s">
        <v>0</v>
      </c>
      <c r="H45" s="1" t="s">
        <v>44</v>
      </c>
    </row>
    <row r="46" spans="1:8">
      <c r="A46" s="2">
        <f t="shared" si="1"/>
        <v>45</v>
      </c>
      <c r="B46" s="1" t="str">
        <f t="shared" si="0"/>
        <v>ETICHETTE DAZZILING ARGENTO</v>
      </c>
      <c r="C46" s="3">
        <v>0</v>
      </c>
      <c r="F46" s="4" t="s">
        <v>0</v>
      </c>
      <c r="H46" s="1" t="s">
        <v>45</v>
      </c>
    </row>
    <row r="47" spans="1:8">
      <c r="A47" s="2">
        <f t="shared" si="1"/>
        <v>46</v>
      </c>
      <c r="B47" s="1" t="str">
        <f t="shared" si="0"/>
        <v>ETICHETTE DOLCE C.</v>
      </c>
      <c r="C47" s="3">
        <v>0</v>
      </c>
      <c r="F47" s="4" t="s">
        <v>0</v>
      </c>
      <c r="H47" s="1" t="s">
        <v>46</v>
      </c>
    </row>
    <row r="48" spans="1:8">
      <c r="A48" s="2">
        <f t="shared" si="1"/>
        <v>47</v>
      </c>
      <c r="B48" s="1" t="str">
        <f t="shared" si="0"/>
        <v>ETICHETTE DOLCE SOGNI</v>
      </c>
      <c r="C48" s="3">
        <v>0</v>
      </c>
      <c r="F48" s="4" t="s">
        <v>0</v>
      </c>
      <c r="H48" s="1" t="s">
        <v>47</v>
      </c>
    </row>
    <row r="49" spans="1:8">
      <c r="A49" s="2">
        <f t="shared" si="1"/>
        <v>48</v>
      </c>
      <c r="B49" s="1" t="str">
        <f t="shared" si="0"/>
        <v>ETICHETTE DONNA MODA</v>
      </c>
      <c r="C49" s="3">
        <v>0</v>
      </c>
      <c r="F49" s="4" t="s">
        <v>0</v>
      </c>
      <c r="H49" s="1" t="s">
        <v>48</v>
      </c>
    </row>
    <row r="50" spans="1:8">
      <c r="A50" s="2">
        <f t="shared" si="1"/>
        <v>49</v>
      </c>
      <c r="B50" s="1" t="str">
        <f t="shared" si="0"/>
        <v>ETICHETTE DREAM NO MADE ITALY</v>
      </c>
      <c r="C50" s="3">
        <v>0</v>
      </c>
      <c r="F50" s="4" t="s">
        <v>0</v>
      </c>
      <c r="H50" s="1" t="s">
        <v>49</v>
      </c>
    </row>
    <row r="51" spans="1:8">
      <c r="A51" s="2">
        <f t="shared" si="1"/>
        <v>50</v>
      </c>
      <c r="B51" s="1" t="str">
        <f t="shared" si="0"/>
        <v>ETICHETTE DREAM TONDI CON FILO</v>
      </c>
      <c r="C51" s="3">
        <v>0</v>
      </c>
      <c r="F51" s="4" t="s">
        <v>0</v>
      </c>
      <c r="H51" s="1" t="s">
        <v>50</v>
      </c>
    </row>
    <row r="52" spans="1:8">
      <c r="A52" s="2">
        <f t="shared" si="1"/>
        <v>51</v>
      </c>
      <c r="B52" s="1" t="str">
        <f t="shared" si="0"/>
        <v>ETICHETTE DREAM TONDO</v>
      </c>
      <c r="C52" s="3">
        <v>0</v>
      </c>
      <c r="F52" s="4" t="s">
        <v>0</v>
      </c>
      <c r="H52" s="1" t="s">
        <v>51</v>
      </c>
    </row>
    <row r="53" spans="1:8">
      <c r="A53" s="2">
        <f t="shared" si="1"/>
        <v>52</v>
      </c>
      <c r="B53" s="1" t="str">
        <f t="shared" si="0"/>
        <v>ETICHETTE DREAM ITALIA</v>
      </c>
      <c r="C53" s="3">
        <v>0</v>
      </c>
      <c r="F53" s="4" t="s">
        <v>0</v>
      </c>
      <c r="H53" s="1" t="s">
        <v>52</v>
      </c>
    </row>
    <row r="54" spans="1:8">
      <c r="A54" s="2">
        <f t="shared" si="1"/>
        <v>53</v>
      </c>
      <c r="B54" s="1" t="str">
        <f t="shared" si="0"/>
        <v>ETICHETTE DREAM NO  ITALY</v>
      </c>
      <c r="C54" s="3">
        <v>0</v>
      </c>
      <c r="F54" s="4" t="s">
        <v>0</v>
      </c>
      <c r="H54" s="1" t="s">
        <v>53</v>
      </c>
    </row>
    <row r="55" spans="1:8">
      <c r="A55" s="2">
        <f t="shared" si="1"/>
        <v>54</v>
      </c>
      <c r="B55" s="1" t="str">
        <f t="shared" si="0"/>
        <v>ETICHETTE DREAM TONDO</v>
      </c>
      <c r="C55" s="3">
        <v>0</v>
      </c>
      <c r="F55" s="4" t="s">
        <v>0</v>
      </c>
      <c r="H55" s="1" t="s">
        <v>51</v>
      </c>
    </row>
    <row r="56" spans="1:8">
      <c r="A56" s="2">
        <f t="shared" si="1"/>
        <v>55</v>
      </c>
      <c r="B56" s="1" t="str">
        <f t="shared" si="0"/>
        <v>ETICHETTE DREAM VELINE</v>
      </c>
      <c r="C56" s="3">
        <v>0</v>
      </c>
      <c r="F56" s="4" t="s">
        <v>0</v>
      </c>
      <c r="H56" s="1" t="s">
        <v>54</v>
      </c>
    </row>
    <row r="57" spans="1:8">
      <c r="A57" s="2">
        <f t="shared" si="1"/>
        <v>56</v>
      </c>
      <c r="B57" s="1" t="str">
        <f t="shared" si="0"/>
        <v>ETICHETTE DREAM MADE IN ITALY</v>
      </c>
      <c r="C57" s="3">
        <v>0</v>
      </c>
      <c r="F57" s="4" t="s">
        <v>0</v>
      </c>
      <c r="H57" s="1" t="s">
        <v>55</v>
      </c>
    </row>
    <row r="58" spans="1:8">
      <c r="A58" s="2">
        <f t="shared" si="1"/>
        <v>57</v>
      </c>
      <c r="B58" s="1" t="str">
        <f t="shared" si="0"/>
        <v>ETICHETTE DREAM 3 CARTELLINI</v>
      </c>
      <c r="C58" s="3">
        <v>0</v>
      </c>
      <c r="F58" s="4" t="s">
        <v>0</v>
      </c>
      <c r="H58" s="1" t="s">
        <v>56</v>
      </c>
    </row>
    <row r="59" spans="1:8">
      <c r="A59" s="2">
        <f t="shared" si="1"/>
        <v>58</v>
      </c>
      <c r="B59" s="1" t="str">
        <f t="shared" si="0"/>
        <v>ETICHETTE EMMY FASHION</v>
      </c>
      <c r="C59" s="3">
        <v>0</v>
      </c>
      <c r="F59" s="4" t="s">
        <v>0</v>
      </c>
      <c r="H59" s="1" t="s">
        <v>57</v>
      </c>
    </row>
    <row r="60" spans="1:8">
      <c r="A60" s="2">
        <f t="shared" si="1"/>
        <v>59</v>
      </c>
      <c r="B60" s="1" t="str">
        <f t="shared" si="0"/>
        <v>ETICHETTE EMMY MODA CON FILO</v>
      </c>
      <c r="C60" s="3">
        <v>0</v>
      </c>
      <c r="F60" s="4" t="s">
        <v>0</v>
      </c>
      <c r="H60" s="1" t="s">
        <v>58</v>
      </c>
    </row>
    <row r="61" spans="1:8">
      <c r="A61" s="2">
        <f t="shared" si="1"/>
        <v>60</v>
      </c>
      <c r="B61" s="1" t="str">
        <f t="shared" si="0"/>
        <v>ETICHETTE EMMY MODA PALLINI VERDI</v>
      </c>
      <c r="C61" s="3">
        <v>0</v>
      </c>
      <c r="F61" s="4" t="s">
        <v>0</v>
      </c>
      <c r="H61" s="1" t="s">
        <v>59</v>
      </c>
    </row>
    <row r="62" spans="1:8">
      <c r="A62" s="2">
        <f t="shared" si="1"/>
        <v>61</v>
      </c>
      <c r="B62" s="1" t="str">
        <f t="shared" si="0"/>
        <v>ETICHETTE ENVY CON FILO</v>
      </c>
      <c r="C62" s="3">
        <v>0</v>
      </c>
      <c r="F62" s="4" t="s">
        <v>0</v>
      </c>
      <c r="H62" s="1" t="s">
        <v>60</v>
      </c>
    </row>
    <row r="63" spans="1:8">
      <c r="A63" s="2">
        <f t="shared" si="1"/>
        <v>62</v>
      </c>
      <c r="B63" s="1" t="str">
        <f t="shared" si="0"/>
        <v>ETICHETTE ERIKCH</v>
      </c>
      <c r="C63" s="3">
        <v>0</v>
      </c>
      <c r="F63" s="4" t="s">
        <v>0</v>
      </c>
      <c r="H63" s="1" t="s">
        <v>61</v>
      </c>
    </row>
    <row r="64" spans="1:8">
      <c r="A64" s="2">
        <f t="shared" si="1"/>
        <v>63</v>
      </c>
      <c r="B64" s="1" t="str">
        <f t="shared" si="0"/>
        <v>ETICHETTE ESCORT</v>
      </c>
      <c r="C64" s="3">
        <v>0</v>
      </c>
      <c r="F64" s="4" t="s">
        <v>0</v>
      </c>
      <c r="H64" s="1" t="s">
        <v>62</v>
      </c>
    </row>
    <row r="65" spans="1:8">
      <c r="A65" s="2">
        <f t="shared" si="1"/>
        <v>64</v>
      </c>
      <c r="B65" s="1" t="str">
        <f t="shared" si="0"/>
        <v xml:space="preserve">ETICHETTE EUROFASHION </v>
      </c>
      <c r="C65" s="3">
        <v>0</v>
      </c>
      <c r="F65" s="4" t="s">
        <v>0</v>
      </c>
      <c r="H65" s="1" t="s">
        <v>63</v>
      </c>
    </row>
    <row r="66" spans="1:8">
      <c r="A66" s="2">
        <f t="shared" si="1"/>
        <v>65</v>
      </c>
      <c r="B66" s="1" t="str">
        <f t="shared" ref="B66:B129" si="2">CONCATENATE(F66,H66)</f>
        <v>ETICHETTE EUROFASHION ESTIVO</v>
      </c>
      <c r="C66" s="3">
        <v>0</v>
      </c>
      <c r="F66" s="4" t="s">
        <v>0</v>
      </c>
      <c r="H66" s="1" t="s">
        <v>64</v>
      </c>
    </row>
    <row r="67" spans="1:8">
      <c r="A67" s="2">
        <f t="shared" si="1"/>
        <v>66</v>
      </c>
      <c r="B67" s="1" t="str">
        <f t="shared" si="2"/>
        <v>ETICHETTE EUROFASHION INVERNALE</v>
      </c>
      <c r="C67" s="3">
        <v>0</v>
      </c>
      <c r="F67" s="4" t="s">
        <v>0</v>
      </c>
      <c r="H67" s="1" t="s">
        <v>65</v>
      </c>
    </row>
    <row r="68" spans="1:8">
      <c r="A68" s="2">
        <f t="shared" ref="A68:A131" si="3">A67+1</f>
        <v>67</v>
      </c>
      <c r="B68" s="1" t="str">
        <f t="shared" si="2"/>
        <v>ETICHETTE EUROFASHION FONDO EF</v>
      </c>
      <c r="C68" s="3">
        <v>0</v>
      </c>
      <c r="F68" s="4" t="s">
        <v>0</v>
      </c>
      <c r="H68" s="1" t="s">
        <v>66</v>
      </c>
    </row>
    <row r="69" spans="1:8">
      <c r="A69" s="2">
        <f t="shared" si="3"/>
        <v>68</v>
      </c>
      <c r="B69" s="1" t="str">
        <f t="shared" si="2"/>
        <v>ETICHETTE EURONICE VECCHIO</v>
      </c>
      <c r="C69" s="3">
        <v>0</v>
      </c>
      <c r="F69" s="4" t="s">
        <v>0</v>
      </c>
      <c r="H69" s="1" t="s">
        <v>67</v>
      </c>
    </row>
    <row r="70" spans="1:8">
      <c r="A70" s="2">
        <f t="shared" si="3"/>
        <v>69</v>
      </c>
      <c r="B70" s="1" t="str">
        <f t="shared" si="2"/>
        <v>ETICHETTE EURONICE INVERNALE</v>
      </c>
      <c r="C70" s="3">
        <v>0</v>
      </c>
      <c r="F70" s="4" t="s">
        <v>0</v>
      </c>
      <c r="H70" s="1" t="s">
        <v>68</v>
      </c>
    </row>
    <row r="71" spans="1:8">
      <c r="A71" s="2">
        <f t="shared" si="3"/>
        <v>70</v>
      </c>
      <c r="B71" s="1" t="str">
        <f t="shared" si="2"/>
        <v>ETICHETTE EURONICE ESTIVO</v>
      </c>
      <c r="C71" s="3">
        <v>0</v>
      </c>
      <c r="F71" s="4" t="s">
        <v>0</v>
      </c>
      <c r="H71" s="1" t="s">
        <v>69</v>
      </c>
    </row>
    <row r="72" spans="1:8">
      <c r="A72" s="2">
        <f t="shared" si="3"/>
        <v>71</v>
      </c>
      <c r="B72" s="1" t="str">
        <f t="shared" si="2"/>
        <v>ETICHETTE F.H. FRANKEL H CHIARO</v>
      </c>
      <c r="C72" s="3">
        <v>0</v>
      </c>
      <c r="F72" s="4" t="s">
        <v>0</v>
      </c>
      <c r="H72" s="1" t="s">
        <v>70</v>
      </c>
    </row>
    <row r="73" spans="1:8">
      <c r="A73" s="2">
        <f t="shared" si="3"/>
        <v>72</v>
      </c>
      <c r="B73" s="1" t="str">
        <f t="shared" si="2"/>
        <v>ETICHETTE FARFALLA B.</v>
      </c>
      <c r="C73" s="3">
        <v>0</v>
      </c>
      <c r="F73" s="4" t="s">
        <v>0</v>
      </c>
      <c r="H73" s="1" t="s">
        <v>71</v>
      </c>
    </row>
    <row r="74" spans="1:8">
      <c r="A74" s="2">
        <f t="shared" si="3"/>
        <v>73</v>
      </c>
      <c r="B74" s="1" t="str">
        <f t="shared" si="2"/>
        <v>ETICHETTE FARFALLA MARR.</v>
      </c>
      <c r="C74" s="3">
        <v>0</v>
      </c>
      <c r="F74" s="4" t="s">
        <v>0</v>
      </c>
      <c r="H74" s="1" t="s">
        <v>72</v>
      </c>
    </row>
    <row r="75" spans="1:8">
      <c r="A75" s="2">
        <f t="shared" si="3"/>
        <v>74</v>
      </c>
      <c r="B75" s="1" t="str">
        <f t="shared" si="2"/>
        <v>ETICHETTE FARROTTO AI FUNGHI PORCINI</v>
      </c>
      <c r="C75" s="3">
        <v>0</v>
      </c>
      <c r="F75" s="4" t="s">
        <v>0</v>
      </c>
      <c r="H75" s="1" t="s">
        <v>73</v>
      </c>
    </row>
    <row r="76" spans="1:8">
      <c r="A76" s="2">
        <f t="shared" si="3"/>
        <v>75</v>
      </c>
      <c r="B76" s="1" t="str">
        <f t="shared" si="2"/>
        <v>ETICHETTE FASHION ORO</v>
      </c>
      <c r="C76" s="3">
        <v>0</v>
      </c>
      <c r="F76" s="4" t="s">
        <v>0</v>
      </c>
      <c r="H76" s="1" t="s">
        <v>74</v>
      </c>
    </row>
    <row r="77" spans="1:8">
      <c r="A77" s="2">
        <f t="shared" si="3"/>
        <v>76</v>
      </c>
      <c r="B77" s="1" t="str">
        <f t="shared" si="2"/>
        <v>ETICHETTE FASHION STOCK</v>
      </c>
      <c r="C77" s="3">
        <v>0</v>
      </c>
      <c r="F77" s="4" t="s">
        <v>0</v>
      </c>
      <c r="H77" s="1" t="s">
        <v>75</v>
      </c>
    </row>
    <row r="78" spans="1:8">
      <c r="A78" s="2">
        <f t="shared" si="3"/>
        <v>77</v>
      </c>
      <c r="B78" s="1" t="str">
        <f t="shared" si="2"/>
        <v>ETICHETTE FREE FASHION BIANCO</v>
      </c>
      <c r="C78" s="3">
        <v>0</v>
      </c>
      <c r="F78" s="4" t="s">
        <v>0</v>
      </c>
      <c r="H78" s="1" t="s">
        <v>76</v>
      </c>
    </row>
    <row r="79" spans="1:8">
      <c r="A79" s="2">
        <f t="shared" si="3"/>
        <v>78</v>
      </c>
      <c r="B79" s="1" t="str">
        <f t="shared" si="2"/>
        <v>ETICHETTE FREE FASHION NERO</v>
      </c>
      <c r="C79" s="3">
        <v>0</v>
      </c>
      <c r="F79" s="4" t="s">
        <v>0</v>
      </c>
      <c r="H79" s="1" t="s">
        <v>77</v>
      </c>
    </row>
    <row r="80" spans="1:8">
      <c r="A80" s="2">
        <f t="shared" si="3"/>
        <v>79</v>
      </c>
      <c r="B80" s="1" t="str">
        <f t="shared" si="2"/>
        <v>ETICHETTE G.YSUAL</v>
      </c>
      <c r="C80" s="3">
        <v>0</v>
      </c>
      <c r="F80" s="4" t="s">
        <v>0</v>
      </c>
      <c r="H80" s="1" t="s">
        <v>78</v>
      </c>
    </row>
    <row r="81" spans="1:8">
      <c r="A81" s="2">
        <f t="shared" si="3"/>
        <v>80</v>
      </c>
      <c r="B81" s="1" t="str">
        <f t="shared" si="2"/>
        <v>ETICHETTE GABBAI</v>
      </c>
      <c r="C81" s="3">
        <v>0</v>
      </c>
      <c r="F81" s="4" t="s">
        <v>0</v>
      </c>
      <c r="H81" s="1" t="s">
        <v>79</v>
      </c>
    </row>
    <row r="82" spans="1:8">
      <c r="A82" s="2">
        <f t="shared" si="3"/>
        <v>81</v>
      </c>
      <c r="B82" s="1" t="str">
        <f t="shared" si="2"/>
        <v>ETICHETTE GIRL TRIBU'</v>
      </c>
      <c r="C82" s="3">
        <v>0</v>
      </c>
      <c r="F82" s="4" t="s">
        <v>0</v>
      </c>
      <c r="H82" s="1" t="s">
        <v>80</v>
      </c>
    </row>
    <row r="83" spans="1:8">
      <c r="A83" s="2">
        <f t="shared" si="3"/>
        <v>82</v>
      </c>
      <c r="B83" s="1" t="str">
        <f t="shared" si="2"/>
        <v>ETICHETTE GOOD LUCK</v>
      </c>
      <c r="C83" s="3">
        <v>0</v>
      </c>
      <c r="F83" s="4" t="s">
        <v>0</v>
      </c>
      <c r="H83" s="1" t="s">
        <v>81</v>
      </c>
    </row>
    <row r="84" spans="1:8">
      <c r="A84" s="2">
        <f t="shared" si="3"/>
        <v>83</v>
      </c>
      <c r="B84" s="1" t="str">
        <f t="shared" si="2"/>
        <v>ETICHETTE GUXXY</v>
      </c>
      <c r="C84" s="3">
        <v>0</v>
      </c>
      <c r="F84" s="4" t="s">
        <v>0</v>
      </c>
      <c r="H84" s="1" t="s">
        <v>82</v>
      </c>
    </row>
    <row r="85" spans="1:8">
      <c r="A85" s="2">
        <f t="shared" si="3"/>
        <v>84</v>
      </c>
      <c r="B85" s="1" t="str">
        <f t="shared" si="2"/>
        <v>ETICHETTE H&amp;B</v>
      </c>
      <c r="C85" s="3">
        <v>0</v>
      </c>
      <c r="F85" s="4" t="s">
        <v>0</v>
      </c>
      <c r="H85" s="1" t="s">
        <v>83</v>
      </c>
    </row>
    <row r="86" spans="1:8">
      <c r="A86" s="2">
        <f t="shared" si="3"/>
        <v>85</v>
      </c>
      <c r="B86" s="1" t="str">
        <f t="shared" si="2"/>
        <v>ETICHETTE H.2 COLLECTION CON FILO</v>
      </c>
      <c r="C86" s="3">
        <v>0</v>
      </c>
      <c r="F86" s="4" t="s">
        <v>0</v>
      </c>
      <c r="H86" s="1" t="s">
        <v>84</v>
      </c>
    </row>
    <row r="87" spans="1:8">
      <c r="A87" s="2">
        <f t="shared" si="3"/>
        <v>86</v>
      </c>
      <c r="B87" s="1" t="str">
        <f t="shared" si="2"/>
        <v>ETICHETTE H.2 VELINE</v>
      </c>
      <c r="C87" s="3">
        <v>0</v>
      </c>
      <c r="F87" s="4" t="s">
        <v>0</v>
      </c>
      <c r="H87" s="1" t="s">
        <v>85</v>
      </c>
    </row>
    <row r="88" spans="1:8">
      <c r="A88" s="2">
        <f t="shared" si="3"/>
        <v>87</v>
      </c>
      <c r="B88" s="1" t="str">
        <f t="shared" si="2"/>
        <v>ETICHETTE H2 CARTELLINI</v>
      </c>
      <c r="C88" s="3">
        <v>0</v>
      </c>
      <c r="F88" s="4" t="s">
        <v>0</v>
      </c>
      <c r="H88" s="1" t="s">
        <v>86</v>
      </c>
    </row>
    <row r="89" spans="1:8">
      <c r="A89" s="2">
        <f t="shared" si="3"/>
        <v>88</v>
      </c>
      <c r="B89" s="1" t="str">
        <f t="shared" si="2"/>
        <v>ETICHETTE HDL</v>
      </c>
      <c r="C89" s="3">
        <v>0</v>
      </c>
      <c r="F89" s="4" t="s">
        <v>0</v>
      </c>
      <c r="H89" s="1" t="s">
        <v>87</v>
      </c>
    </row>
    <row r="90" spans="1:8">
      <c r="A90" s="2">
        <f t="shared" si="3"/>
        <v>89</v>
      </c>
      <c r="B90" s="1" t="str">
        <f t="shared" si="2"/>
        <v>ETICHETTE INFINITY CON SIGILLO</v>
      </c>
      <c r="C90" s="3">
        <v>0</v>
      </c>
      <c r="F90" s="4" t="s">
        <v>0</v>
      </c>
      <c r="H90" s="1" t="s">
        <v>88</v>
      </c>
    </row>
    <row r="91" spans="1:8">
      <c r="A91" s="2">
        <f t="shared" si="3"/>
        <v>90</v>
      </c>
      <c r="B91" s="1" t="str">
        <f t="shared" si="2"/>
        <v>ETICHETTE INSIDE NERO LUNGO</v>
      </c>
      <c r="C91" s="3">
        <v>0</v>
      </c>
      <c r="F91" s="4" t="s">
        <v>0</v>
      </c>
      <c r="H91" s="1" t="s">
        <v>89</v>
      </c>
    </row>
    <row r="92" spans="1:8">
      <c r="A92" s="2">
        <f t="shared" si="3"/>
        <v>91</v>
      </c>
      <c r="B92" s="1" t="str">
        <f t="shared" si="2"/>
        <v>ETICHETTE INSIDE CUORE</v>
      </c>
      <c r="C92" s="3">
        <v>0</v>
      </c>
      <c r="F92" s="4" t="s">
        <v>0</v>
      </c>
      <c r="H92" s="1" t="s">
        <v>90</v>
      </c>
    </row>
    <row r="93" spans="1:8">
      <c r="A93" s="2">
        <f t="shared" si="3"/>
        <v>92</v>
      </c>
      <c r="B93" s="1" t="str">
        <f t="shared" si="2"/>
        <v>ETICHETTE INSIDE STETCH LINE</v>
      </c>
      <c r="C93" s="3">
        <v>0</v>
      </c>
      <c r="F93" s="4" t="s">
        <v>0</v>
      </c>
      <c r="H93" s="1" t="s">
        <v>91</v>
      </c>
    </row>
    <row r="94" spans="1:8">
      <c r="A94" s="2">
        <f t="shared" si="3"/>
        <v>93</v>
      </c>
      <c r="B94" s="1" t="str">
        <f t="shared" si="2"/>
        <v>ETICHETTE INSIDE BASIC SERIES</v>
      </c>
      <c r="C94" s="3">
        <v>0</v>
      </c>
      <c r="F94" s="4" t="s">
        <v>0</v>
      </c>
      <c r="H94" s="1" t="s">
        <v>92</v>
      </c>
    </row>
    <row r="95" spans="1:8">
      <c r="A95" s="2">
        <f t="shared" si="3"/>
        <v>94</v>
      </c>
      <c r="B95" s="1" t="str">
        <f t="shared" si="2"/>
        <v>ETICHETTE INTRICO</v>
      </c>
      <c r="C95" s="3">
        <v>0</v>
      </c>
      <c r="F95" s="4" t="s">
        <v>0</v>
      </c>
      <c r="H95" s="1" t="s">
        <v>93</v>
      </c>
    </row>
    <row r="96" spans="1:8">
      <c r="A96" s="2">
        <f t="shared" si="3"/>
        <v>95</v>
      </c>
      <c r="B96" s="1" t="str">
        <f t="shared" si="2"/>
        <v xml:space="preserve">ETICHETTE ISABEL </v>
      </c>
      <c r="C96" s="3">
        <v>0</v>
      </c>
      <c r="F96" s="4" t="s">
        <v>0</v>
      </c>
      <c r="H96" s="1" t="s">
        <v>94</v>
      </c>
    </row>
    <row r="97" spans="1:8">
      <c r="A97" s="2">
        <f t="shared" si="3"/>
        <v>96</v>
      </c>
      <c r="B97" s="1" t="str">
        <f t="shared" si="2"/>
        <v>ETICHETTE ISABELLA</v>
      </c>
      <c r="C97" s="3">
        <v>0</v>
      </c>
      <c r="F97" s="4" t="s">
        <v>0</v>
      </c>
      <c r="H97" s="1" t="s">
        <v>95</v>
      </c>
    </row>
    <row r="98" spans="1:8">
      <c r="A98" s="2">
        <f t="shared" si="3"/>
        <v>97</v>
      </c>
      <c r="B98" s="1" t="str">
        <f t="shared" si="2"/>
        <v>ETICHETTE ITALIA MODA</v>
      </c>
      <c r="C98" s="3">
        <v>0</v>
      </c>
      <c r="F98" s="4" t="s">
        <v>0</v>
      </c>
      <c r="H98" s="1" t="s">
        <v>96</v>
      </c>
    </row>
    <row r="99" spans="1:8">
      <c r="A99" s="2">
        <f t="shared" si="3"/>
        <v>98</v>
      </c>
      <c r="B99" s="1" t="str">
        <f t="shared" si="2"/>
        <v>ETICHETTE ITALIAN STYLE STOCK</v>
      </c>
      <c r="C99" s="3">
        <v>0</v>
      </c>
      <c r="F99" s="4" t="s">
        <v>0</v>
      </c>
      <c r="H99" s="1" t="s">
        <v>97</v>
      </c>
    </row>
    <row r="100" spans="1:8">
      <c r="A100" s="2">
        <f t="shared" si="3"/>
        <v>99</v>
      </c>
      <c r="B100" s="1" t="str">
        <f t="shared" si="2"/>
        <v>ETICHETTE ITALIAN HAIR EXTENSION</v>
      </c>
      <c r="C100" s="3">
        <v>0</v>
      </c>
      <c r="F100" s="4" t="s">
        <v>0</v>
      </c>
      <c r="H100" s="1" t="s">
        <v>98</v>
      </c>
    </row>
    <row r="101" spans="1:8">
      <c r="A101" s="2">
        <f t="shared" si="3"/>
        <v>100</v>
      </c>
      <c r="B101" s="1" t="str">
        <f t="shared" si="2"/>
        <v>ETICHETTE IZABEL CON SIGILLO</v>
      </c>
      <c r="C101" s="3">
        <v>0</v>
      </c>
      <c r="F101" s="4" t="s">
        <v>0</v>
      </c>
      <c r="H101" s="1" t="s">
        <v>99</v>
      </c>
    </row>
    <row r="102" spans="1:8">
      <c r="A102" s="2">
        <f t="shared" si="3"/>
        <v>101</v>
      </c>
      <c r="B102" s="1" t="str">
        <f t="shared" si="2"/>
        <v>ETICHETTE J &amp; D. FASHION</v>
      </c>
      <c r="C102" s="3">
        <v>0</v>
      </c>
      <c r="F102" s="4" t="s">
        <v>0</v>
      </c>
      <c r="H102" s="1" t="s">
        <v>100</v>
      </c>
    </row>
    <row r="103" spans="1:8">
      <c r="A103" s="2">
        <f t="shared" si="3"/>
        <v>102</v>
      </c>
      <c r="B103" s="1" t="str">
        <f t="shared" si="2"/>
        <v>ETICHETTE JO' BY JULIA SOLO CARTELLINO</v>
      </c>
      <c r="C103" s="3">
        <v>0</v>
      </c>
      <c r="F103" s="4" t="s">
        <v>0</v>
      </c>
      <c r="H103" s="1" t="s">
        <v>101</v>
      </c>
    </row>
    <row r="104" spans="1:8">
      <c r="A104" s="2">
        <f t="shared" si="3"/>
        <v>103</v>
      </c>
      <c r="B104" s="1" t="str">
        <f t="shared" si="2"/>
        <v>ETICHETTE JO' BY JULIA SENZA FORO</v>
      </c>
      <c r="C104" s="3">
        <v>0</v>
      </c>
      <c r="F104" s="4" t="s">
        <v>0</v>
      </c>
      <c r="H104" s="1" t="s">
        <v>102</v>
      </c>
    </row>
    <row r="105" spans="1:8">
      <c r="A105" s="2">
        <f t="shared" si="3"/>
        <v>104</v>
      </c>
      <c r="B105" s="1" t="str">
        <f t="shared" si="2"/>
        <v>ETICHETTE JO' BY JULIA CART.+VELINE</v>
      </c>
      <c r="C105" s="3">
        <v>0</v>
      </c>
      <c r="F105" s="4" t="s">
        <v>0</v>
      </c>
      <c r="H105" s="1" t="s">
        <v>103</v>
      </c>
    </row>
    <row r="106" spans="1:8">
      <c r="A106" s="2">
        <f t="shared" si="3"/>
        <v>105</v>
      </c>
      <c r="B106" s="1" t="str">
        <f t="shared" si="2"/>
        <v>ETICHETTE JOE &amp; LIN CON FILO</v>
      </c>
      <c r="C106" s="3">
        <v>0</v>
      </c>
      <c r="F106" s="4" t="s">
        <v>0</v>
      </c>
      <c r="H106" s="1" t="s">
        <v>104</v>
      </c>
    </row>
    <row r="107" spans="1:8">
      <c r="A107" s="2">
        <f t="shared" si="3"/>
        <v>106</v>
      </c>
      <c r="B107" s="1" t="str">
        <f t="shared" si="2"/>
        <v>ETICHETTE JOE &amp; LIN VARI COLORI</v>
      </c>
      <c r="C107" s="3">
        <v>0</v>
      </c>
      <c r="F107" s="4" t="s">
        <v>0</v>
      </c>
      <c r="H107" s="1" t="s">
        <v>105</v>
      </c>
    </row>
    <row r="108" spans="1:8">
      <c r="A108" s="2">
        <f t="shared" si="3"/>
        <v>107</v>
      </c>
      <c r="B108" s="1" t="str">
        <f t="shared" si="2"/>
        <v>ETICHETTE JOSEHINE BIANCO</v>
      </c>
      <c r="C108" s="3">
        <v>0</v>
      </c>
      <c r="F108" s="4" t="s">
        <v>0</v>
      </c>
      <c r="H108" s="1" t="s">
        <v>106</v>
      </c>
    </row>
    <row r="109" spans="1:8">
      <c r="A109" s="2">
        <f t="shared" si="3"/>
        <v>108</v>
      </c>
      <c r="B109" s="1" t="str">
        <f t="shared" si="2"/>
        <v>ETICHETTE JOSEPHINE ROSA</v>
      </c>
      <c r="C109" s="3">
        <v>0</v>
      </c>
      <c r="F109" s="4" t="s">
        <v>0</v>
      </c>
      <c r="H109" s="1" t="s">
        <v>107</v>
      </c>
    </row>
    <row r="110" spans="1:8">
      <c r="A110" s="2">
        <f t="shared" si="3"/>
        <v>109</v>
      </c>
      <c r="B110" s="1" t="str">
        <f t="shared" si="2"/>
        <v>ETICHETTE JULIA WANG VELINE DA NON USARE</v>
      </c>
      <c r="C110" s="3">
        <v>0</v>
      </c>
      <c r="F110" s="4" t="s">
        <v>0</v>
      </c>
      <c r="H110" s="1" t="s">
        <v>108</v>
      </c>
    </row>
    <row r="111" spans="1:8">
      <c r="A111" s="2">
        <f t="shared" si="3"/>
        <v>110</v>
      </c>
      <c r="B111" s="1" t="str">
        <f t="shared" si="2"/>
        <v>ETICHETTE JULIA WANG FONDO NERO+VELIN</v>
      </c>
      <c r="C111" s="3">
        <v>0</v>
      </c>
      <c r="F111" s="4" t="s">
        <v>0</v>
      </c>
      <c r="H111" s="1" t="s">
        <v>109</v>
      </c>
    </row>
    <row r="112" spans="1:8">
      <c r="A112" s="2">
        <f t="shared" si="3"/>
        <v>111</v>
      </c>
      <c r="B112" s="1" t="str">
        <f t="shared" si="2"/>
        <v>ETICHETTE JULIA WANG CARTELLINI+ VELINE</v>
      </c>
      <c r="C112" s="3">
        <v>0</v>
      </c>
      <c r="F112" s="4" t="s">
        <v>0</v>
      </c>
      <c r="H112" s="1" t="s">
        <v>110</v>
      </c>
    </row>
    <row r="113" spans="1:8">
      <c r="A113" s="2">
        <f t="shared" si="3"/>
        <v>112</v>
      </c>
      <c r="B113" s="1" t="str">
        <f t="shared" si="2"/>
        <v>ETICHETTE JULIA WANG CON FILO</v>
      </c>
      <c r="C113" s="3">
        <v>0</v>
      </c>
      <c r="F113" s="4" t="s">
        <v>0</v>
      </c>
      <c r="H113" s="1" t="s">
        <v>111</v>
      </c>
    </row>
    <row r="114" spans="1:8">
      <c r="A114" s="2">
        <f t="shared" si="3"/>
        <v>113</v>
      </c>
      <c r="B114" s="1" t="str">
        <f t="shared" si="2"/>
        <v>ETICHETTE JUST FOR "U"</v>
      </c>
      <c r="C114" s="3">
        <v>0</v>
      </c>
      <c r="F114" s="4" t="s">
        <v>0</v>
      </c>
      <c r="H114" s="1" t="s">
        <v>112</v>
      </c>
    </row>
    <row r="115" spans="1:8">
      <c r="A115" s="2">
        <f t="shared" si="3"/>
        <v>114</v>
      </c>
      <c r="B115" s="1" t="str">
        <f t="shared" si="2"/>
        <v>ETICHETTE KARINA FONDO SCURO</v>
      </c>
      <c r="C115" s="3">
        <v>0</v>
      </c>
      <c r="F115" s="4" t="s">
        <v>0</v>
      </c>
      <c r="H115" s="1" t="s">
        <v>113</v>
      </c>
    </row>
    <row r="116" spans="1:8">
      <c r="A116" s="2">
        <f t="shared" si="3"/>
        <v>115</v>
      </c>
      <c r="B116" s="1" t="str">
        <f t="shared" si="2"/>
        <v>ETICHETTE KARINA BIANCO</v>
      </c>
      <c r="C116" s="3">
        <v>0</v>
      </c>
      <c r="F116" s="4" t="s">
        <v>0</v>
      </c>
      <c r="H116" s="1" t="s">
        <v>114</v>
      </c>
    </row>
    <row r="117" spans="1:8">
      <c r="A117" s="2">
        <f t="shared" si="3"/>
        <v>116</v>
      </c>
      <c r="B117" s="1" t="str">
        <f t="shared" si="2"/>
        <v>ETICHETTE KS BY AUTE CON FORO</v>
      </c>
      <c r="C117" s="3">
        <v>0</v>
      </c>
      <c r="F117" s="4" t="s">
        <v>0</v>
      </c>
      <c r="H117" s="1" t="s">
        <v>115</v>
      </c>
    </row>
    <row r="118" spans="1:8">
      <c r="A118" s="2">
        <f t="shared" si="3"/>
        <v>117</v>
      </c>
      <c r="B118" s="1" t="str">
        <f t="shared" si="2"/>
        <v>ETICHETTE L &amp; C</v>
      </c>
      <c r="C118" s="3">
        <v>0</v>
      </c>
      <c r="F118" s="4" t="s">
        <v>0</v>
      </c>
      <c r="H118" s="1" t="s">
        <v>116</v>
      </c>
    </row>
    <row r="119" spans="1:8">
      <c r="A119" s="2">
        <f t="shared" si="3"/>
        <v>118</v>
      </c>
      <c r="B119" s="1" t="str">
        <f t="shared" si="2"/>
        <v>ETICHETTE L.B. COLLECTION</v>
      </c>
      <c r="C119" s="3">
        <v>0</v>
      </c>
      <c r="F119" s="4" t="s">
        <v>0</v>
      </c>
      <c r="H119" s="1" t="s">
        <v>117</v>
      </c>
    </row>
    <row r="120" spans="1:8">
      <c r="A120" s="2">
        <f t="shared" si="3"/>
        <v>119</v>
      </c>
      <c r="B120" s="1" t="str">
        <f t="shared" si="2"/>
        <v>ETICHETTE LACROSSE CON FILO</v>
      </c>
      <c r="C120" s="3">
        <v>0</v>
      </c>
      <c r="F120" s="4" t="s">
        <v>0</v>
      </c>
      <c r="H120" s="1" t="s">
        <v>118</v>
      </c>
    </row>
    <row r="121" spans="1:8">
      <c r="A121" s="2">
        <f t="shared" si="3"/>
        <v>120</v>
      </c>
      <c r="B121" s="1" t="str">
        <f t="shared" si="2"/>
        <v>ETICHETTE LACROSSE IMPORT</v>
      </c>
      <c r="C121" s="3">
        <v>0</v>
      </c>
      <c r="F121" s="4" t="s">
        <v>0</v>
      </c>
      <c r="H121" s="1" t="s">
        <v>119</v>
      </c>
    </row>
    <row r="122" spans="1:8">
      <c r="A122" s="2">
        <f t="shared" si="3"/>
        <v>121</v>
      </c>
      <c r="B122" s="1" t="str">
        <f t="shared" si="2"/>
        <v>ETICHETTE LEATHER BAGS</v>
      </c>
      <c r="C122" s="3">
        <v>0</v>
      </c>
      <c r="F122" s="4" t="s">
        <v>0</v>
      </c>
      <c r="H122" s="1" t="s">
        <v>120</v>
      </c>
    </row>
    <row r="123" spans="1:8">
      <c r="A123" s="2">
        <f t="shared" si="3"/>
        <v>122</v>
      </c>
      <c r="B123" s="1" t="str">
        <f t="shared" si="2"/>
        <v>ETICHETTE LES ESSENTIEL</v>
      </c>
      <c r="C123" s="3">
        <v>0</v>
      </c>
      <c r="F123" s="4" t="s">
        <v>0</v>
      </c>
      <c r="H123" s="1" t="s">
        <v>121</v>
      </c>
    </row>
    <row r="124" spans="1:8">
      <c r="A124" s="2">
        <f t="shared" si="3"/>
        <v>123</v>
      </c>
      <c r="B124" s="1" t="str">
        <f t="shared" si="2"/>
        <v>ETICHETTE LINDA</v>
      </c>
      <c r="C124" s="3">
        <v>0</v>
      </c>
      <c r="F124" s="4" t="s">
        <v>0</v>
      </c>
      <c r="H124" s="1" t="s">
        <v>122</v>
      </c>
    </row>
    <row r="125" spans="1:8">
      <c r="A125" s="2">
        <f t="shared" si="3"/>
        <v>124</v>
      </c>
      <c r="B125" s="1" t="str">
        <f t="shared" si="2"/>
        <v>ETICHETTE LINDYSA</v>
      </c>
      <c r="C125" s="3">
        <v>0</v>
      </c>
      <c r="F125" s="4" t="s">
        <v>0</v>
      </c>
      <c r="H125" s="1" t="s">
        <v>123</v>
      </c>
    </row>
    <row r="126" spans="1:8">
      <c r="A126" s="2">
        <f t="shared" si="3"/>
        <v>125</v>
      </c>
      <c r="B126" s="1" t="str">
        <f t="shared" si="2"/>
        <v>ETICHETTE LISA COLORE ESTIVO</v>
      </c>
      <c r="C126" s="3">
        <v>0</v>
      </c>
      <c r="F126" s="4" t="s">
        <v>0</v>
      </c>
      <c r="H126" s="1" t="s">
        <v>124</v>
      </c>
    </row>
    <row r="127" spans="1:8">
      <c r="A127" s="2">
        <f t="shared" si="3"/>
        <v>126</v>
      </c>
      <c r="B127" s="1" t="str">
        <f t="shared" si="2"/>
        <v>ETICHETTE LISA COLORE INVERNALE</v>
      </c>
      <c r="C127" s="3">
        <v>0</v>
      </c>
      <c r="F127" s="4" t="s">
        <v>0</v>
      </c>
      <c r="H127" s="1" t="s">
        <v>125</v>
      </c>
    </row>
    <row r="128" spans="1:8">
      <c r="A128" s="2">
        <f t="shared" si="3"/>
        <v>127</v>
      </c>
      <c r="B128" s="1" t="str">
        <f t="shared" si="2"/>
        <v>ETICHETTE LISA SCURO</v>
      </c>
      <c r="C128" s="3">
        <v>0</v>
      </c>
      <c r="F128" s="4" t="s">
        <v>0</v>
      </c>
      <c r="H128" s="1" t="s">
        <v>126</v>
      </c>
    </row>
    <row r="129" spans="1:8">
      <c r="A129" s="2">
        <f t="shared" si="3"/>
        <v>128</v>
      </c>
      <c r="B129" s="1" t="str">
        <f t="shared" si="2"/>
        <v>ETICHETTE LOCO LUX NERO</v>
      </c>
      <c r="C129" s="3">
        <v>0</v>
      </c>
      <c r="F129" s="4" t="s">
        <v>0</v>
      </c>
      <c r="H129" s="1" t="s">
        <v>127</v>
      </c>
    </row>
    <row r="130" spans="1:8">
      <c r="A130" s="2">
        <f t="shared" si="3"/>
        <v>129</v>
      </c>
      <c r="B130" s="1" t="str">
        <f t="shared" ref="B130:B193" si="4">CONCATENATE(F130,H130)</f>
        <v>ETICHETTE LOCO LUX BIANCO</v>
      </c>
      <c r="C130" s="3">
        <v>0</v>
      </c>
      <c r="F130" s="4" t="s">
        <v>0</v>
      </c>
      <c r="H130" s="1" t="s">
        <v>128</v>
      </c>
    </row>
    <row r="131" spans="1:8">
      <c r="A131" s="2">
        <f t="shared" si="3"/>
        <v>130</v>
      </c>
      <c r="B131" s="1" t="str">
        <f t="shared" si="4"/>
        <v>ETICHETTE LORENZO MILANO COL.GRIGIO</v>
      </c>
      <c r="C131" s="3">
        <v>0</v>
      </c>
      <c r="F131" s="4" t="s">
        <v>0</v>
      </c>
      <c r="H131" s="1" t="s">
        <v>129</v>
      </c>
    </row>
    <row r="132" spans="1:8">
      <c r="A132" s="2">
        <f t="shared" ref="A132:A195" si="5">A131+1</f>
        <v>131</v>
      </c>
      <c r="B132" s="1" t="str">
        <f t="shared" si="4"/>
        <v xml:space="preserve">ETICHETTE LORENZO </v>
      </c>
      <c r="C132" s="3">
        <v>0</v>
      </c>
      <c r="F132" s="4" t="s">
        <v>0</v>
      </c>
      <c r="H132" s="1" t="s">
        <v>130</v>
      </c>
    </row>
    <row r="133" spans="1:8">
      <c r="A133" s="2">
        <f t="shared" si="5"/>
        <v>132</v>
      </c>
      <c r="B133" s="1" t="str">
        <f t="shared" si="4"/>
        <v>ETICHETTE LOVELY GIRL SOLO CARTELLINI</v>
      </c>
      <c r="C133" s="3">
        <v>0</v>
      </c>
      <c r="F133" s="4" t="s">
        <v>0</v>
      </c>
      <c r="H133" s="1" t="s">
        <v>131</v>
      </c>
    </row>
    <row r="134" spans="1:8">
      <c r="A134" s="2">
        <f t="shared" si="5"/>
        <v>133</v>
      </c>
      <c r="B134" s="1" t="str">
        <f t="shared" si="4"/>
        <v>ETICHETTE LUCIA 9 VIC</v>
      </c>
      <c r="C134" s="3">
        <v>0</v>
      </c>
      <c r="F134" s="4" t="s">
        <v>0</v>
      </c>
      <c r="H134" s="1" t="s">
        <v>132</v>
      </c>
    </row>
    <row r="135" spans="1:8">
      <c r="A135" s="2">
        <f t="shared" si="5"/>
        <v>134</v>
      </c>
      <c r="B135" s="1" t="str">
        <f t="shared" si="4"/>
        <v>ETICHETTE LUISA COL.CHIARO</v>
      </c>
      <c r="C135" s="3">
        <v>0</v>
      </c>
      <c r="F135" s="4" t="s">
        <v>0</v>
      </c>
      <c r="H135" s="1" t="s">
        <v>133</v>
      </c>
    </row>
    <row r="136" spans="1:8">
      <c r="A136" s="2">
        <f t="shared" si="5"/>
        <v>135</v>
      </c>
      <c r="B136" s="1" t="str">
        <f t="shared" si="4"/>
        <v>ETICHETTE LUISA COL.MARRONE</v>
      </c>
      <c r="C136" s="3">
        <v>0</v>
      </c>
      <c r="F136" s="4" t="s">
        <v>0</v>
      </c>
      <c r="H136" s="1" t="s">
        <v>134</v>
      </c>
    </row>
    <row r="137" spans="1:8">
      <c r="A137" s="2">
        <f t="shared" si="5"/>
        <v>136</v>
      </c>
      <c r="B137" s="1" t="str">
        <f t="shared" si="4"/>
        <v>ETICHETTE LUNA</v>
      </c>
      <c r="C137" s="3">
        <v>0</v>
      </c>
      <c r="F137" s="4" t="s">
        <v>0</v>
      </c>
      <c r="H137" s="1" t="s">
        <v>135</v>
      </c>
    </row>
    <row r="138" spans="1:8">
      <c r="A138" s="2">
        <f t="shared" si="5"/>
        <v>137</v>
      </c>
      <c r="B138" s="1" t="str">
        <f t="shared" si="4"/>
        <v>ETICHETTE LUNA CON FILO</v>
      </c>
      <c r="C138" s="3">
        <v>0</v>
      </c>
      <c r="F138" s="4" t="s">
        <v>0</v>
      </c>
      <c r="H138" s="1" t="s">
        <v>136</v>
      </c>
    </row>
    <row r="139" spans="1:8">
      <c r="A139" s="2">
        <f t="shared" si="5"/>
        <v>138</v>
      </c>
      <c r="B139" s="1" t="str">
        <f t="shared" si="4"/>
        <v>ETICHETTE LUNA VELINE</v>
      </c>
      <c r="C139" s="3">
        <v>0</v>
      </c>
      <c r="F139" s="4" t="s">
        <v>0</v>
      </c>
      <c r="H139" s="1" t="s">
        <v>137</v>
      </c>
    </row>
    <row r="140" spans="1:8">
      <c r="A140" s="2">
        <f t="shared" si="5"/>
        <v>139</v>
      </c>
      <c r="B140" s="1" t="str">
        <f t="shared" si="4"/>
        <v>ETICHETTE M&amp;M CON FILO</v>
      </c>
      <c r="C140" s="3">
        <v>0</v>
      </c>
      <c r="F140" s="4" t="s">
        <v>0</v>
      </c>
      <c r="H140" s="1" t="s">
        <v>138</v>
      </c>
    </row>
    <row r="141" spans="1:8">
      <c r="A141" s="2">
        <f t="shared" si="5"/>
        <v>140</v>
      </c>
      <c r="B141" s="1" t="str">
        <f t="shared" si="4"/>
        <v>ETICHETTE M&amp;M CART.+VELINE</v>
      </c>
      <c r="C141" s="3">
        <v>0</v>
      </c>
      <c r="F141" s="4" t="s">
        <v>0</v>
      </c>
      <c r="H141" s="1" t="s">
        <v>139</v>
      </c>
    </row>
    <row r="142" spans="1:8">
      <c r="A142" s="2">
        <f t="shared" si="5"/>
        <v>141</v>
      </c>
      <c r="B142" s="1" t="str">
        <f t="shared" si="4"/>
        <v>ETICHETTE MADA FASHION STOCK</v>
      </c>
      <c r="C142" s="3">
        <v>0</v>
      </c>
      <c r="F142" s="4" t="s">
        <v>0</v>
      </c>
      <c r="H142" s="1" t="s">
        <v>140</v>
      </c>
    </row>
    <row r="143" spans="1:8">
      <c r="A143" s="2">
        <f t="shared" si="5"/>
        <v>142</v>
      </c>
      <c r="B143" s="1" t="str">
        <f t="shared" si="4"/>
        <v>ETICHETTE MADE IN ITALY STOCK</v>
      </c>
      <c r="C143" s="3">
        <v>0</v>
      </c>
      <c r="F143" s="4" t="s">
        <v>0</v>
      </c>
      <c r="H143" s="1" t="s">
        <v>141</v>
      </c>
    </row>
    <row r="144" spans="1:8">
      <c r="A144" s="2">
        <f t="shared" si="5"/>
        <v>143</v>
      </c>
      <c r="B144" s="1" t="str">
        <f t="shared" si="4"/>
        <v>ETICHETTE MADE IN ITALY FONDO NERO</v>
      </c>
      <c r="C144" s="3">
        <v>0</v>
      </c>
      <c r="F144" s="4" t="s">
        <v>0</v>
      </c>
      <c r="H144" s="1" t="s">
        <v>142</v>
      </c>
    </row>
    <row r="145" spans="1:8">
      <c r="A145" s="2">
        <f t="shared" si="5"/>
        <v>144</v>
      </c>
      <c r="B145" s="1" t="str">
        <f t="shared" si="4"/>
        <v>ETICHETTE MADE IN ITALY AVANZI</v>
      </c>
      <c r="C145" s="3">
        <v>0</v>
      </c>
      <c r="F145" s="4" t="s">
        <v>0</v>
      </c>
      <c r="H145" s="1" t="s">
        <v>143</v>
      </c>
    </row>
    <row r="146" spans="1:8">
      <c r="A146" s="2">
        <f t="shared" si="5"/>
        <v>145</v>
      </c>
      <c r="B146" s="1" t="str">
        <f t="shared" si="4"/>
        <v>ETICHETTE MADE IN ITALY BY JAKE</v>
      </c>
      <c r="C146" s="3">
        <v>0</v>
      </c>
      <c r="F146" s="4" t="s">
        <v>0</v>
      </c>
      <c r="H146" s="1" t="s">
        <v>144</v>
      </c>
    </row>
    <row r="147" spans="1:8">
      <c r="A147" s="2">
        <f t="shared" si="5"/>
        <v>146</v>
      </c>
      <c r="B147" s="1" t="str">
        <f t="shared" si="4"/>
        <v>ETICHETTE MA FIRENZE</v>
      </c>
      <c r="C147" s="3">
        <v>0</v>
      </c>
      <c r="F147" s="4" t="s">
        <v>0</v>
      </c>
      <c r="H147" s="1" t="s">
        <v>145</v>
      </c>
    </row>
    <row r="148" spans="1:8">
      <c r="A148" s="2">
        <f t="shared" si="5"/>
        <v>147</v>
      </c>
      <c r="B148" s="1" t="str">
        <f t="shared" si="4"/>
        <v>ETICHETTE MAGIC FASHION</v>
      </c>
      <c r="C148" s="3">
        <v>0</v>
      </c>
      <c r="F148" s="4" t="s">
        <v>0</v>
      </c>
      <c r="H148" s="1" t="s">
        <v>146</v>
      </c>
    </row>
    <row r="149" spans="1:8">
      <c r="A149" s="2">
        <f t="shared" si="5"/>
        <v>148</v>
      </c>
      <c r="B149" s="1" t="str">
        <f t="shared" si="4"/>
        <v>ETICHETTE MANDI CON SIGILLO</v>
      </c>
      <c r="C149" s="3">
        <v>0</v>
      </c>
      <c r="F149" s="4" t="s">
        <v>0</v>
      </c>
      <c r="H149" s="1" t="s">
        <v>147</v>
      </c>
    </row>
    <row r="150" spans="1:8">
      <c r="A150" s="2">
        <f t="shared" si="5"/>
        <v>149</v>
      </c>
      <c r="B150" s="1" t="str">
        <f t="shared" si="4"/>
        <v>ETICHETTE MASCERADA</v>
      </c>
      <c r="C150" s="3">
        <v>0</v>
      </c>
      <c r="F150" s="4" t="s">
        <v>0</v>
      </c>
      <c r="H150" s="1" t="s">
        <v>148</v>
      </c>
    </row>
    <row r="151" spans="1:8">
      <c r="A151" s="2">
        <f t="shared" si="5"/>
        <v>150</v>
      </c>
      <c r="B151" s="1" t="str">
        <f t="shared" si="4"/>
        <v>ETICHETTE MATSTYLO VERDE ACQUA</v>
      </c>
      <c r="C151" s="3">
        <v>0</v>
      </c>
      <c r="F151" s="4" t="s">
        <v>0</v>
      </c>
      <c r="H151" s="1" t="s">
        <v>149</v>
      </c>
    </row>
    <row r="152" spans="1:8">
      <c r="A152" s="2">
        <f t="shared" si="5"/>
        <v>151</v>
      </c>
      <c r="B152" s="1" t="str">
        <f t="shared" si="4"/>
        <v>ETICHETTE MATSTYLO VIOLA</v>
      </c>
      <c r="C152" s="3">
        <v>0</v>
      </c>
      <c r="F152" s="4" t="s">
        <v>0</v>
      </c>
      <c r="H152" s="1" t="s">
        <v>150</v>
      </c>
    </row>
    <row r="153" spans="1:8">
      <c r="A153" s="2">
        <f t="shared" si="5"/>
        <v>152</v>
      </c>
      <c r="B153" s="1" t="str">
        <f t="shared" si="4"/>
        <v>ETICHETTE MAX COLLE</v>
      </c>
      <c r="C153" s="3">
        <v>0</v>
      </c>
      <c r="F153" s="4" t="s">
        <v>0</v>
      </c>
      <c r="H153" s="1" t="s">
        <v>151</v>
      </c>
    </row>
    <row r="154" spans="1:8">
      <c r="A154" s="2">
        <f t="shared" si="5"/>
        <v>153</v>
      </c>
      <c r="B154" s="1" t="str">
        <f t="shared" si="4"/>
        <v>ETICHETTE MCM CON FILO</v>
      </c>
      <c r="C154" s="3">
        <v>0</v>
      </c>
      <c r="F154" s="4" t="s">
        <v>0</v>
      </c>
      <c r="H154" s="1" t="s">
        <v>152</v>
      </c>
    </row>
    <row r="155" spans="1:8">
      <c r="A155" s="2">
        <f t="shared" si="5"/>
        <v>154</v>
      </c>
      <c r="B155" s="1" t="str">
        <f t="shared" si="4"/>
        <v>ETICHETTE MCM SENZA FILO</v>
      </c>
      <c r="C155" s="3">
        <v>0</v>
      </c>
      <c r="F155" s="4" t="s">
        <v>0</v>
      </c>
      <c r="H155" s="1" t="s">
        <v>153</v>
      </c>
    </row>
    <row r="156" spans="1:8">
      <c r="A156" s="2">
        <f t="shared" si="5"/>
        <v>155</v>
      </c>
      <c r="B156" s="1" t="str">
        <f t="shared" si="4"/>
        <v>ETICHETTE ME FASHION 2 VARIANTI</v>
      </c>
      <c r="C156" s="3">
        <v>0</v>
      </c>
      <c r="F156" s="4" t="s">
        <v>0</v>
      </c>
      <c r="H156" s="1" t="s">
        <v>154</v>
      </c>
    </row>
    <row r="157" spans="1:8">
      <c r="A157" s="2">
        <f t="shared" si="5"/>
        <v>156</v>
      </c>
      <c r="B157" s="1" t="str">
        <f t="shared" si="4"/>
        <v>ETICHETTE MIROS FONDO BRONZO</v>
      </c>
      <c r="C157" s="3">
        <v>0</v>
      </c>
      <c r="F157" s="4" t="s">
        <v>0</v>
      </c>
      <c r="H157" s="1" t="s">
        <v>155</v>
      </c>
    </row>
    <row r="158" spans="1:8">
      <c r="A158" s="2">
        <f t="shared" si="5"/>
        <v>157</v>
      </c>
      <c r="B158" s="1" t="str">
        <f t="shared" si="4"/>
        <v>ETICHETTE MIROS FONDO BIANCO</v>
      </c>
      <c r="C158" s="3">
        <v>0</v>
      </c>
      <c r="F158" s="4" t="s">
        <v>0</v>
      </c>
      <c r="H158" s="1" t="s">
        <v>156</v>
      </c>
    </row>
    <row r="159" spans="1:8">
      <c r="A159" s="2">
        <f t="shared" si="5"/>
        <v>158</v>
      </c>
      <c r="B159" s="1" t="str">
        <f t="shared" si="4"/>
        <v>ETICHETTE MISS GIADA PIVA</v>
      </c>
      <c r="C159" s="3">
        <v>0</v>
      </c>
      <c r="F159" s="4" t="s">
        <v>0</v>
      </c>
      <c r="H159" s="1" t="s">
        <v>157</v>
      </c>
    </row>
    <row r="160" spans="1:8">
      <c r="A160" s="2">
        <f t="shared" si="5"/>
        <v>159</v>
      </c>
      <c r="B160" s="1" t="str">
        <f t="shared" si="4"/>
        <v>ETICHETTE MISS GIADA CHIARO</v>
      </c>
      <c r="C160" s="3">
        <v>0</v>
      </c>
      <c r="F160" s="4" t="s">
        <v>0</v>
      </c>
      <c r="H160" s="1" t="s">
        <v>158</v>
      </c>
    </row>
    <row r="161" spans="1:8">
      <c r="A161" s="2">
        <f t="shared" si="5"/>
        <v>160</v>
      </c>
      <c r="B161" s="1" t="str">
        <f t="shared" si="4"/>
        <v>ETICHETTE MISS GIADA</v>
      </c>
      <c r="C161" s="3">
        <v>0</v>
      </c>
      <c r="F161" s="4" t="s">
        <v>0</v>
      </c>
      <c r="H161" s="1" t="s">
        <v>159</v>
      </c>
    </row>
    <row r="162" spans="1:8">
      <c r="A162" s="2">
        <f t="shared" si="5"/>
        <v>161</v>
      </c>
      <c r="B162" s="1" t="str">
        <f t="shared" si="4"/>
        <v>ETICHETTE MISS MODA</v>
      </c>
      <c r="C162" s="3">
        <v>0</v>
      </c>
      <c r="F162" s="4" t="s">
        <v>0</v>
      </c>
      <c r="H162" s="1" t="s">
        <v>160</v>
      </c>
    </row>
    <row r="163" spans="1:8">
      <c r="A163" s="2">
        <f t="shared" si="5"/>
        <v>162</v>
      </c>
      <c r="B163" s="1" t="str">
        <f t="shared" si="4"/>
        <v>ETICHETTE MISS MODA CON OCCHIELLO</v>
      </c>
      <c r="C163" s="3">
        <v>0</v>
      </c>
      <c r="F163" s="4" t="s">
        <v>0</v>
      </c>
      <c r="H163" s="1" t="s">
        <v>161</v>
      </c>
    </row>
    <row r="164" spans="1:8">
      <c r="A164" s="2">
        <f t="shared" si="5"/>
        <v>163</v>
      </c>
      <c r="B164" s="1" t="str">
        <f t="shared" si="4"/>
        <v>ETICHETTE MISS MODA ORA</v>
      </c>
      <c r="C164" s="3">
        <v>0</v>
      </c>
      <c r="F164" s="4" t="s">
        <v>0</v>
      </c>
      <c r="H164" s="1" t="s">
        <v>162</v>
      </c>
    </row>
    <row r="165" spans="1:8">
      <c r="A165" s="2">
        <f t="shared" si="5"/>
        <v>164</v>
      </c>
      <c r="B165" s="1" t="str">
        <f t="shared" si="4"/>
        <v>ETICHETTE MISSWAG</v>
      </c>
      <c r="C165" s="3">
        <v>0</v>
      </c>
      <c r="F165" s="4" t="s">
        <v>0</v>
      </c>
      <c r="H165" s="1" t="s">
        <v>163</v>
      </c>
    </row>
    <row r="166" spans="1:8">
      <c r="A166" s="2">
        <f t="shared" si="5"/>
        <v>165</v>
      </c>
      <c r="B166" s="1" t="str">
        <f t="shared" si="4"/>
        <v>ETICHETTE MODA EUROPA MARR.ARGENTO</v>
      </c>
      <c r="C166" s="3">
        <v>0</v>
      </c>
      <c r="F166" s="4" t="s">
        <v>0</v>
      </c>
      <c r="H166" s="1" t="s">
        <v>164</v>
      </c>
    </row>
    <row r="167" spans="1:8">
      <c r="A167" s="2">
        <f t="shared" si="5"/>
        <v>166</v>
      </c>
      <c r="B167" s="1" t="str">
        <f t="shared" si="4"/>
        <v>ETICHETTE MODA EUROPA INVERNALE</v>
      </c>
      <c r="C167" s="3">
        <v>0</v>
      </c>
      <c r="F167" s="4" t="s">
        <v>0</v>
      </c>
      <c r="H167" s="1" t="s">
        <v>165</v>
      </c>
    </row>
    <row r="168" spans="1:8">
      <c r="A168" s="2">
        <f t="shared" si="5"/>
        <v>167</v>
      </c>
      <c r="B168" s="1" t="str">
        <f t="shared" si="4"/>
        <v>ETICHETTE MODA EUROPA ESTIVO</v>
      </c>
      <c r="C168" s="3">
        <v>0</v>
      </c>
      <c r="F168" s="4" t="s">
        <v>0</v>
      </c>
      <c r="H168" s="1" t="s">
        <v>166</v>
      </c>
    </row>
    <row r="169" spans="1:8">
      <c r="A169" s="2">
        <f t="shared" si="5"/>
        <v>168</v>
      </c>
      <c r="B169" s="1" t="str">
        <f t="shared" si="4"/>
        <v>ETICHETTE MODA FASHION</v>
      </c>
      <c r="C169" s="3">
        <v>0</v>
      </c>
      <c r="F169" s="4" t="s">
        <v>0</v>
      </c>
      <c r="H169" s="1" t="s">
        <v>167</v>
      </c>
    </row>
    <row r="170" spans="1:8">
      <c r="A170" s="2">
        <f t="shared" si="5"/>
        <v>169</v>
      </c>
      <c r="B170" s="1" t="str">
        <f t="shared" si="4"/>
        <v>ETICHETTE MODA ITALIA STOCK VARI COLORI</v>
      </c>
      <c r="C170" s="3">
        <v>0</v>
      </c>
      <c r="F170" s="4" t="s">
        <v>0</v>
      </c>
      <c r="H170" s="1" t="s">
        <v>168</v>
      </c>
    </row>
    <row r="171" spans="1:8">
      <c r="A171" s="2">
        <f t="shared" si="5"/>
        <v>170</v>
      </c>
      <c r="B171" s="1" t="str">
        <f t="shared" si="4"/>
        <v>ETICHETTE MODE 168</v>
      </c>
      <c r="C171" s="3">
        <v>0</v>
      </c>
      <c r="F171" s="4" t="s">
        <v>0</v>
      </c>
      <c r="H171" s="1" t="s">
        <v>169</v>
      </c>
    </row>
    <row r="172" spans="1:8">
      <c r="A172" s="2">
        <f t="shared" si="5"/>
        <v>171</v>
      </c>
      <c r="B172" s="1" t="str">
        <f t="shared" si="4"/>
        <v>ETICHETTE MORADO</v>
      </c>
      <c r="C172" s="3">
        <v>0</v>
      </c>
      <c r="F172" s="4" t="s">
        <v>0</v>
      </c>
      <c r="H172" s="1" t="s">
        <v>170</v>
      </c>
    </row>
    <row r="173" spans="1:8">
      <c r="A173" s="2">
        <f t="shared" si="5"/>
        <v>172</v>
      </c>
      <c r="B173" s="1" t="str">
        <f t="shared" si="4"/>
        <v>ETICHETTE MORRIS E MORRIS</v>
      </c>
      <c r="C173" s="3">
        <v>0</v>
      </c>
      <c r="F173" s="4" t="s">
        <v>0</v>
      </c>
      <c r="H173" s="1" t="s">
        <v>171</v>
      </c>
    </row>
    <row r="174" spans="1:8">
      <c r="A174" s="2">
        <f t="shared" si="5"/>
        <v>173</v>
      </c>
      <c r="B174" s="1" t="str">
        <f t="shared" si="4"/>
        <v>ETICHETTE MYLEE CON FILO</v>
      </c>
      <c r="C174" s="3">
        <v>0</v>
      </c>
      <c r="F174" s="4" t="s">
        <v>0</v>
      </c>
      <c r="H174" s="1" t="s">
        <v>172</v>
      </c>
    </row>
    <row r="175" spans="1:8">
      <c r="A175" s="2">
        <f t="shared" si="5"/>
        <v>174</v>
      </c>
      <c r="B175" s="1" t="str">
        <f t="shared" si="4"/>
        <v>ETICHETTE NANNINI</v>
      </c>
      <c r="C175" s="3">
        <v>0</v>
      </c>
      <c r="F175" s="4" t="s">
        <v>0</v>
      </c>
      <c r="H175" s="1" t="s">
        <v>173</v>
      </c>
    </row>
    <row r="176" spans="1:8">
      <c r="A176" s="2">
        <f t="shared" si="5"/>
        <v>175</v>
      </c>
      <c r="B176" s="1" t="str">
        <f t="shared" si="4"/>
        <v>ETICHETTE NEW BEAUTY</v>
      </c>
      <c r="C176" s="3">
        <v>0</v>
      </c>
      <c r="F176" s="4" t="s">
        <v>0</v>
      </c>
      <c r="H176" s="1" t="s">
        <v>174</v>
      </c>
    </row>
    <row r="177" spans="1:8">
      <c r="A177" s="2">
        <f t="shared" si="5"/>
        <v>176</v>
      </c>
      <c r="B177" s="1" t="str">
        <f t="shared" si="4"/>
        <v>ETICHETTE NEW COLLECTION (PROFUMO DI DONNA)</v>
      </c>
      <c r="C177" s="3">
        <v>0</v>
      </c>
      <c r="F177" s="4" t="s">
        <v>0</v>
      </c>
      <c r="H177" s="1" t="s">
        <v>175</v>
      </c>
    </row>
    <row r="178" spans="1:8">
      <c r="A178" s="2">
        <f t="shared" si="5"/>
        <v>177</v>
      </c>
      <c r="B178" s="1" t="str">
        <f t="shared" si="4"/>
        <v>ETICHETTE O E K BIANCO</v>
      </c>
      <c r="C178" s="3">
        <v>0</v>
      </c>
      <c r="F178" s="4" t="s">
        <v>0</v>
      </c>
      <c r="H178" s="1" t="s">
        <v>176</v>
      </c>
    </row>
    <row r="179" spans="1:8">
      <c r="A179" s="2">
        <f t="shared" si="5"/>
        <v>178</v>
      </c>
      <c r="B179" s="1" t="str">
        <f t="shared" si="4"/>
        <v>ETICHETTE O E K CON E SENZA FILO MARRONE</v>
      </c>
      <c r="C179" s="3">
        <v>0</v>
      </c>
      <c r="F179" s="4" t="s">
        <v>0</v>
      </c>
      <c r="H179" s="1" t="s">
        <v>177</v>
      </c>
    </row>
    <row r="180" spans="1:8">
      <c r="A180" s="2">
        <f t="shared" si="5"/>
        <v>179</v>
      </c>
      <c r="B180" s="1" t="str">
        <f t="shared" si="4"/>
        <v>ETICHETTE OBSEL</v>
      </c>
      <c r="C180" s="3">
        <v>0</v>
      </c>
      <c r="F180" s="4" t="s">
        <v>0</v>
      </c>
      <c r="H180" s="1" t="s">
        <v>178</v>
      </c>
    </row>
    <row r="181" spans="1:8">
      <c r="A181" s="2">
        <f t="shared" si="5"/>
        <v>180</v>
      </c>
      <c r="B181" s="1" t="str">
        <f t="shared" si="4"/>
        <v>ETICHETTE ONE FACE</v>
      </c>
      <c r="C181" s="3">
        <v>0</v>
      </c>
      <c r="F181" s="4" t="s">
        <v>0</v>
      </c>
      <c r="H181" s="1" t="s">
        <v>179</v>
      </c>
    </row>
    <row r="182" spans="1:8">
      <c r="A182" s="2">
        <f t="shared" si="5"/>
        <v>181</v>
      </c>
      <c r="B182" s="1" t="str">
        <f t="shared" si="4"/>
        <v>ETICHETTE ONLY YUAN</v>
      </c>
      <c r="C182" s="3">
        <v>0</v>
      </c>
      <c r="F182" s="4" t="s">
        <v>0</v>
      </c>
      <c r="H182" s="1" t="s">
        <v>180</v>
      </c>
    </row>
    <row r="183" spans="1:8">
      <c r="A183" s="2">
        <f t="shared" si="5"/>
        <v>182</v>
      </c>
      <c r="B183" s="1" t="str">
        <f t="shared" si="4"/>
        <v>ETICHETTE PALA D'ORO CON FILO</v>
      </c>
      <c r="C183" s="3">
        <v>0</v>
      </c>
      <c r="F183" s="4" t="s">
        <v>0</v>
      </c>
      <c r="H183" s="1" t="s">
        <v>181</v>
      </c>
    </row>
    <row r="184" spans="1:8">
      <c r="A184" s="2">
        <f t="shared" si="5"/>
        <v>183</v>
      </c>
      <c r="B184" s="1" t="str">
        <f t="shared" si="4"/>
        <v>ETICHETTE PATSY NY</v>
      </c>
      <c r="C184" s="3">
        <v>0</v>
      </c>
      <c r="F184" s="4" t="s">
        <v>0</v>
      </c>
      <c r="H184" s="1" t="s">
        <v>182</v>
      </c>
    </row>
    <row r="185" spans="1:8">
      <c r="A185" s="2">
        <f t="shared" si="5"/>
        <v>184</v>
      </c>
      <c r="B185" s="1" t="str">
        <f t="shared" si="4"/>
        <v>ETICHETTE PEACOT</v>
      </c>
      <c r="C185" s="3">
        <v>0</v>
      </c>
      <c r="F185" s="4" t="s">
        <v>0</v>
      </c>
      <c r="H185" s="1" t="s">
        <v>183</v>
      </c>
    </row>
    <row r="186" spans="1:8">
      <c r="A186" s="2">
        <f t="shared" si="5"/>
        <v>185</v>
      </c>
      <c r="B186" s="1" t="str">
        <f t="shared" si="4"/>
        <v>ETICHETTE PICK OUIC</v>
      </c>
      <c r="C186" s="3">
        <v>0</v>
      </c>
      <c r="F186" s="4" t="s">
        <v>0</v>
      </c>
      <c r="H186" s="1" t="s">
        <v>184</v>
      </c>
    </row>
    <row r="187" spans="1:8">
      <c r="A187" s="2">
        <f t="shared" si="5"/>
        <v>186</v>
      </c>
      <c r="B187" s="1" t="str">
        <f t="shared" si="4"/>
        <v xml:space="preserve">ETICHETTE PRIMA MODA </v>
      </c>
      <c r="C187" s="3">
        <v>0</v>
      </c>
      <c r="F187" s="4" t="s">
        <v>0</v>
      </c>
      <c r="H187" s="1" t="s">
        <v>185</v>
      </c>
    </row>
    <row r="188" spans="1:8">
      <c r="A188" s="2">
        <f t="shared" si="5"/>
        <v>187</v>
      </c>
      <c r="B188" s="1" t="str">
        <f t="shared" si="4"/>
        <v>ETICHETTE PRODOTTO ITALIANO</v>
      </c>
      <c r="C188" s="3">
        <v>0</v>
      </c>
      <c r="F188" s="4" t="s">
        <v>0</v>
      </c>
      <c r="H188" s="1" t="s">
        <v>186</v>
      </c>
    </row>
    <row r="189" spans="1:8">
      <c r="A189" s="2">
        <f t="shared" si="5"/>
        <v>188</v>
      </c>
      <c r="B189" s="1" t="str">
        <f t="shared" si="4"/>
        <v>ETICHETTE PURA SETA</v>
      </c>
      <c r="C189" s="3">
        <v>0</v>
      </c>
      <c r="F189" s="4" t="s">
        <v>0</v>
      </c>
      <c r="H189" s="1" t="s">
        <v>187</v>
      </c>
    </row>
    <row r="190" spans="1:8">
      <c r="A190" s="2">
        <f t="shared" si="5"/>
        <v>189</v>
      </c>
      <c r="B190" s="1" t="str">
        <f t="shared" si="4"/>
        <v>ETICHETTE PURO LINO</v>
      </c>
      <c r="C190" s="3">
        <v>0</v>
      </c>
      <c r="F190" s="4" t="s">
        <v>0</v>
      </c>
      <c r="H190" s="1" t="s">
        <v>188</v>
      </c>
    </row>
    <row r="191" spans="1:8">
      <c r="A191" s="2">
        <f t="shared" si="5"/>
        <v>190</v>
      </c>
      <c r="B191" s="1" t="str">
        <f t="shared" si="4"/>
        <v>ETICHETTE QUEEN</v>
      </c>
      <c r="C191" s="3">
        <v>0</v>
      </c>
      <c r="F191" s="4" t="s">
        <v>0</v>
      </c>
      <c r="H191" s="1" t="s">
        <v>189</v>
      </c>
    </row>
    <row r="192" spans="1:8">
      <c r="A192" s="2">
        <f t="shared" si="5"/>
        <v>191</v>
      </c>
      <c r="B192" s="1" t="str">
        <f t="shared" si="4"/>
        <v xml:space="preserve">ETICHETTE RED BY LIEN &amp; GIEL </v>
      </c>
      <c r="C192" s="3">
        <v>0</v>
      </c>
      <c r="F192" s="4" t="s">
        <v>0</v>
      </c>
      <c r="H192" s="1" t="s">
        <v>190</v>
      </c>
    </row>
    <row r="193" spans="1:8">
      <c r="A193" s="2">
        <f t="shared" si="5"/>
        <v>192</v>
      </c>
      <c r="B193" s="1" t="str">
        <f t="shared" si="4"/>
        <v>ETICHETTE ROSE SOLO CARTELLINO</v>
      </c>
      <c r="C193" s="3">
        <v>0</v>
      </c>
      <c r="F193" s="4" t="s">
        <v>0</v>
      </c>
      <c r="H193" s="1" t="s">
        <v>191</v>
      </c>
    </row>
    <row r="194" spans="1:8">
      <c r="A194" s="2">
        <f t="shared" si="5"/>
        <v>193</v>
      </c>
      <c r="B194" s="1" t="str">
        <f t="shared" ref="B194:B257" si="6">CONCATENATE(F194,H194)</f>
        <v>ETICHETTE SARA JAY + VELINE</v>
      </c>
      <c r="C194" s="3">
        <v>0</v>
      </c>
      <c r="F194" s="4" t="s">
        <v>0</v>
      </c>
      <c r="H194" s="1" t="s">
        <v>192</v>
      </c>
    </row>
    <row r="195" spans="1:8">
      <c r="A195" s="2">
        <f t="shared" si="5"/>
        <v>194</v>
      </c>
      <c r="B195" s="1" t="str">
        <f t="shared" si="6"/>
        <v>ETICHETTE SCANDAL</v>
      </c>
      <c r="C195" s="3">
        <v>0</v>
      </c>
      <c r="F195" s="4" t="s">
        <v>0</v>
      </c>
      <c r="H195" s="1" t="s">
        <v>193</v>
      </c>
    </row>
    <row r="196" spans="1:8">
      <c r="A196" s="2">
        <f t="shared" ref="A196:A259" si="7">A195+1</f>
        <v>195</v>
      </c>
      <c r="B196" s="1" t="str">
        <f t="shared" si="6"/>
        <v>ETICHETTE SERENA MODA INVERNALE CON FILO</v>
      </c>
      <c r="C196" s="3">
        <v>0</v>
      </c>
      <c r="F196" s="4" t="s">
        <v>0</v>
      </c>
      <c r="H196" s="1" t="s">
        <v>194</v>
      </c>
    </row>
    <row r="197" spans="1:8">
      <c r="A197" s="2">
        <f t="shared" si="7"/>
        <v>196</v>
      </c>
      <c r="B197" s="1" t="str">
        <f t="shared" si="6"/>
        <v>ETICHETTE SERENA INVERNALE SOLO CART.</v>
      </c>
      <c r="C197" s="3">
        <v>0</v>
      </c>
      <c r="F197" s="4" t="s">
        <v>0</v>
      </c>
      <c r="H197" s="1" t="s">
        <v>195</v>
      </c>
    </row>
    <row r="198" spans="1:8">
      <c r="A198" s="2">
        <f t="shared" si="7"/>
        <v>197</v>
      </c>
      <c r="B198" s="1" t="str">
        <f t="shared" si="6"/>
        <v>ETICHETTE SERENA ESTIVO</v>
      </c>
      <c r="C198" s="3">
        <v>0</v>
      </c>
      <c r="F198" s="4" t="s">
        <v>0</v>
      </c>
      <c r="H198" s="1" t="s">
        <v>196</v>
      </c>
    </row>
    <row r="199" spans="1:8">
      <c r="A199" s="2">
        <f t="shared" si="7"/>
        <v>198</v>
      </c>
      <c r="B199" s="1" t="str">
        <f t="shared" si="6"/>
        <v>ETICHETTE SHYLOH CARTELLINI</v>
      </c>
      <c r="C199" s="3">
        <v>0</v>
      </c>
      <c r="F199" s="4" t="s">
        <v>0</v>
      </c>
      <c r="H199" s="1" t="s">
        <v>197</v>
      </c>
    </row>
    <row r="200" spans="1:8">
      <c r="A200" s="2">
        <f t="shared" si="7"/>
        <v>199</v>
      </c>
      <c r="B200" s="1" t="str">
        <f t="shared" si="6"/>
        <v>ETICHETTE SHYLOH PARGAMENE</v>
      </c>
      <c r="C200" s="3">
        <v>0</v>
      </c>
      <c r="F200" s="4" t="s">
        <v>0</v>
      </c>
      <c r="H200" s="1" t="s">
        <v>198</v>
      </c>
    </row>
    <row r="201" spans="1:8">
      <c r="A201" s="2">
        <f t="shared" si="7"/>
        <v>200</v>
      </c>
      <c r="B201" s="1" t="str">
        <f t="shared" si="6"/>
        <v>ETICHETTE SHYLOH FETTUCCIA STAMPATA</v>
      </c>
      <c r="C201" s="3">
        <v>0</v>
      </c>
      <c r="F201" s="4" t="s">
        <v>0</v>
      </c>
      <c r="H201" s="1" t="s">
        <v>199</v>
      </c>
    </row>
    <row r="202" spans="1:8">
      <c r="A202" s="2">
        <f t="shared" si="7"/>
        <v>201</v>
      </c>
      <c r="B202" s="1" t="str">
        <f t="shared" si="6"/>
        <v>ETICHETTE SILVANA MODA</v>
      </c>
      <c r="C202" s="3">
        <v>0</v>
      </c>
      <c r="F202" s="4" t="s">
        <v>0</v>
      </c>
      <c r="H202" s="1" t="s">
        <v>200</v>
      </c>
    </row>
    <row r="203" spans="1:8">
      <c r="A203" s="2">
        <f t="shared" si="7"/>
        <v>202</v>
      </c>
      <c r="B203" s="1" t="str">
        <f t="shared" si="6"/>
        <v>ETICHETTE SILVIA LINE FONDO MARRONE</v>
      </c>
      <c r="C203" s="3">
        <v>0</v>
      </c>
      <c r="F203" s="4" t="s">
        <v>0</v>
      </c>
      <c r="H203" s="1" t="s">
        <v>201</v>
      </c>
    </row>
    <row r="204" spans="1:8">
      <c r="A204" s="2">
        <f t="shared" si="7"/>
        <v>203</v>
      </c>
      <c r="B204" s="1" t="str">
        <f t="shared" si="6"/>
        <v>ETICHETTE SILVIA LINE FONDO ARGENTO</v>
      </c>
      <c r="C204" s="3">
        <v>0</v>
      </c>
      <c r="F204" s="4" t="s">
        <v>0</v>
      </c>
      <c r="H204" s="1" t="s">
        <v>202</v>
      </c>
    </row>
    <row r="205" spans="1:8">
      <c r="A205" s="2">
        <f t="shared" si="7"/>
        <v>204</v>
      </c>
      <c r="B205" s="1" t="str">
        <f t="shared" si="6"/>
        <v>ETICHETTE SILVIA LINE ESTIVO</v>
      </c>
      <c r="C205" s="3">
        <v>0</v>
      </c>
      <c r="F205" s="4" t="s">
        <v>0</v>
      </c>
      <c r="H205" s="1" t="s">
        <v>203</v>
      </c>
    </row>
    <row r="206" spans="1:8">
      <c r="A206" s="2">
        <f t="shared" si="7"/>
        <v>205</v>
      </c>
      <c r="B206" s="1" t="str">
        <f t="shared" si="6"/>
        <v>ETICHETTE SOAZIO DONNA</v>
      </c>
      <c r="C206" s="3">
        <v>0</v>
      </c>
      <c r="F206" s="4" t="s">
        <v>0</v>
      </c>
      <c r="H206" s="1" t="s">
        <v>204</v>
      </c>
    </row>
    <row r="207" spans="1:8">
      <c r="A207" s="2">
        <f t="shared" si="7"/>
        <v>206</v>
      </c>
      <c r="B207" s="1" t="str">
        <f t="shared" si="6"/>
        <v>ETICHETTE STELLA</v>
      </c>
      <c r="C207" s="3">
        <v>0</v>
      </c>
      <c r="F207" s="4" t="s">
        <v>0</v>
      </c>
      <c r="H207" s="1" t="s">
        <v>205</v>
      </c>
    </row>
    <row r="208" spans="1:8">
      <c r="A208" s="2">
        <f t="shared" si="7"/>
        <v>207</v>
      </c>
      <c r="B208" s="1" t="str">
        <f t="shared" si="6"/>
        <v>ETICHETTE STYLED IN ITALY STOCK</v>
      </c>
      <c r="C208" s="3">
        <v>0</v>
      </c>
      <c r="F208" s="4" t="s">
        <v>0</v>
      </c>
      <c r="H208" s="1" t="s">
        <v>206</v>
      </c>
    </row>
    <row r="209" spans="1:8">
      <c r="A209" s="2">
        <f t="shared" si="7"/>
        <v>208</v>
      </c>
      <c r="B209" s="1" t="str">
        <f t="shared" si="6"/>
        <v>ETICHETTE SUGAR BABE</v>
      </c>
      <c r="C209" s="3">
        <v>0</v>
      </c>
      <c r="F209" s="4" t="s">
        <v>0</v>
      </c>
      <c r="H209" s="1" t="s">
        <v>207</v>
      </c>
    </row>
    <row r="210" spans="1:8">
      <c r="A210" s="2">
        <f t="shared" si="7"/>
        <v>209</v>
      </c>
      <c r="B210" s="1" t="str">
        <f t="shared" si="6"/>
        <v>ETICHETTE TERRE BLANCHE</v>
      </c>
      <c r="C210" s="3">
        <v>0</v>
      </c>
      <c r="F210" s="4" t="s">
        <v>0</v>
      </c>
      <c r="H210" s="1" t="s">
        <v>208</v>
      </c>
    </row>
    <row r="211" spans="1:8">
      <c r="A211" s="2">
        <f t="shared" si="7"/>
        <v>210</v>
      </c>
      <c r="B211" s="1" t="str">
        <f t="shared" si="6"/>
        <v>ETICHETTE T.F.</v>
      </c>
      <c r="C211" s="3">
        <v>0</v>
      </c>
      <c r="F211" s="4" t="s">
        <v>0</v>
      </c>
      <c r="H211" s="1" t="s">
        <v>209</v>
      </c>
    </row>
    <row r="212" spans="1:8">
      <c r="A212" s="2">
        <f t="shared" si="7"/>
        <v>211</v>
      </c>
      <c r="B212" s="1" t="str">
        <f t="shared" si="6"/>
        <v>ETICHETTE TONDA</v>
      </c>
      <c r="C212" s="3">
        <v>0</v>
      </c>
      <c r="F212" s="4" t="s">
        <v>0</v>
      </c>
      <c r="H212" s="1" t="s">
        <v>210</v>
      </c>
    </row>
    <row r="213" spans="1:8">
      <c r="A213" s="2">
        <f t="shared" si="7"/>
        <v>212</v>
      </c>
      <c r="B213" s="1" t="str">
        <f t="shared" si="6"/>
        <v>ETICHETTE TOTAL MODA STOCK</v>
      </c>
      <c r="C213" s="3">
        <v>0</v>
      </c>
      <c r="F213" s="4" t="s">
        <v>0</v>
      </c>
      <c r="H213" s="1" t="s">
        <v>211</v>
      </c>
    </row>
    <row r="214" spans="1:8">
      <c r="A214" s="2">
        <f t="shared" si="7"/>
        <v>213</v>
      </c>
      <c r="B214" s="1" t="str">
        <f t="shared" si="6"/>
        <v>ETICHETTE TULIPE</v>
      </c>
      <c r="C214" s="3">
        <v>0</v>
      </c>
      <c r="F214" s="4" t="s">
        <v>0</v>
      </c>
      <c r="H214" s="1" t="s">
        <v>212</v>
      </c>
    </row>
    <row r="215" spans="1:8">
      <c r="A215" s="2">
        <f t="shared" si="7"/>
        <v>214</v>
      </c>
      <c r="B215" s="1" t="str">
        <f t="shared" si="6"/>
        <v>ETICHETTE TWIN</v>
      </c>
      <c r="C215" s="3">
        <v>0</v>
      </c>
      <c r="F215" s="4" t="s">
        <v>0</v>
      </c>
      <c r="H215" s="1" t="s">
        <v>213</v>
      </c>
    </row>
    <row r="216" spans="1:8">
      <c r="A216" s="2">
        <f t="shared" si="7"/>
        <v>215</v>
      </c>
      <c r="B216" s="1" t="str">
        <f t="shared" si="6"/>
        <v>ETICHETTE UNITO YOUNG FASHION</v>
      </c>
      <c r="C216" s="3">
        <v>0</v>
      </c>
      <c r="F216" s="4" t="s">
        <v>0</v>
      </c>
      <c r="H216" s="1" t="s">
        <v>214</v>
      </c>
    </row>
    <row r="217" spans="1:8">
      <c r="A217" s="2">
        <f t="shared" si="7"/>
        <v>216</v>
      </c>
      <c r="B217" s="1" t="str">
        <f t="shared" si="6"/>
        <v>ETICHETTE VALITO MADINI</v>
      </c>
      <c r="C217" s="3">
        <v>0</v>
      </c>
      <c r="F217" s="4" t="s">
        <v>0</v>
      </c>
      <c r="H217" s="1" t="s">
        <v>215</v>
      </c>
    </row>
    <row r="218" spans="1:8">
      <c r="A218" s="2">
        <f t="shared" si="7"/>
        <v>217</v>
      </c>
      <c r="B218" s="1" t="str">
        <f t="shared" si="6"/>
        <v>ETICHETTE LUCA VANNUCCI.CO SCURO</v>
      </c>
      <c r="C218" s="3">
        <v>0</v>
      </c>
      <c r="F218" s="4" t="s">
        <v>0</v>
      </c>
      <c r="H218" s="1" t="s">
        <v>216</v>
      </c>
    </row>
    <row r="219" spans="1:8">
      <c r="A219" s="2">
        <f t="shared" si="7"/>
        <v>218</v>
      </c>
      <c r="B219" s="1" t="str">
        <f t="shared" si="6"/>
        <v>ETICHETTE LUCA VANUCCI CHIARO</v>
      </c>
      <c r="C219" s="3">
        <v>0</v>
      </c>
      <c r="F219" s="4" t="s">
        <v>0</v>
      </c>
      <c r="H219" s="1" t="s">
        <v>217</v>
      </c>
    </row>
    <row r="220" spans="1:8">
      <c r="A220" s="2">
        <f t="shared" si="7"/>
        <v>219</v>
      </c>
      <c r="B220" s="1" t="str">
        <f t="shared" si="6"/>
        <v>ETICHETTE VENERE ABB.</v>
      </c>
      <c r="C220" s="3">
        <v>0</v>
      </c>
      <c r="F220" s="4" t="s">
        <v>0</v>
      </c>
      <c r="H220" s="1" t="s">
        <v>218</v>
      </c>
    </row>
    <row r="221" spans="1:8">
      <c r="A221" s="2">
        <f t="shared" si="7"/>
        <v>220</v>
      </c>
      <c r="B221" s="1" t="str">
        <f t="shared" si="6"/>
        <v>ETICHETTE VERA PELLE NERO</v>
      </c>
      <c r="C221" s="3">
        <v>0</v>
      </c>
      <c r="F221" s="4" t="s">
        <v>0</v>
      </c>
      <c r="H221" s="1" t="s">
        <v>219</v>
      </c>
    </row>
    <row r="222" spans="1:8">
      <c r="A222" s="2">
        <f t="shared" si="7"/>
        <v>221</v>
      </c>
      <c r="B222" s="1" t="str">
        <f t="shared" si="6"/>
        <v>ETICHETTE VIA 28</v>
      </c>
      <c r="C222" s="3">
        <v>0</v>
      </c>
      <c r="F222" s="4" t="s">
        <v>0</v>
      </c>
      <c r="H222" s="1" t="s">
        <v>220</v>
      </c>
    </row>
    <row r="223" spans="1:8">
      <c r="A223" s="2">
        <f t="shared" si="7"/>
        <v>222</v>
      </c>
      <c r="B223" s="1" t="str">
        <f t="shared" si="6"/>
        <v>ETICHETTE VIA ROSMINI 13 CART.+VELINA</v>
      </c>
      <c r="C223" s="3">
        <v>0</v>
      </c>
      <c r="F223" s="4" t="s">
        <v>0</v>
      </c>
      <c r="H223" s="1" t="s">
        <v>221</v>
      </c>
    </row>
    <row r="224" spans="1:8">
      <c r="A224" s="2">
        <f t="shared" si="7"/>
        <v>223</v>
      </c>
      <c r="B224" s="1" t="str">
        <f t="shared" si="6"/>
        <v>ETICHETTE VIA ROSMINI 13 CARTELLINI</v>
      </c>
      <c r="C224" s="3">
        <v>0</v>
      </c>
      <c r="F224" s="4" t="s">
        <v>0</v>
      </c>
      <c r="H224" s="1" t="s">
        <v>222</v>
      </c>
    </row>
    <row r="225" spans="1:8">
      <c r="A225" s="2">
        <f t="shared" si="7"/>
        <v>224</v>
      </c>
      <c r="B225" s="1" t="str">
        <f t="shared" si="6"/>
        <v>ETICHETTE VIA ROSMINI 13 VELINA</v>
      </c>
      <c r="C225" s="3">
        <v>0</v>
      </c>
      <c r="F225" s="4" t="s">
        <v>0</v>
      </c>
      <c r="H225" s="1" t="s">
        <v>223</v>
      </c>
    </row>
    <row r="226" spans="1:8">
      <c r="A226" s="2">
        <f t="shared" si="7"/>
        <v>225</v>
      </c>
      <c r="B226" s="1" t="str">
        <f t="shared" si="6"/>
        <v xml:space="preserve">ETICHETTE VIBRAR  </v>
      </c>
      <c r="C226" s="3">
        <v>0</v>
      </c>
      <c r="F226" s="4" t="s">
        <v>0</v>
      </c>
      <c r="H226" s="1" t="s">
        <v>224</v>
      </c>
    </row>
    <row r="227" spans="1:8">
      <c r="A227" s="2">
        <f t="shared" si="7"/>
        <v>226</v>
      </c>
      <c r="B227" s="1" t="str">
        <f t="shared" si="6"/>
        <v>ETICHETTE VIBRAR CON FILO</v>
      </c>
      <c r="C227" s="3">
        <v>0</v>
      </c>
      <c r="F227" s="4" t="s">
        <v>0</v>
      </c>
      <c r="H227" s="1" t="s">
        <v>225</v>
      </c>
    </row>
    <row r="228" spans="1:8">
      <c r="A228" s="2">
        <f t="shared" si="7"/>
        <v>227</v>
      </c>
      <c r="B228" s="1" t="str">
        <f t="shared" si="6"/>
        <v>ETICHETTE VIKTORIYA</v>
      </c>
      <c r="C228" s="3">
        <v>0</v>
      </c>
      <c r="F228" s="4" t="s">
        <v>0</v>
      </c>
      <c r="H228" s="1" t="s">
        <v>226</v>
      </c>
    </row>
    <row r="229" spans="1:8">
      <c r="A229" s="2">
        <f t="shared" si="7"/>
        <v>228</v>
      </c>
      <c r="B229" s="1" t="str">
        <f t="shared" si="6"/>
        <v>ETICHETTE VISCOSA</v>
      </c>
      <c r="C229" s="3">
        <v>0</v>
      </c>
      <c r="F229" s="4" t="s">
        <v>0</v>
      </c>
      <c r="H229" s="1" t="s">
        <v>227</v>
      </c>
    </row>
    <row r="230" spans="1:8">
      <c r="A230" s="2">
        <f t="shared" si="7"/>
        <v>229</v>
      </c>
      <c r="B230" s="1" t="str">
        <f t="shared" si="6"/>
        <v>ETICHETTE VITAMINE</v>
      </c>
      <c r="C230" s="3">
        <v>0</v>
      </c>
      <c r="F230" s="4" t="s">
        <v>0</v>
      </c>
      <c r="H230" s="1" t="s">
        <v>228</v>
      </c>
    </row>
    <row r="231" spans="1:8">
      <c r="A231" s="2">
        <f t="shared" si="7"/>
        <v>230</v>
      </c>
      <c r="B231" s="1" t="str">
        <f t="shared" si="6"/>
        <v>ETICHETTE VIVI COL. CHIARO</v>
      </c>
      <c r="C231" s="3">
        <v>0</v>
      </c>
      <c r="F231" s="4" t="s">
        <v>0</v>
      </c>
      <c r="H231" s="1" t="s">
        <v>229</v>
      </c>
    </row>
    <row r="232" spans="1:8">
      <c r="A232" s="2">
        <f t="shared" si="7"/>
        <v>231</v>
      </c>
      <c r="B232" s="1" t="str">
        <f t="shared" si="6"/>
        <v>ETICHETTE VIVI COL. SCUROS</v>
      </c>
      <c r="C232" s="3">
        <v>0</v>
      </c>
      <c r="F232" s="4" t="s">
        <v>0</v>
      </c>
      <c r="H232" s="1" t="s">
        <v>230</v>
      </c>
    </row>
    <row r="233" spans="1:8">
      <c r="A233" s="2">
        <f t="shared" si="7"/>
        <v>232</v>
      </c>
      <c r="B233" s="1" t="str">
        <f t="shared" si="6"/>
        <v>ETICHETTE VIZI E VIRTU'</v>
      </c>
      <c r="C233" s="3">
        <v>0</v>
      </c>
      <c r="F233" s="4" t="s">
        <v>0</v>
      </c>
      <c r="H233" s="1" t="s">
        <v>231</v>
      </c>
    </row>
    <row r="234" spans="1:8">
      <c r="A234" s="2">
        <f t="shared" si="7"/>
        <v>233</v>
      </c>
      <c r="B234" s="1" t="str">
        <f t="shared" si="6"/>
        <v>ETICHETTE W.H. COL. BIANCO</v>
      </c>
      <c r="C234" s="3">
        <v>0</v>
      </c>
      <c r="F234" s="4" t="s">
        <v>0</v>
      </c>
      <c r="H234" s="1" t="s">
        <v>232</v>
      </c>
    </row>
    <row r="235" spans="1:8">
      <c r="A235" s="2">
        <f t="shared" si="7"/>
        <v>234</v>
      </c>
      <c r="B235" s="1" t="str">
        <f t="shared" si="6"/>
        <v>ETICHETTE W.H. MARRONE</v>
      </c>
      <c r="C235" s="3">
        <v>0</v>
      </c>
      <c r="F235" s="4" t="s">
        <v>0</v>
      </c>
      <c r="H235" s="1" t="s">
        <v>233</v>
      </c>
    </row>
    <row r="236" spans="1:8">
      <c r="A236" s="2">
        <f t="shared" si="7"/>
        <v>235</v>
      </c>
      <c r="B236" s="1" t="str">
        <f t="shared" si="6"/>
        <v>ETICHETTE WIR LIEBEL SEIDE CON FILO</v>
      </c>
      <c r="C236" s="3">
        <v>0</v>
      </c>
      <c r="F236" s="4" t="s">
        <v>0</v>
      </c>
      <c r="H236" s="1" t="s">
        <v>234</v>
      </c>
    </row>
    <row r="237" spans="1:8">
      <c r="A237" s="2">
        <f t="shared" si="7"/>
        <v>236</v>
      </c>
      <c r="B237" s="1" t="str">
        <f t="shared" si="6"/>
        <v>ETICHETTE WOMAN CODE</v>
      </c>
      <c r="C237" s="3">
        <v>0</v>
      </c>
      <c r="F237" s="4" t="s">
        <v>0</v>
      </c>
      <c r="H237" s="1" t="s">
        <v>235</v>
      </c>
    </row>
    <row r="238" spans="1:8">
      <c r="A238" s="2">
        <f t="shared" si="7"/>
        <v>237</v>
      </c>
      <c r="B238" s="1" t="str">
        <f t="shared" si="6"/>
        <v>ETICHETTE XINXIN</v>
      </c>
      <c r="C238" s="3">
        <v>0</v>
      </c>
      <c r="F238" s="4" t="s">
        <v>0</v>
      </c>
      <c r="H238" s="1" t="s">
        <v>236</v>
      </c>
    </row>
    <row r="239" spans="1:8">
      <c r="A239" s="2">
        <f t="shared" si="7"/>
        <v>238</v>
      </c>
      <c r="B239" s="1" t="str">
        <f t="shared" si="6"/>
        <v>ETICHETTE Y.D.L. FASHION</v>
      </c>
      <c r="C239" s="3">
        <v>0</v>
      </c>
      <c r="F239" s="4" t="s">
        <v>0</v>
      </c>
      <c r="H239" s="1" t="s">
        <v>237</v>
      </c>
    </row>
    <row r="240" spans="1:8">
      <c r="A240" s="2">
        <f t="shared" si="7"/>
        <v>239</v>
      </c>
      <c r="B240" s="1" t="str">
        <f t="shared" si="6"/>
        <v>ETICHETTE YES STYLE CON FILO</v>
      </c>
      <c r="C240" s="3">
        <v>0</v>
      </c>
      <c r="F240" s="4" t="s">
        <v>0</v>
      </c>
      <c r="H240" s="1" t="s">
        <v>238</v>
      </c>
    </row>
    <row r="241" spans="1:8">
      <c r="A241" s="2">
        <f t="shared" si="7"/>
        <v>240</v>
      </c>
      <c r="B241" s="1" t="str">
        <f t="shared" si="6"/>
        <v>ETICHETTE YES STYLE SENZA FILO</v>
      </c>
      <c r="C241" s="3">
        <v>0</v>
      </c>
      <c r="F241" s="4" t="s">
        <v>0</v>
      </c>
      <c r="H241" s="1" t="s">
        <v>239</v>
      </c>
    </row>
    <row r="242" spans="1:8">
      <c r="A242" s="2">
        <f t="shared" si="7"/>
        <v>241</v>
      </c>
      <c r="B242" s="1" t="str">
        <f t="shared" si="6"/>
        <v>ETICHETTE YOUR &amp; SELF AVORIO CON FILO</v>
      </c>
      <c r="C242" s="3">
        <v>0</v>
      </c>
      <c r="F242" s="4" t="s">
        <v>0</v>
      </c>
      <c r="H242" s="1" t="s">
        <v>240</v>
      </c>
    </row>
    <row r="243" spans="1:8">
      <c r="A243" s="2">
        <f t="shared" si="7"/>
        <v>242</v>
      </c>
      <c r="B243" s="1" t="str">
        <f t="shared" si="6"/>
        <v>ETICHETTE ZEEN AVANZI</v>
      </c>
      <c r="C243" s="3">
        <v>0</v>
      </c>
      <c r="F243" s="4" t="s">
        <v>0</v>
      </c>
      <c r="H243" s="1" t="s">
        <v>241</v>
      </c>
    </row>
    <row r="244" spans="1:8">
      <c r="A244" s="2">
        <f t="shared" si="7"/>
        <v>243</v>
      </c>
      <c r="B244" s="1" t="str">
        <f t="shared" si="6"/>
        <v>CARTELLINI A.M FIRENZE</v>
      </c>
      <c r="C244" s="3">
        <v>20000</v>
      </c>
      <c r="F244" t="s">
        <v>242</v>
      </c>
      <c r="H244" s="1" t="s">
        <v>1</v>
      </c>
    </row>
    <row r="245" spans="1:8">
      <c r="A245" s="2">
        <f t="shared" si="7"/>
        <v>244</v>
      </c>
      <c r="B245" s="1" t="str">
        <f t="shared" si="6"/>
        <v>CARTELLINI AD STYLE</v>
      </c>
      <c r="C245" s="3">
        <v>5500</v>
      </c>
      <c r="F245" t="s">
        <v>242</v>
      </c>
      <c r="H245" s="1" t="s">
        <v>2</v>
      </c>
    </row>
    <row r="246" spans="1:8">
      <c r="A246" s="2">
        <f t="shared" si="7"/>
        <v>245</v>
      </c>
      <c r="B246" s="1" t="str">
        <f t="shared" si="6"/>
        <v>CARTELLINI ALDANI</v>
      </c>
      <c r="C246" s="3">
        <v>9350</v>
      </c>
      <c r="F246" t="s">
        <v>242</v>
      </c>
      <c r="H246" s="1" t="s">
        <v>3</v>
      </c>
    </row>
    <row r="247" spans="1:8">
      <c r="A247" s="2">
        <f t="shared" si="7"/>
        <v>246</v>
      </c>
      <c r="B247" s="1" t="str">
        <f t="shared" si="6"/>
        <v>CARTELLINI ALEMIE FOLLIES CON FILO</v>
      </c>
      <c r="C247" s="3">
        <v>2150</v>
      </c>
      <c r="F247" t="s">
        <v>242</v>
      </c>
      <c r="H247" s="1" t="s">
        <v>4</v>
      </c>
    </row>
    <row r="248" spans="1:8">
      <c r="A248" s="2">
        <f t="shared" si="7"/>
        <v>247</v>
      </c>
      <c r="B248" s="1" t="str">
        <f t="shared" si="6"/>
        <v>CARTELLINI ALEXANDRA+ ROSA</v>
      </c>
      <c r="C248" s="3">
        <f>8600+8600</f>
        <v>17200</v>
      </c>
      <c r="F248" t="s">
        <v>242</v>
      </c>
      <c r="H248" s="1" t="s">
        <v>5</v>
      </c>
    </row>
    <row r="249" spans="1:8">
      <c r="A249" s="2">
        <f t="shared" si="7"/>
        <v>248</v>
      </c>
      <c r="B249" s="1" t="str">
        <f t="shared" si="6"/>
        <v>CARTELLINI ALEXANDRA+SCURO</v>
      </c>
      <c r="C249" s="3">
        <f>700+4000</f>
        <v>4700</v>
      </c>
      <c r="F249" t="s">
        <v>242</v>
      </c>
      <c r="H249" s="1" t="s">
        <v>6</v>
      </c>
    </row>
    <row r="250" spans="1:8">
      <c r="A250" s="2">
        <f t="shared" si="7"/>
        <v>249</v>
      </c>
      <c r="B250" s="1" t="str">
        <f t="shared" si="6"/>
        <v>CARTELLINI ALEXIA</v>
      </c>
      <c r="C250" s="3">
        <v>6400</v>
      </c>
      <c r="F250" t="s">
        <v>242</v>
      </c>
      <c r="H250" s="1" t="s">
        <v>7</v>
      </c>
    </row>
    <row r="251" spans="1:8">
      <c r="A251" s="2">
        <f t="shared" si="7"/>
        <v>250</v>
      </c>
      <c r="B251" s="1" t="str">
        <f t="shared" si="6"/>
        <v>CARTELLINI ALEX FIRENZE</v>
      </c>
      <c r="C251" s="3">
        <v>700</v>
      </c>
      <c r="F251" t="s">
        <v>242</v>
      </c>
      <c r="H251" s="1" t="s">
        <v>8</v>
      </c>
    </row>
    <row r="252" spans="1:8">
      <c r="A252" s="2">
        <f t="shared" si="7"/>
        <v>251</v>
      </c>
      <c r="B252" s="1" t="str">
        <f t="shared" si="6"/>
        <v>CARTELLINI ALLEGRA</v>
      </c>
      <c r="C252" s="3">
        <v>28000</v>
      </c>
      <c r="F252" t="s">
        <v>242</v>
      </c>
      <c r="H252" s="1" t="s">
        <v>9</v>
      </c>
    </row>
    <row r="253" spans="1:8">
      <c r="A253" s="2">
        <f t="shared" si="7"/>
        <v>252</v>
      </c>
      <c r="B253" s="1" t="str">
        <f t="shared" si="6"/>
        <v>CARTELLINI AMELIE FOLLIES FONDO NERO SCRITTA ORO SOLO CARTELLINI</v>
      </c>
      <c r="C253" s="3">
        <v>5800</v>
      </c>
      <c r="F253" t="s">
        <v>242</v>
      </c>
      <c r="H253" s="1" t="s">
        <v>10</v>
      </c>
    </row>
    <row r="254" spans="1:8">
      <c r="A254" s="2">
        <f t="shared" si="7"/>
        <v>253</v>
      </c>
      <c r="B254" s="1" t="str">
        <f t="shared" si="6"/>
        <v>CARTELLINI AMELIE FOLLIER FONDO PERLA CON FILO</v>
      </c>
      <c r="C254" s="3">
        <v>2150</v>
      </c>
      <c r="F254" t="s">
        <v>242</v>
      </c>
      <c r="H254" s="1" t="s">
        <v>11</v>
      </c>
    </row>
    <row r="255" spans="1:8">
      <c r="A255" s="2">
        <f t="shared" si="7"/>
        <v>254</v>
      </c>
      <c r="B255" s="1" t="str">
        <f t="shared" si="6"/>
        <v>CARTELLINI ANGELS</v>
      </c>
      <c r="C255" s="3">
        <v>6000</v>
      </c>
      <c r="F255" t="s">
        <v>242</v>
      </c>
      <c r="H255" s="1" t="s">
        <v>12</v>
      </c>
    </row>
    <row r="256" spans="1:8">
      <c r="A256" s="2">
        <f t="shared" si="7"/>
        <v>255</v>
      </c>
      <c r="B256" s="1" t="str">
        <f t="shared" si="6"/>
        <v>CARTELLINI ASTASIA</v>
      </c>
      <c r="C256" s="3">
        <f>42200+14600+10000</f>
        <v>66800</v>
      </c>
      <c r="F256" t="s">
        <v>242</v>
      </c>
      <c r="H256" s="1" t="s">
        <v>13</v>
      </c>
    </row>
    <row r="257" spans="1:8">
      <c r="A257" s="2">
        <f t="shared" si="7"/>
        <v>256</v>
      </c>
      <c r="B257" s="1" t="str">
        <f t="shared" si="6"/>
        <v>CARTELLINI ATIQ MODA</v>
      </c>
      <c r="C257" s="3">
        <v>1000</v>
      </c>
      <c r="F257" t="s">
        <v>242</v>
      </c>
      <c r="H257" s="1" t="s">
        <v>14</v>
      </c>
    </row>
    <row r="258" spans="1:8">
      <c r="A258" s="2">
        <f t="shared" si="7"/>
        <v>257</v>
      </c>
      <c r="B258" s="1" t="str">
        <f t="shared" ref="B258:B321" si="8">CONCATENATE(F258,H258)</f>
        <v>CARTELLINI ATTACHE COEUR</v>
      </c>
      <c r="C258" s="3">
        <v>29300</v>
      </c>
      <c r="F258" t="s">
        <v>242</v>
      </c>
      <c r="H258" s="1" t="s">
        <v>15</v>
      </c>
    </row>
    <row r="259" spans="1:8">
      <c r="A259" s="2">
        <f t="shared" si="7"/>
        <v>258</v>
      </c>
      <c r="B259" s="1" t="str">
        <f t="shared" si="8"/>
        <v>CARTELLINI B.E. FONDO GRIGIO</v>
      </c>
      <c r="C259" s="5">
        <f>27400+2900+1000</f>
        <v>31300</v>
      </c>
      <c r="F259" t="s">
        <v>242</v>
      </c>
      <c r="H259" s="1" t="s">
        <v>16</v>
      </c>
    </row>
    <row r="260" spans="1:8">
      <c r="A260" s="2">
        <f t="shared" ref="A260:A323" si="9">A259+1</f>
        <v>259</v>
      </c>
      <c r="B260" s="1" t="str">
        <f t="shared" si="8"/>
        <v>CARTELLINI B.E FONDO MARRONE</v>
      </c>
      <c r="C260" s="5">
        <f>28000+14000</f>
        <v>42000</v>
      </c>
      <c r="F260" t="s">
        <v>242</v>
      </c>
      <c r="H260" s="1" t="s">
        <v>17</v>
      </c>
    </row>
    <row r="261" spans="1:8">
      <c r="A261" s="2">
        <f t="shared" si="9"/>
        <v>260</v>
      </c>
      <c r="B261" s="1" t="str">
        <f t="shared" si="8"/>
        <v>CARTELLINI BALSAMO PER CAPELLI</v>
      </c>
      <c r="C261" s="3">
        <v>530</v>
      </c>
      <c r="F261" t="s">
        <v>242</v>
      </c>
      <c r="H261" s="1" t="s">
        <v>18</v>
      </c>
    </row>
    <row r="262" spans="1:8">
      <c r="A262" s="2">
        <f t="shared" si="9"/>
        <v>261</v>
      </c>
      <c r="B262" s="1" t="str">
        <f t="shared" si="8"/>
        <v>CARTELLINI BLOCCHETTI X FARMA</v>
      </c>
      <c r="C262" s="3">
        <v>80</v>
      </c>
      <c r="F262" t="s">
        <v>242</v>
      </c>
      <c r="H262" s="1" t="s">
        <v>19</v>
      </c>
    </row>
    <row r="263" spans="1:8">
      <c r="A263" s="2">
        <f t="shared" si="9"/>
        <v>262</v>
      </c>
      <c r="B263" s="1" t="str">
        <f t="shared" si="8"/>
        <v>CARTELLINI BON BON ESTIVO</v>
      </c>
      <c r="C263" s="3">
        <f>12370+7000</f>
        <v>19370</v>
      </c>
      <c r="F263" t="s">
        <v>242</v>
      </c>
      <c r="H263" s="1" t="s">
        <v>20</v>
      </c>
    </row>
    <row r="264" spans="1:8">
      <c r="A264" s="2">
        <f t="shared" si="9"/>
        <v>263</v>
      </c>
      <c r="B264" s="1" t="str">
        <f t="shared" si="8"/>
        <v>CARTELLINI BON BON MARRONE</v>
      </c>
      <c r="C264" s="3">
        <v>1700</v>
      </c>
      <c r="F264" t="s">
        <v>242</v>
      </c>
      <c r="H264" s="1" t="s">
        <v>21</v>
      </c>
    </row>
    <row r="265" spans="1:8">
      <c r="A265" s="2">
        <f t="shared" si="9"/>
        <v>264</v>
      </c>
      <c r="B265" s="1" t="str">
        <f t="shared" si="8"/>
        <v>CARTELLINI BON BON INVERNALE</v>
      </c>
      <c r="C265" s="3">
        <v>6000</v>
      </c>
      <c r="F265" t="s">
        <v>242</v>
      </c>
      <c r="H265" s="1" t="s">
        <v>22</v>
      </c>
    </row>
    <row r="266" spans="1:8">
      <c r="A266" s="2">
        <f t="shared" si="9"/>
        <v>265</v>
      </c>
      <c r="B266" s="1" t="str">
        <f t="shared" si="8"/>
        <v>CARTELLINI BYL COLORATO ESTIVO</v>
      </c>
      <c r="C266" s="3">
        <f>2000+8000</f>
        <v>10000</v>
      </c>
      <c r="F266" t="s">
        <v>242</v>
      </c>
      <c r="H266" s="1" t="s">
        <v>23</v>
      </c>
    </row>
    <row r="267" spans="1:8">
      <c r="A267" s="2">
        <f t="shared" si="9"/>
        <v>266</v>
      </c>
      <c r="B267" s="1" t="str">
        <f t="shared" si="8"/>
        <v>CARTELLINI BYL SCURO</v>
      </c>
      <c r="C267" s="3">
        <v>31000</v>
      </c>
      <c r="F267" t="s">
        <v>242</v>
      </c>
      <c r="H267" s="1" t="s">
        <v>24</v>
      </c>
    </row>
    <row r="268" spans="1:8">
      <c r="A268" s="2">
        <f t="shared" si="9"/>
        <v>267</v>
      </c>
      <c r="B268" s="1" t="str">
        <f t="shared" si="8"/>
        <v>CARTELLINI C MAN</v>
      </c>
      <c r="C268" s="3">
        <v>5000</v>
      </c>
      <c r="F268" t="s">
        <v>242</v>
      </c>
      <c r="H268" s="1" t="s">
        <v>25</v>
      </c>
    </row>
    <row r="269" spans="1:8">
      <c r="A269" s="2">
        <f t="shared" si="9"/>
        <v>268</v>
      </c>
      <c r="B269" s="1" t="str">
        <f t="shared" si="8"/>
        <v>CARTELLINI CAMILLA MODA</v>
      </c>
      <c r="C269" s="3">
        <v>600</v>
      </c>
      <c r="F269" t="s">
        <v>242</v>
      </c>
      <c r="H269" s="1" t="s">
        <v>26</v>
      </c>
    </row>
    <row r="270" spans="1:8">
      <c r="A270" s="2">
        <f t="shared" si="9"/>
        <v>269</v>
      </c>
      <c r="B270" s="1" t="str">
        <f t="shared" si="8"/>
        <v>CARTELLINI CANDY</v>
      </c>
      <c r="C270" s="3">
        <v>137400</v>
      </c>
      <c r="F270" t="s">
        <v>242</v>
      </c>
      <c r="H270" s="1" t="s">
        <v>27</v>
      </c>
    </row>
    <row r="271" spans="1:8">
      <c r="A271" s="2">
        <f t="shared" si="9"/>
        <v>270</v>
      </c>
      <c r="B271" s="1" t="str">
        <f t="shared" si="8"/>
        <v>CARTELLINI CAROLINE MORGAN</v>
      </c>
      <c r="C271" s="3">
        <v>24750</v>
      </c>
      <c r="F271" t="s">
        <v>242</v>
      </c>
      <c r="H271" s="1" t="s">
        <v>28</v>
      </c>
    </row>
    <row r="272" spans="1:8">
      <c r="A272" s="2">
        <f t="shared" si="9"/>
        <v>271</v>
      </c>
      <c r="B272" s="1" t="str">
        <f t="shared" si="8"/>
        <v>CARTELLINI CC - II FASHION</v>
      </c>
      <c r="C272" s="3">
        <v>10000</v>
      </c>
      <c r="F272" t="s">
        <v>242</v>
      </c>
      <c r="H272" s="1" t="s">
        <v>29</v>
      </c>
    </row>
    <row r="273" spans="1:8">
      <c r="A273" s="2">
        <f t="shared" si="9"/>
        <v>272</v>
      </c>
      <c r="B273" s="1" t="str">
        <f t="shared" si="8"/>
        <v>CARTELLINI CHERRY</v>
      </c>
      <c r="C273" s="3">
        <f>42350+8600</f>
        <v>50950</v>
      </c>
      <c r="F273" t="s">
        <v>242</v>
      </c>
      <c r="H273" s="1" t="s">
        <v>30</v>
      </c>
    </row>
    <row r="274" spans="1:8">
      <c r="A274" s="2">
        <f t="shared" si="9"/>
        <v>273</v>
      </c>
      <c r="B274" s="1" t="str">
        <f t="shared" si="8"/>
        <v>CARTELLINI CHIARA MODA</v>
      </c>
      <c r="C274" s="3">
        <v>6000</v>
      </c>
      <c r="F274" t="s">
        <v>242</v>
      </c>
      <c r="H274" s="1" t="s">
        <v>31</v>
      </c>
    </row>
    <row r="275" spans="1:8">
      <c r="A275" s="2">
        <f t="shared" si="9"/>
        <v>274</v>
      </c>
      <c r="B275" s="1" t="str">
        <f t="shared" si="8"/>
        <v>CARTELLINI COM.BY CON FILO</v>
      </c>
      <c r="C275" s="3">
        <v>9975</v>
      </c>
      <c r="F275" t="s">
        <v>242</v>
      </c>
      <c r="H275" s="1" t="s">
        <v>32</v>
      </c>
    </row>
    <row r="276" spans="1:8">
      <c r="A276" s="2">
        <f t="shared" si="9"/>
        <v>275</v>
      </c>
      <c r="B276" s="1" t="str">
        <f t="shared" si="8"/>
        <v>CARTELLINI COTTONS VINTAGE</v>
      </c>
      <c r="C276" s="3">
        <v>5000</v>
      </c>
      <c r="F276" t="s">
        <v>242</v>
      </c>
      <c r="H276" s="1" t="s">
        <v>33</v>
      </c>
    </row>
    <row r="277" spans="1:8">
      <c r="A277" s="2">
        <f t="shared" si="9"/>
        <v>276</v>
      </c>
      <c r="B277" s="1" t="str">
        <f t="shared" si="8"/>
        <v>CARTELLINI C.S.</v>
      </c>
      <c r="C277" s="3">
        <v>48600</v>
      </c>
      <c r="F277" t="s">
        <v>242</v>
      </c>
      <c r="H277" s="1" t="s">
        <v>34</v>
      </c>
    </row>
    <row r="278" spans="1:8">
      <c r="A278" s="2">
        <f t="shared" si="9"/>
        <v>277</v>
      </c>
      <c r="B278" s="1" t="str">
        <f t="shared" si="8"/>
        <v>CARTELLINI CRISTALLI LIQUIDI</v>
      </c>
      <c r="C278" s="3">
        <v>545</v>
      </c>
      <c r="F278" t="s">
        <v>242</v>
      </c>
      <c r="H278" s="1" t="s">
        <v>35</v>
      </c>
    </row>
    <row r="279" spans="1:8">
      <c r="A279" s="2">
        <f t="shared" si="9"/>
        <v>278</v>
      </c>
      <c r="B279" s="1" t="str">
        <f t="shared" si="8"/>
        <v xml:space="preserve">CARTELLINI CULT COUPLE </v>
      </c>
      <c r="C279" s="3">
        <v>24000</v>
      </c>
      <c r="F279" t="s">
        <v>242</v>
      </c>
      <c r="H279" s="1" t="s">
        <v>36</v>
      </c>
    </row>
    <row r="280" spans="1:8">
      <c r="A280" s="2">
        <f t="shared" si="9"/>
        <v>279</v>
      </c>
      <c r="B280" s="1" t="str">
        <f t="shared" si="8"/>
        <v>CARTELLINI CULT COUPLE  CON SPILLA</v>
      </c>
      <c r="C280" s="3">
        <v>3150</v>
      </c>
      <c r="F280" t="s">
        <v>242</v>
      </c>
      <c r="H280" s="1" t="s">
        <v>37</v>
      </c>
    </row>
    <row r="281" spans="1:8">
      <c r="A281" s="2">
        <f t="shared" si="9"/>
        <v>280</v>
      </c>
      <c r="B281" s="1" t="str">
        <f t="shared" si="8"/>
        <v>CARTELLINI CUORE ARGENTO</v>
      </c>
      <c r="C281" s="3">
        <v>12000</v>
      </c>
      <c r="F281" t="s">
        <v>242</v>
      </c>
      <c r="H281" s="1" t="s">
        <v>38</v>
      </c>
    </row>
    <row r="282" spans="1:8">
      <c r="A282" s="2">
        <f t="shared" si="9"/>
        <v>281</v>
      </c>
      <c r="B282" s="1" t="str">
        <f t="shared" si="8"/>
        <v>CARTELLINI CUORE ORO</v>
      </c>
      <c r="C282" s="3">
        <v>9000</v>
      </c>
      <c r="F282" t="s">
        <v>242</v>
      </c>
      <c r="H282" s="1" t="s">
        <v>39</v>
      </c>
    </row>
    <row r="283" spans="1:8">
      <c r="A283" s="2">
        <f t="shared" si="9"/>
        <v>282</v>
      </c>
      <c r="B283" s="1" t="str">
        <f t="shared" si="8"/>
        <v>CARTELLINI D.S. MODA FASHION</v>
      </c>
      <c r="C283" s="3">
        <v>16900</v>
      </c>
      <c r="F283" t="s">
        <v>242</v>
      </c>
      <c r="H283" s="1" t="s">
        <v>40</v>
      </c>
    </row>
    <row r="284" spans="1:8">
      <c r="A284" s="2">
        <f t="shared" si="9"/>
        <v>283</v>
      </c>
      <c r="B284" s="1" t="str">
        <f t="shared" si="8"/>
        <v>CARTELLINI DA.DI  CHIARO ESTIVO</v>
      </c>
      <c r="C284" s="3">
        <v>8000</v>
      </c>
      <c r="F284" t="s">
        <v>242</v>
      </c>
      <c r="H284" s="1" t="s">
        <v>41</v>
      </c>
    </row>
    <row r="285" spans="1:8">
      <c r="A285" s="2">
        <f t="shared" si="9"/>
        <v>284</v>
      </c>
      <c r="B285" s="1" t="str">
        <f t="shared" si="8"/>
        <v>CARTELLINI DA.DI INVERNALE</v>
      </c>
      <c r="C285" s="3">
        <f>38600+12000</f>
        <v>50600</v>
      </c>
      <c r="F285" t="s">
        <v>242</v>
      </c>
      <c r="H285" s="1" t="s">
        <v>42</v>
      </c>
    </row>
    <row r="286" spans="1:8">
      <c r="A286" s="2">
        <f t="shared" si="9"/>
        <v>285</v>
      </c>
      <c r="B286" s="1" t="str">
        <f t="shared" si="8"/>
        <v>CARTELLINI DAYSTAR</v>
      </c>
      <c r="C286" s="3">
        <v>17300</v>
      </c>
      <c r="F286" t="s">
        <v>242</v>
      </c>
      <c r="H286" s="1" t="s">
        <v>43</v>
      </c>
    </row>
    <row r="287" spans="1:8">
      <c r="A287" s="2">
        <f t="shared" si="9"/>
        <v>286</v>
      </c>
      <c r="B287" s="1" t="str">
        <f t="shared" si="8"/>
        <v>CARTELLINI DAZZILING NERO</v>
      </c>
      <c r="C287" s="3">
        <v>600</v>
      </c>
      <c r="F287" t="s">
        <v>242</v>
      </c>
      <c r="H287" s="1" t="s">
        <v>44</v>
      </c>
    </row>
    <row r="288" spans="1:8">
      <c r="A288" s="2">
        <f t="shared" si="9"/>
        <v>287</v>
      </c>
      <c r="B288" s="1" t="str">
        <f t="shared" si="8"/>
        <v>CARTELLINI DAZZILING ARGENTO</v>
      </c>
      <c r="C288" s="3">
        <v>500</v>
      </c>
      <c r="F288" t="s">
        <v>242</v>
      </c>
      <c r="H288" s="1" t="s">
        <v>45</v>
      </c>
    </row>
    <row r="289" spans="1:8">
      <c r="A289" s="2">
        <f t="shared" si="9"/>
        <v>288</v>
      </c>
      <c r="B289" s="1" t="str">
        <f t="shared" si="8"/>
        <v>CARTELLINI DOLCE C.</v>
      </c>
      <c r="C289" s="3">
        <v>11000</v>
      </c>
      <c r="F289" t="s">
        <v>242</v>
      </c>
      <c r="H289" s="1" t="s">
        <v>46</v>
      </c>
    </row>
    <row r="290" spans="1:8">
      <c r="A290" s="2">
        <f t="shared" si="9"/>
        <v>289</v>
      </c>
      <c r="B290" s="1" t="str">
        <f t="shared" si="8"/>
        <v>CARTELLINI DOLCE SOGNI</v>
      </c>
      <c r="C290" s="3">
        <v>21800</v>
      </c>
      <c r="F290" t="s">
        <v>242</v>
      </c>
      <c r="H290" s="1" t="s">
        <v>47</v>
      </c>
    </row>
    <row r="291" spans="1:8">
      <c r="A291" s="2">
        <f t="shared" si="9"/>
        <v>290</v>
      </c>
      <c r="B291" s="1" t="str">
        <f t="shared" si="8"/>
        <v>CARTELLINI DONNA MODA</v>
      </c>
      <c r="C291" s="3">
        <v>87200</v>
      </c>
      <c r="F291" t="s">
        <v>242</v>
      </c>
      <c r="H291" s="1" t="s">
        <v>48</v>
      </c>
    </row>
    <row r="292" spans="1:8">
      <c r="A292" s="2">
        <f t="shared" si="9"/>
        <v>291</v>
      </c>
      <c r="B292" s="1" t="str">
        <f t="shared" si="8"/>
        <v>CARTELLINI DREAM NO MADE ITALY</v>
      </c>
      <c r="C292" s="3">
        <v>3670</v>
      </c>
      <c r="F292" t="s">
        <v>242</v>
      </c>
      <c r="H292" s="1" t="s">
        <v>49</v>
      </c>
    </row>
    <row r="293" spans="1:8">
      <c r="A293" s="2">
        <f t="shared" si="9"/>
        <v>292</v>
      </c>
      <c r="B293" s="1" t="str">
        <f t="shared" si="8"/>
        <v>CARTELLINI DREAM TONDI CON FILO</v>
      </c>
      <c r="C293" s="3">
        <v>2400</v>
      </c>
      <c r="F293" t="s">
        <v>242</v>
      </c>
      <c r="H293" s="1" t="s">
        <v>50</v>
      </c>
    </row>
    <row r="294" spans="1:8">
      <c r="A294" s="2">
        <f t="shared" si="9"/>
        <v>293</v>
      </c>
      <c r="B294" s="1" t="str">
        <f t="shared" si="8"/>
        <v>CARTELLINI DREAM TONDO</v>
      </c>
      <c r="C294" s="3">
        <v>7000</v>
      </c>
      <c r="F294" t="s">
        <v>242</v>
      </c>
      <c r="H294" s="1" t="s">
        <v>51</v>
      </c>
    </row>
    <row r="295" spans="1:8">
      <c r="A295" s="2">
        <f t="shared" si="9"/>
        <v>294</v>
      </c>
      <c r="B295" s="1" t="str">
        <f t="shared" si="8"/>
        <v>CARTELLINI DREAM ITALIA</v>
      </c>
      <c r="C295" s="3">
        <v>22</v>
      </c>
      <c r="F295" t="s">
        <v>242</v>
      </c>
      <c r="H295" s="1" t="s">
        <v>52</v>
      </c>
    </row>
    <row r="296" spans="1:8">
      <c r="A296" s="2">
        <f t="shared" si="9"/>
        <v>295</v>
      </c>
      <c r="B296" s="1" t="str">
        <f t="shared" si="8"/>
        <v>CARTELLINI DREAM NO  ITALY</v>
      </c>
      <c r="C296" s="3">
        <v>235</v>
      </c>
      <c r="F296" t="s">
        <v>242</v>
      </c>
      <c r="H296" s="1" t="s">
        <v>53</v>
      </c>
    </row>
    <row r="297" spans="1:8">
      <c r="A297" s="2">
        <f t="shared" si="9"/>
        <v>296</v>
      </c>
      <c r="B297" s="1" t="str">
        <f t="shared" si="8"/>
        <v>CARTELLINI DREAM TONDO</v>
      </c>
      <c r="C297" s="3">
        <v>217</v>
      </c>
      <c r="F297" t="s">
        <v>242</v>
      </c>
      <c r="H297" s="1" t="s">
        <v>51</v>
      </c>
    </row>
    <row r="298" spans="1:8">
      <c r="A298" s="2">
        <f t="shared" si="9"/>
        <v>297</v>
      </c>
      <c r="B298" s="1" t="str">
        <f t="shared" si="8"/>
        <v>CARTELLINI DREAM VELINE</v>
      </c>
      <c r="C298" s="3">
        <v>2770</v>
      </c>
      <c r="F298" t="s">
        <v>242</v>
      </c>
      <c r="H298" s="1" t="s">
        <v>54</v>
      </c>
    </row>
    <row r="299" spans="1:8">
      <c r="A299" s="2">
        <f t="shared" si="9"/>
        <v>298</v>
      </c>
      <c r="B299" s="1" t="str">
        <f t="shared" si="8"/>
        <v>CARTELLINI DREAM MADE IN ITALY</v>
      </c>
      <c r="C299" s="3">
        <v>11853</v>
      </c>
      <c r="F299" t="s">
        <v>242</v>
      </c>
      <c r="H299" s="1" t="s">
        <v>55</v>
      </c>
    </row>
    <row r="300" spans="1:8">
      <c r="A300" s="2">
        <f t="shared" si="9"/>
        <v>299</v>
      </c>
      <c r="B300" s="1" t="str">
        <f t="shared" si="8"/>
        <v>CARTELLINI DREAM 3 CARTELLINI</v>
      </c>
      <c r="C300" s="3">
        <v>900</v>
      </c>
      <c r="F300" t="s">
        <v>242</v>
      </c>
      <c r="H300" s="1" t="s">
        <v>56</v>
      </c>
    </row>
    <row r="301" spans="1:8">
      <c r="A301" s="2">
        <f t="shared" si="9"/>
        <v>300</v>
      </c>
      <c r="B301" s="1" t="str">
        <f t="shared" si="8"/>
        <v>CARTELLINI EMMY FASHION</v>
      </c>
      <c r="C301" s="3">
        <f>4400+4000</f>
        <v>8400</v>
      </c>
      <c r="F301" t="s">
        <v>242</v>
      </c>
      <c r="H301" s="1" t="s">
        <v>57</v>
      </c>
    </row>
    <row r="302" spans="1:8">
      <c r="A302" s="2">
        <f t="shared" si="9"/>
        <v>301</v>
      </c>
      <c r="B302" s="1" t="str">
        <f t="shared" si="8"/>
        <v>CARTELLINI EMMY MODA CON FILO</v>
      </c>
      <c r="C302" s="3">
        <f>35700+6500</f>
        <v>42200</v>
      </c>
      <c r="F302" t="s">
        <v>242</v>
      </c>
      <c r="H302" s="1" t="s">
        <v>58</v>
      </c>
    </row>
    <row r="303" spans="1:8">
      <c r="A303" s="2">
        <f t="shared" si="9"/>
        <v>302</v>
      </c>
      <c r="B303" s="1" t="str">
        <f t="shared" si="8"/>
        <v>CARTELLINI EMMY MODA PALLINI VERDI</v>
      </c>
      <c r="C303" s="3">
        <v>20000</v>
      </c>
      <c r="F303" t="s">
        <v>242</v>
      </c>
      <c r="H303" s="1" t="s">
        <v>59</v>
      </c>
    </row>
    <row r="304" spans="1:8">
      <c r="A304" s="2">
        <f t="shared" si="9"/>
        <v>303</v>
      </c>
      <c r="B304" s="1" t="str">
        <f t="shared" si="8"/>
        <v>CARTELLINI ENVY CON FILO</v>
      </c>
      <c r="C304" s="3">
        <v>53600</v>
      </c>
      <c r="F304" t="s">
        <v>242</v>
      </c>
      <c r="H304" s="1" t="s">
        <v>60</v>
      </c>
    </row>
    <row r="305" spans="1:8">
      <c r="A305" s="2">
        <f t="shared" si="9"/>
        <v>304</v>
      </c>
      <c r="B305" s="1" t="str">
        <f t="shared" si="8"/>
        <v>CARTELLINI ERIKCH</v>
      </c>
      <c r="C305" s="3">
        <f>46600+3200</f>
        <v>49800</v>
      </c>
      <c r="F305" t="s">
        <v>242</v>
      </c>
      <c r="H305" s="1" t="s">
        <v>61</v>
      </c>
    </row>
    <row r="306" spans="1:8">
      <c r="A306" s="2">
        <f t="shared" si="9"/>
        <v>305</v>
      </c>
      <c r="B306" s="1" t="str">
        <f t="shared" si="8"/>
        <v>CARTELLINI ESCORT</v>
      </c>
      <c r="C306" s="3">
        <v>10000</v>
      </c>
      <c r="F306" t="s">
        <v>242</v>
      </c>
      <c r="H306" s="1" t="s">
        <v>62</v>
      </c>
    </row>
    <row r="307" spans="1:8">
      <c r="A307" s="2">
        <f t="shared" si="9"/>
        <v>306</v>
      </c>
      <c r="B307" s="1" t="str">
        <f t="shared" si="8"/>
        <v xml:space="preserve">CARTELLINI EUROFASHION </v>
      </c>
      <c r="C307" s="3">
        <v>5000</v>
      </c>
      <c r="F307" t="s">
        <v>242</v>
      </c>
      <c r="H307" s="1" t="s">
        <v>63</v>
      </c>
    </row>
    <row r="308" spans="1:8">
      <c r="A308" s="2">
        <f t="shared" si="9"/>
        <v>307</v>
      </c>
      <c r="B308" s="1" t="str">
        <f t="shared" si="8"/>
        <v>CARTELLINI EUROFASHION ESTIVO</v>
      </c>
      <c r="C308" s="3">
        <v>24000</v>
      </c>
      <c r="F308" t="s">
        <v>242</v>
      </c>
      <c r="H308" s="1" t="s">
        <v>64</v>
      </c>
    </row>
    <row r="309" spans="1:8">
      <c r="A309" s="2">
        <f t="shared" si="9"/>
        <v>308</v>
      </c>
      <c r="B309" s="1" t="str">
        <f t="shared" si="8"/>
        <v>CARTELLINI EUROFASHION INVERNALE</v>
      </c>
      <c r="C309" s="3">
        <f>34000+8000</f>
        <v>42000</v>
      </c>
      <c r="F309" t="s">
        <v>242</v>
      </c>
      <c r="H309" s="1" t="s">
        <v>65</v>
      </c>
    </row>
    <row r="310" spans="1:8">
      <c r="A310" s="2">
        <f t="shared" si="9"/>
        <v>309</v>
      </c>
      <c r="B310" s="1" t="str">
        <f t="shared" si="8"/>
        <v>CARTELLINI EUROFASHION FONDO EF</v>
      </c>
      <c r="C310" s="3">
        <v>48000</v>
      </c>
      <c r="F310" t="s">
        <v>242</v>
      </c>
      <c r="H310" s="1" t="s">
        <v>66</v>
      </c>
    </row>
    <row r="311" spans="1:8">
      <c r="A311" s="2">
        <f t="shared" si="9"/>
        <v>310</v>
      </c>
      <c r="B311" s="1" t="str">
        <f t="shared" si="8"/>
        <v>CARTELLINI EURONICE VECCHIO</v>
      </c>
      <c r="C311" s="3">
        <v>700</v>
      </c>
      <c r="F311" t="s">
        <v>242</v>
      </c>
      <c r="H311" s="1" t="s">
        <v>67</v>
      </c>
    </row>
    <row r="312" spans="1:8">
      <c r="A312" s="2">
        <f t="shared" si="9"/>
        <v>311</v>
      </c>
      <c r="B312" s="1" t="str">
        <f t="shared" si="8"/>
        <v>CARTELLINI EURONICE INVERNALE</v>
      </c>
      <c r="C312" s="3">
        <v>7000</v>
      </c>
      <c r="F312" t="s">
        <v>242</v>
      </c>
      <c r="H312" s="1" t="s">
        <v>68</v>
      </c>
    </row>
    <row r="313" spans="1:8">
      <c r="A313" s="2">
        <f t="shared" si="9"/>
        <v>312</v>
      </c>
      <c r="B313" s="1" t="str">
        <f t="shared" si="8"/>
        <v>CARTELLINI EURONICE ESTIVO</v>
      </c>
      <c r="C313" s="3">
        <f>13000+5000</f>
        <v>18000</v>
      </c>
      <c r="F313" t="s">
        <v>242</v>
      </c>
      <c r="H313" s="1" t="s">
        <v>69</v>
      </c>
    </row>
    <row r="314" spans="1:8">
      <c r="A314" s="2">
        <f t="shared" si="9"/>
        <v>313</v>
      </c>
      <c r="B314" s="1" t="str">
        <f t="shared" si="8"/>
        <v>CARTELLINI F.H. FRANKEL H CHIARO</v>
      </c>
      <c r="C314" s="3">
        <f>12000+7500</f>
        <v>19500</v>
      </c>
      <c r="F314" t="s">
        <v>242</v>
      </c>
      <c r="H314" s="1" t="s">
        <v>70</v>
      </c>
    </row>
    <row r="315" spans="1:8">
      <c r="A315" s="2">
        <f t="shared" si="9"/>
        <v>314</v>
      </c>
      <c r="B315" s="1" t="str">
        <f t="shared" si="8"/>
        <v>CARTELLINI FARFALLA B.</v>
      </c>
      <c r="C315" s="3">
        <f>17350+6000</f>
        <v>23350</v>
      </c>
      <c r="F315" t="s">
        <v>242</v>
      </c>
      <c r="H315" s="1" t="s">
        <v>71</v>
      </c>
    </row>
    <row r="316" spans="1:8">
      <c r="A316" s="2">
        <f t="shared" si="9"/>
        <v>315</v>
      </c>
      <c r="B316" s="1" t="str">
        <f t="shared" si="8"/>
        <v>CARTELLINI FARFALLA MARR.</v>
      </c>
      <c r="C316" s="3">
        <v>2000</v>
      </c>
      <c r="F316" t="s">
        <v>242</v>
      </c>
      <c r="H316" s="1" t="s">
        <v>72</v>
      </c>
    </row>
    <row r="317" spans="1:8">
      <c r="A317" s="2">
        <f t="shared" si="9"/>
        <v>316</v>
      </c>
      <c r="B317" s="1" t="str">
        <f t="shared" si="8"/>
        <v>CARTELLINI FARROTTO AI FUNGHI PORCINI</v>
      </c>
      <c r="C317" s="3">
        <v>6700</v>
      </c>
      <c r="F317" t="s">
        <v>242</v>
      </c>
      <c r="H317" s="1" t="s">
        <v>73</v>
      </c>
    </row>
    <row r="318" spans="1:8">
      <c r="A318" s="2">
        <f t="shared" si="9"/>
        <v>317</v>
      </c>
      <c r="B318" s="1" t="str">
        <f t="shared" si="8"/>
        <v>CARTELLINI FASHION ORO</v>
      </c>
      <c r="C318" s="3">
        <v>225</v>
      </c>
      <c r="F318" t="s">
        <v>242</v>
      </c>
      <c r="H318" s="1" t="s">
        <v>74</v>
      </c>
    </row>
    <row r="319" spans="1:8">
      <c r="A319" s="2">
        <f t="shared" si="9"/>
        <v>318</v>
      </c>
      <c r="B319" s="1" t="str">
        <f t="shared" si="8"/>
        <v>CARTELLINI FASHION STOCK</v>
      </c>
      <c r="C319" s="3">
        <f>16000+18750</f>
        <v>34750</v>
      </c>
      <c r="F319" t="s">
        <v>242</v>
      </c>
      <c r="H319" s="1" t="s">
        <v>75</v>
      </c>
    </row>
    <row r="320" spans="1:8">
      <c r="A320" s="2">
        <f t="shared" si="9"/>
        <v>319</v>
      </c>
      <c r="B320" s="1" t="str">
        <f t="shared" si="8"/>
        <v>CARTELLINI FREE FASHION BIANCO</v>
      </c>
      <c r="C320" s="3">
        <v>26000</v>
      </c>
      <c r="F320" t="s">
        <v>242</v>
      </c>
      <c r="H320" s="1" t="s">
        <v>76</v>
      </c>
    </row>
    <row r="321" spans="1:8">
      <c r="A321" s="2">
        <f t="shared" si="9"/>
        <v>320</v>
      </c>
      <c r="B321" s="1" t="str">
        <f t="shared" si="8"/>
        <v>CARTELLINI FREE FASHION NERO</v>
      </c>
      <c r="C321" s="3">
        <f>30000+11200</f>
        <v>41200</v>
      </c>
      <c r="F321" t="s">
        <v>242</v>
      </c>
      <c r="H321" s="1" t="s">
        <v>77</v>
      </c>
    </row>
    <row r="322" spans="1:8">
      <c r="A322" s="2">
        <f t="shared" si="9"/>
        <v>321</v>
      </c>
      <c r="B322" s="1" t="str">
        <f t="shared" ref="B322:B385" si="10">CONCATENATE(F322,H322)</f>
        <v>CARTELLINI G.YSUAL</v>
      </c>
      <c r="C322" s="3">
        <v>350</v>
      </c>
      <c r="F322" t="s">
        <v>242</v>
      </c>
      <c r="H322" s="1" t="s">
        <v>78</v>
      </c>
    </row>
    <row r="323" spans="1:8">
      <c r="A323" s="2">
        <f t="shared" si="9"/>
        <v>322</v>
      </c>
      <c r="B323" s="1" t="str">
        <f t="shared" si="10"/>
        <v>CARTELLINI GABBAI</v>
      </c>
      <c r="C323" s="3">
        <f>24000+6000</f>
        <v>30000</v>
      </c>
      <c r="F323" t="s">
        <v>242</v>
      </c>
      <c r="H323" s="1" t="s">
        <v>79</v>
      </c>
    </row>
    <row r="324" spans="1:8">
      <c r="A324" s="2">
        <f t="shared" ref="A324:A387" si="11">A323+1</f>
        <v>323</v>
      </c>
      <c r="B324" s="1" t="str">
        <f t="shared" si="10"/>
        <v>CARTELLINI GIRL TRIBU'</v>
      </c>
      <c r="C324" s="3">
        <v>16800</v>
      </c>
      <c r="F324" t="s">
        <v>242</v>
      </c>
      <c r="H324" s="1" t="s">
        <v>80</v>
      </c>
    </row>
    <row r="325" spans="1:8">
      <c r="A325" s="2">
        <f t="shared" si="11"/>
        <v>324</v>
      </c>
      <c r="B325" s="1" t="str">
        <f t="shared" si="10"/>
        <v>CARTELLINI GOOD LUCK</v>
      </c>
      <c r="C325" s="3">
        <v>130600</v>
      </c>
      <c r="F325" t="s">
        <v>242</v>
      </c>
      <c r="H325" s="1" t="s">
        <v>81</v>
      </c>
    </row>
    <row r="326" spans="1:8">
      <c r="A326" s="2">
        <f t="shared" si="11"/>
        <v>325</v>
      </c>
      <c r="B326" s="1" t="str">
        <f t="shared" si="10"/>
        <v>CARTELLINI GUXXY</v>
      </c>
      <c r="C326" s="3">
        <v>21200</v>
      </c>
      <c r="F326" t="s">
        <v>242</v>
      </c>
      <c r="H326" s="1" t="s">
        <v>82</v>
      </c>
    </row>
    <row r="327" spans="1:8">
      <c r="A327" s="2">
        <f t="shared" si="11"/>
        <v>326</v>
      </c>
      <c r="B327" s="1" t="str">
        <f t="shared" si="10"/>
        <v>CARTELLINI H&amp;B</v>
      </c>
      <c r="C327" s="3">
        <v>5140</v>
      </c>
      <c r="F327" t="s">
        <v>242</v>
      </c>
      <c r="H327" s="1" t="s">
        <v>83</v>
      </c>
    </row>
    <row r="328" spans="1:8">
      <c r="A328" s="2">
        <f t="shared" si="11"/>
        <v>327</v>
      </c>
      <c r="B328" s="1" t="str">
        <f t="shared" si="10"/>
        <v>CARTELLINI H.2 COLLECTION CON FILO</v>
      </c>
      <c r="C328" s="3">
        <v>6460</v>
      </c>
      <c r="F328" t="s">
        <v>242</v>
      </c>
      <c r="H328" s="1" t="s">
        <v>84</v>
      </c>
    </row>
    <row r="329" spans="1:8">
      <c r="A329" s="2">
        <f t="shared" si="11"/>
        <v>328</v>
      </c>
      <c r="B329" s="1" t="str">
        <f t="shared" si="10"/>
        <v>CARTELLINI H.2 VELINE</v>
      </c>
      <c r="C329" s="3">
        <v>24300</v>
      </c>
      <c r="F329" t="s">
        <v>242</v>
      </c>
      <c r="H329" s="1" t="s">
        <v>85</v>
      </c>
    </row>
    <row r="330" spans="1:8">
      <c r="A330" s="2">
        <f t="shared" si="11"/>
        <v>329</v>
      </c>
      <c r="B330" s="1" t="str">
        <f t="shared" si="10"/>
        <v>CARTELLINI H2 CARTELLINI</v>
      </c>
      <c r="C330" s="3">
        <v>30500</v>
      </c>
      <c r="F330" t="s">
        <v>242</v>
      </c>
      <c r="H330" s="1" t="s">
        <v>86</v>
      </c>
    </row>
    <row r="331" spans="1:8">
      <c r="A331" s="2">
        <f t="shared" si="11"/>
        <v>330</v>
      </c>
      <c r="B331" s="1" t="str">
        <f t="shared" si="10"/>
        <v>CARTELLINI HDL</v>
      </c>
      <c r="C331" s="3">
        <f>64000+8000</f>
        <v>72000</v>
      </c>
      <c r="F331" t="s">
        <v>242</v>
      </c>
      <c r="H331" s="1" t="s">
        <v>87</v>
      </c>
    </row>
    <row r="332" spans="1:8">
      <c r="A332" s="2">
        <f t="shared" si="11"/>
        <v>331</v>
      </c>
      <c r="B332" s="1" t="str">
        <f t="shared" si="10"/>
        <v>CARTELLINI INFINITY CON SIGILLO</v>
      </c>
      <c r="C332" s="3">
        <v>750</v>
      </c>
      <c r="F332" t="s">
        <v>242</v>
      </c>
      <c r="H332" s="1" t="s">
        <v>88</v>
      </c>
    </row>
    <row r="333" spans="1:8">
      <c r="A333" s="2">
        <f t="shared" si="11"/>
        <v>332</v>
      </c>
      <c r="B333" s="1" t="str">
        <f t="shared" si="10"/>
        <v>CARTELLINI INSIDE NERO LUNGO</v>
      </c>
      <c r="C333" s="3">
        <v>41750</v>
      </c>
      <c r="F333" t="s">
        <v>242</v>
      </c>
      <c r="H333" s="1" t="s">
        <v>89</v>
      </c>
    </row>
    <row r="334" spans="1:8">
      <c r="A334" s="2">
        <f t="shared" si="11"/>
        <v>333</v>
      </c>
      <c r="B334" s="1" t="str">
        <f t="shared" si="10"/>
        <v>CARTELLINI INSIDE CUORE</v>
      </c>
      <c r="C334" s="3">
        <v>45800</v>
      </c>
      <c r="F334" t="s">
        <v>242</v>
      </c>
      <c r="H334" s="1" t="s">
        <v>90</v>
      </c>
    </row>
    <row r="335" spans="1:8">
      <c r="A335" s="2">
        <f t="shared" si="11"/>
        <v>334</v>
      </c>
      <c r="B335" s="1" t="str">
        <f t="shared" si="10"/>
        <v>CARTELLINI INSIDE STETCH LINE</v>
      </c>
      <c r="C335" s="3">
        <v>9800</v>
      </c>
      <c r="F335" t="s">
        <v>242</v>
      </c>
      <c r="H335" s="1" t="s">
        <v>91</v>
      </c>
    </row>
    <row r="336" spans="1:8">
      <c r="A336" s="2">
        <f t="shared" si="11"/>
        <v>335</v>
      </c>
      <c r="B336" s="1" t="str">
        <f t="shared" si="10"/>
        <v>CARTELLINI INSIDE BASIC SERIES</v>
      </c>
      <c r="C336" s="3">
        <v>11000</v>
      </c>
      <c r="F336" t="s">
        <v>242</v>
      </c>
      <c r="H336" s="1" t="s">
        <v>92</v>
      </c>
    </row>
    <row r="337" spans="1:8">
      <c r="A337" s="2">
        <f t="shared" si="11"/>
        <v>336</v>
      </c>
      <c r="B337" s="1" t="str">
        <f t="shared" si="10"/>
        <v>CARTELLINI INTRICO</v>
      </c>
      <c r="C337" s="3">
        <v>3950</v>
      </c>
      <c r="F337" t="s">
        <v>242</v>
      </c>
      <c r="H337" s="1" t="s">
        <v>93</v>
      </c>
    </row>
    <row r="338" spans="1:8">
      <c r="A338" s="2">
        <f t="shared" si="11"/>
        <v>337</v>
      </c>
      <c r="B338" s="1" t="str">
        <f t="shared" si="10"/>
        <v xml:space="preserve">CARTELLINI ISABEL </v>
      </c>
      <c r="C338" s="3">
        <v>100</v>
      </c>
      <c r="F338" t="s">
        <v>242</v>
      </c>
      <c r="H338" s="1" t="s">
        <v>94</v>
      </c>
    </row>
    <row r="339" spans="1:8">
      <c r="A339" s="2">
        <f t="shared" si="11"/>
        <v>338</v>
      </c>
      <c r="B339" s="1" t="str">
        <f t="shared" si="10"/>
        <v>CARTELLINI ISABELLA</v>
      </c>
      <c r="C339" s="3">
        <f>24000+5000</f>
        <v>29000</v>
      </c>
      <c r="F339" t="s">
        <v>242</v>
      </c>
      <c r="H339" s="1" t="s">
        <v>95</v>
      </c>
    </row>
    <row r="340" spans="1:8">
      <c r="A340" s="2">
        <f t="shared" si="11"/>
        <v>339</v>
      </c>
      <c r="B340" s="1" t="str">
        <f t="shared" si="10"/>
        <v>CARTELLINI ITALIA MODA</v>
      </c>
      <c r="C340" s="3">
        <f>200+18500+47400</f>
        <v>66100</v>
      </c>
      <c r="F340" t="s">
        <v>242</v>
      </c>
      <c r="H340" s="1" t="s">
        <v>96</v>
      </c>
    </row>
    <row r="341" spans="1:8">
      <c r="A341" s="2">
        <f t="shared" si="11"/>
        <v>340</v>
      </c>
      <c r="B341" s="1" t="str">
        <f t="shared" si="10"/>
        <v>CARTELLINI ITALIAN STYLE STOCK</v>
      </c>
      <c r="C341" s="3">
        <v>25000</v>
      </c>
      <c r="F341" t="s">
        <v>242</v>
      </c>
      <c r="H341" s="1" t="s">
        <v>97</v>
      </c>
    </row>
    <row r="342" spans="1:8">
      <c r="A342" s="2">
        <f t="shared" si="11"/>
        <v>341</v>
      </c>
      <c r="B342" s="1" t="str">
        <f t="shared" si="10"/>
        <v>CARTELLINI ITALIAN HAIR EXTENSION</v>
      </c>
      <c r="C342" s="3">
        <v>8000</v>
      </c>
      <c r="F342" t="s">
        <v>242</v>
      </c>
      <c r="H342" s="1" t="s">
        <v>98</v>
      </c>
    </row>
    <row r="343" spans="1:8">
      <c r="A343" s="2">
        <f t="shared" si="11"/>
        <v>342</v>
      </c>
      <c r="B343" s="1" t="str">
        <f t="shared" si="10"/>
        <v>CARTELLINI IZABEL CON SIGILLO</v>
      </c>
      <c r="C343" s="3">
        <v>75730</v>
      </c>
      <c r="F343" t="s">
        <v>242</v>
      </c>
      <c r="H343" s="1" t="s">
        <v>99</v>
      </c>
    </row>
    <row r="344" spans="1:8">
      <c r="A344" s="2">
        <f t="shared" si="11"/>
        <v>343</v>
      </c>
      <c r="B344" s="1" t="str">
        <f t="shared" si="10"/>
        <v>CARTELLINI J &amp; D. FASHION</v>
      </c>
      <c r="C344" s="3">
        <v>40000</v>
      </c>
      <c r="F344" t="s">
        <v>242</v>
      </c>
      <c r="H344" s="1" t="s">
        <v>100</v>
      </c>
    </row>
    <row r="345" spans="1:8">
      <c r="A345" s="2">
        <f t="shared" si="11"/>
        <v>344</v>
      </c>
      <c r="B345" s="1" t="str">
        <f t="shared" si="10"/>
        <v>CARTELLINI JO' BY JULIA SOLO CARTELLINO</v>
      </c>
      <c r="C345" s="3">
        <v>12650</v>
      </c>
      <c r="F345" t="s">
        <v>242</v>
      </c>
      <c r="H345" s="1" t="s">
        <v>101</v>
      </c>
    </row>
    <row r="346" spans="1:8">
      <c r="A346" s="2">
        <f t="shared" si="11"/>
        <v>345</v>
      </c>
      <c r="B346" s="1" t="str">
        <f t="shared" si="10"/>
        <v>CARTELLINI JO' BY JULIA SENZA FORO</v>
      </c>
      <c r="C346" s="3">
        <v>2000</v>
      </c>
      <c r="F346" t="s">
        <v>242</v>
      </c>
      <c r="H346" s="1" t="s">
        <v>102</v>
      </c>
    </row>
    <row r="347" spans="1:8">
      <c r="A347" s="2">
        <f t="shared" si="11"/>
        <v>346</v>
      </c>
      <c r="B347" s="1" t="str">
        <f t="shared" si="10"/>
        <v>CARTELLINI JO' BY JULIA CART.+VELINE</v>
      </c>
      <c r="C347" s="3">
        <v>8000</v>
      </c>
      <c r="F347" t="s">
        <v>242</v>
      </c>
      <c r="H347" s="1" t="s">
        <v>103</v>
      </c>
    </row>
    <row r="348" spans="1:8">
      <c r="A348" s="2">
        <f t="shared" si="11"/>
        <v>347</v>
      </c>
      <c r="B348" s="1" t="str">
        <f t="shared" si="10"/>
        <v>CARTELLINI JOE &amp; LIN CON FILO</v>
      </c>
      <c r="C348" s="3">
        <f>2000+3000</f>
        <v>5000</v>
      </c>
      <c r="F348" t="s">
        <v>242</v>
      </c>
      <c r="H348" s="1" t="s">
        <v>104</v>
      </c>
    </row>
    <row r="349" spans="1:8">
      <c r="A349" s="2">
        <f t="shared" si="11"/>
        <v>348</v>
      </c>
      <c r="B349" s="1" t="str">
        <f t="shared" si="10"/>
        <v>CARTELLINI JOE &amp; LIN VARI COLORI</v>
      </c>
      <c r="C349" s="3">
        <f>49600+6000</f>
        <v>55600</v>
      </c>
      <c r="F349" t="s">
        <v>242</v>
      </c>
      <c r="H349" s="1" t="s">
        <v>105</v>
      </c>
    </row>
    <row r="350" spans="1:8">
      <c r="A350" s="2">
        <f t="shared" si="11"/>
        <v>349</v>
      </c>
      <c r="B350" s="1" t="str">
        <f t="shared" si="10"/>
        <v>CARTELLINI JOSEHINE BIANCO</v>
      </c>
      <c r="C350" s="3">
        <v>10200</v>
      </c>
      <c r="F350" t="s">
        <v>242</v>
      </c>
      <c r="H350" s="1" t="s">
        <v>106</v>
      </c>
    </row>
    <row r="351" spans="1:8">
      <c r="A351" s="2">
        <f t="shared" si="11"/>
        <v>350</v>
      </c>
      <c r="B351" s="1" t="str">
        <f t="shared" si="10"/>
        <v>CARTELLINI JOSEPHINE ROSA</v>
      </c>
      <c r="C351" s="3">
        <v>10000</v>
      </c>
      <c r="F351" t="s">
        <v>242</v>
      </c>
      <c r="H351" s="1" t="s">
        <v>107</v>
      </c>
    </row>
    <row r="352" spans="1:8">
      <c r="A352" s="2">
        <f t="shared" si="11"/>
        <v>351</v>
      </c>
      <c r="B352" s="1" t="str">
        <f t="shared" si="10"/>
        <v>CARTELLINI JULIA WANG VELINE DA NON USARE</v>
      </c>
      <c r="C352" s="3">
        <v>15000</v>
      </c>
      <c r="F352" t="s">
        <v>242</v>
      </c>
      <c r="H352" s="1" t="s">
        <v>108</v>
      </c>
    </row>
    <row r="353" spans="1:8">
      <c r="A353" s="2">
        <f t="shared" si="11"/>
        <v>352</v>
      </c>
      <c r="B353" s="1" t="str">
        <f t="shared" si="10"/>
        <v>CARTELLINI JULIA WANG FONDO NERO+VELIN</v>
      </c>
      <c r="C353" s="3">
        <v>22400</v>
      </c>
      <c r="F353" t="s">
        <v>242</v>
      </c>
      <c r="H353" s="1" t="s">
        <v>109</v>
      </c>
    </row>
    <row r="354" spans="1:8">
      <c r="A354" s="2">
        <f t="shared" si="11"/>
        <v>353</v>
      </c>
      <c r="B354" s="1" t="str">
        <f t="shared" si="10"/>
        <v>CARTELLINI JULIA WANG CARTELLINI+ VELINE</v>
      </c>
      <c r="C354" s="3">
        <v>3000</v>
      </c>
      <c r="F354" t="s">
        <v>242</v>
      </c>
      <c r="H354" s="1" t="s">
        <v>110</v>
      </c>
    </row>
    <row r="355" spans="1:8">
      <c r="A355" s="2">
        <f t="shared" si="11"/>
        <v>354</v>
      </c>
      <c r="B355" s="1" t="str">
        <f t="shared" si="10"/>
        <v>CARTELLINI JULIA WANG CON FILO</v>
      </c>
      <c r="C355" s="3">
        <v>7000</v>
      </c>
      <c r="F355" t="s">
        <v>242</v>
      </c>
      <c r="H355" s="1" t="s">
        <v>111</v>
      </c>
    </row>
    <row r="356" spans="1:8">
      <c r="A356" s="2">
        <f t="shared" si="11"/>
        <v>355</v>
      </c>
      <c r="B356" s="1" t="str">
        <f t="shared" si="10"/>
        <v>CARTELLINI JUST FOR "U"</v>
      </c>
      <c r="C356" s="3">
        <v>10000</v>
      </c>
      <c r="F356" t="s">
        <v>242</v>
      </c>
      <c r="H356" s="1" t="s">
        <v>112</v>
      </c>
    </row>
    <row r="357" spans="1:8">
      <c r="A357" s="2">
        <f t="shared" si="11"/>
        <v>356</v>
      </c>
      <c r="B357" s="1" t="str">
        <f t="shared" si="10"/>
        <v>CARTELLINI KARINA FONDO SCURO</v>
      </c>
      <c r="C357" s="3">
        <f>25000+10000</f>
        <v>35000</v>
      </c>
      <c r="F357" t="s">
        <v>242</v>
      </c>
      <c r="H357" s="1" t="s">
        <v>113</v>
      </c>
    </row>
    <row r="358" spans="1:8">
      <c r="A358" s="2">
        <f t="shared" si="11"/>
        <v>357</v>
      </c>
      <c r="B358" s="1" t="str">
        <f t="shared" si="10"/>
        <v>CARTELLINI KARINA BIANCO</v>
      </c>
      <c r="C358" s="3">
        <f>10000+3000</f>
        <v>13000</v>
      </c>
      <c r="F358" t="s">
        <v>242</v>
      </c>
      <c r="H358" s="1" t="s">
        <v>114</v>
      </c>
    </row>
    <row r="359" spans="1:8">
      <c r="A359" s="2">
        <f t="shared" si="11"/>
        <v>358</v>
      </c>
      <c r="B359" s="1" t="str">
        <f t="shared" si="10"/>
        <v>CARTELLINI KS BY AUTE CON FORO</v>
      </c>
      <c r="C359" s="3">
        <v>200</v>
      </c>
      <c r="F359" t="s">
        <v>242</v>
      </c>
      <c r="H359" s="1" t="s">
        <v>115</v>
      </c>
    </row>
    <row r="360" spans="1:8">
      <c r="A360" s="2">
        <f t="shared" si="11"/>
        <v>359</v>
      </c>
      <c r="B360" s="1" t="str">
        <f t="shared" si="10"/>
        <v>CARTELLINI L &amp; C</v>
      </c>
      <c r="C360" s="3">
        <f>3000+8000+5000</f>
        <v>16000</v>
      </c>
      <c r="F360" t="s">
        <v>242</v>
      </c>
      <c r="H360" s="1" t="s">
        <v>116</v>
      </c>
    </row>
    <row r="361" spans="1:8">
      <c r="A361" s="2">
        <f t="shared" si="11"/>
        <v>360</v>
      </c>
      <c r="B361" s="1" t="str">
        <f t="shared" si="10"/>
        <v>CARTELLINI L.B. COLLECTION</v>
      </c>
      <c r="C361" s="3">
        <v>6000</v>
      </c>
      <c r="F361" t="s">
        <v>242</v>
      </c>
      <c r="H361" s="1" t="s">
        <v>117</v>
      </c>
    </row>
    <row r="362" spans="1:8">
      <c r="A362" s="2">
        <f t="shared" si="11"/>
        <v>361</v>
      </c>
      <c r="B362" s="1" t="str">
        <f t="shared" si="10"/>
        <v>CARTELLINI LACROSSE CON FILO</v>
      </c>
      <c r="C362" s="3">
        <v>700</v>
      </c>
      <c r="F362" t="s">
        <v>242</v>
      </c>
      <c r="H362" s="1" t="s">
        <v>118</v>
      </c>
    </row>
    <row r="363" spans="1:8">
      <c r="A363" s="2">
        <f t="shared" si="11"/>
        <v>362</v>
      </c>
      <c r="B363" s="1" t="str">
        <f t="shared" si="10"/>
        <v>CARTELLINI LACROSSE IMPORT</v>
      </c>
      <c r="C363" s="3">
        <v>5400</v>
      </c>
      <c r="F363" t="s">
        <v>242</v>
      </c>
      <c r="H363" s="1" t="s">
        <v>119</v>
      </c>
    </row>
    <row r="364" spans="1:8">
      <c r="A364" s="2">
        <f t="shared" si="11"/>
        <v>363</v>
      </c>
      <c r="B364" s="1" t="str">
        <f t="shared" si="10"/>
        <v>CARTELLINI LEATHER BAGS</v>
      </c>
      <c r="C364" s="3">
        <v>12000</v>
      </c>
      <c r="F364" t="s">
        <v>242</v>
      </c>
      <c r="H364" s="1" t="s">
        <v>120</v>
      </c>
    </row>
    <row r="365" spans="1:8">
      <c r="A365" s="2">
        <f t="shared" si="11"/>
        <v>364</v>
      </c>
      <c r="B365" s="1" t="str">
        <f t="shared" si="10"/>
        <v>CARTELLINI LES ESSENTIEL</v>
      </c>
      <c r="C365" s="3">
        <v>16000</v>
      </c>
      <c r="F365" t="s">
        <v>242</v>
      </c>
      <c r="H365" s="1" t="s">
        <v>121</v>
      </c>
    </row>
    <row r="366" spans="1:8">
      <c r="A366" s="2">
        <f t="shared" si="11"/>
        <v>365</v>
      </c>
      <c r="B366" s="1" t="str">
        <f t="shared" si="10"/>
        <v>CARTELLINI LINDA</v>
      </c>
      <c r="C366" s="3">
        <f>1000+6000</f>
        <v>7000</v>
      </c>
      <c r="F366" t="s">
        <v>242</v>
      </c>
      <c r="H366" s="1" t="s">
        <v>122</v>
      </c>
    </row>
    <row r="367" spans="1:8">
      <c r="A367" s="2">
        <f t="shared" si="11"/>
        <v>366</v>
      </c>
      <c r="B367" s="1" t="str">
        <f t="shared" si="10"/>
        <v>CARTELLINI LINDYSA</v>
      </c>
      <c r="C367" s="3">
        <v>8850</v>
      </c>
      <c r="F367" t="s">
        <v>242</v>
      </c>
      <c r="H367" s="1" t="s">
        <v>123</v>
      </c>
    </row>
    <row r="368" spans="1:8">
      <c r="A368" s="2">
        <f t="shared" si="11"/>
        <v>367</v>
      </c>
      <c r="B368" s="1" t="str">
        <f t="shared" si="10"/>
        <v>CARTELLINI LISA COLORE ESTIVO</v>
      </c>
      <c r="C368" s="3">
        <v>25400</v>
      </c>
      <c r="F368" t="s">
        <v>242</v>
      </c>
      <c r="H368" s="1" t="s">
        <v>124</v>
      </c>
    </row>
    <row r="369" spans="1:8">
      <c r="A369" s="2">
        <f t="shared" si="11"/>
        <v>368</v>
      </c>
      <c r="B369" s="1" t="str">
        <f t="shared" si="10"/>
        <v>CARTELLINI LISA COLORE INVERNALE</v>
      </c>
      <c r="C369" s="3">
        <f>4000+8000</f>
        <v>12000</v>
      </c>
      <c r="F369" t="s">
        <v>242</v>
      </c>
      <c r="H369" s="1" t="s">
        <v>125</v>
      </c>
    </row>
    <row r="370" spans="1:8">
      <c r="A370" s="2">
        <f t="shared" si="11"/>
        <v>369</v>
      </c>
      <c r="B370" s="1" t="str">
        <f t="shared" si="10"/>
        <v>CARTELLINI LISA SCURO</v>
      </c>
      <c r="C370" s="3">
        <v>40000</v>
      </c>
      <c r="F370" t="s">
        <v>242</v>
      </c>
      <c r="H370" s="1" t="s">
        <v>126</v>
      </c>
    </row>
    <row r="371" spans="1:8">
      <c r="A371" s="2">
        <f t="shared" si="11"/>
        <v>370</v>
      </c>
      <c r="B371" s="1" t="str">
        <f t="shared" si="10"/>
        <v>CARTELLINI LOCO LUX NERO</v>
      </c>
      <c r="C371" s="3">
        <v>4500</v>
      </c>
      <c r="F371" t="s">
        <v>242</v>
      </c>
      <c r="H371" s="1" t="s">
        <v>127</v>
      </c>
    </row>
    <row r="372" spans="1:8">
      <c r="A372" s="2">
        <f t="shared" si="11"/>
        <v>371</v>
      </c>
      <c r="B372" s="1" t="str">
        <f t="shared" si="10"/>
        <v>CARTELLINI LOCO LUX BIANCO</v>
      </c>
      <c r="C372" s="3">
        <v>3500</v>
      </c>
      <c r="F372" t="s">
        <v>242</v>
      </c>
      <c r="H372" s="1" t="s">
        <v>128</v>
      </c>
    </row>
    <row r="373" spans="1:8">
      <c r="A373" s="2">
        <f t="shared" si="11"/>
        <v>372</v>
      </c>
      <c r="B373" s="1" t="str">
        <f t="shared" si="10"/>
        <v>CARTELLINI LORENZO MILANO COL.GRIGIO</v>
      </c>
      <c r="C373" s="3">
        <v>6580</v>
      </c>
      <c r="F373" t="s">
        <v>242</v>
      </c>
      <c r="H373" s="1" t="s">
        <v>129</v>
      </c>
    </row>
    <row r="374" spans="1:8">
      <c r="A374" s="2">
        <f t="shared" si="11"/>
        <v>373</v>
      </c>
      <c r="B374" s="1" t="str">
        <f t="shared" si="10"/>
        <v xml:space="preserve">CARTELLINI LORENZO </v>
      </c>
      <c r="C374" s="3">
        <f>6400+7500</f>
        <v>13900</v>
      </c>
      <c r="F374" t="s">
        <v>242</v>
      </c>
      <c r="H374" s="1" t="s">
        <v>130</v>
      </c>
    </row>
    <row r="375" spans="1:8">
      <c r="A375" s="2">
        <f t="shared" si="11"/>
        <v>374</v>
      </c>
      <c r="B375" s="1" t="str">
        <f t="shared" si="10"/>
        <v>CARTELLINI LOVELY GIRL SOLO CARTELLINI</v>
      </c>
      <c r="C375" s="3">
        <v>15000</v>
      </c>
      <c r="F375" t="s">
        <v>242</v>
      </c>
      <c r="H375" s="1" t="s">
        <v>131</v>
      </c>
    </row>
    <row r="376" spans="1:8">
      <c r="A376" s="2">
        <f t="shared" si="11"/>
        <v>375</v>
      </c>
      <c r="B376" s="1" t="str">
        <f t="shared" si="10"/>
        <v>CARTELLINI LUCIA 9 VIC</v>
      </c>
      <c r="C376" s="3">
        <v>3000</v>
      </c>
      <c r="F376" t="s">
        <v>242</v>
      </c>
      <c r="H376" s="1" t="s">
        <v>132</v>
      </c>
    </row>
    <row r="377" spans="1:8">
      <c r="A377" s="2">
        <f t="shared" si="11"/>
        <v>376</v>
      </c>
      <c r="B377" s="1" t="str">
        <f t="shared" si="10"/>
        <v>CARTELLINI LUISA COL.CHIARO</v>
      </c>
      <c r="C377" s="3">
        <v>17200</v>
      </c>
      <c r="F377" t="s">
        <v>242</v>
      </c>
      <c r="H377" s="1" t="s">
        <v>133</v>
      </c>
    </row>
    <row r="378" spans="1:8">
      <c r="A378" s="2">
        <f t="shared" si="11"/>
        <v>377</v>
      </c>
      <c r="B378" s="1" t="str">
        <f t="shared" si="10"/>
        <v>CARTELLINI LUISA COL.MARRONE</v>
      </c>
      <c r="C378" s="3">
        <f>5100+3000</f>
        <v>8100</v>
      </c>
      <c r="F378" t="s">
        <v>242</v>
      </c>
      <c r="H378" s="1" t="s">
        <v>134</v>
      </c>
    </row>
    <row r="379" spans="1:8">
      <c r="A379" s="2">
        <f t="shared" si="11"/>
        <v>378</v>
      </c>
      <c r="B379" s="1" t="str">
        <f t="shared" si="10"/>
        <v>CARTELLINI LUNA</v>
      </c>
      <c r="C379" s="3">
        <f>5000+4500</f>
        <v>9500</v>
      </c>
      <c r="F379" t="s">
        <v>242</v>
      </c>
      <c r="H379" s="1" t="s">
        <v>135</v>
      </c>
    </row>
    <row r="380" spans="1:8">
      <c r="A380" s="2">
        <f t="shared" si="11"/>
        <v>379</v>
      </c>
      <c r="B380" s="1" t="str">
        <f t="shared" si="10"/>
        <v>CARTELLINI LUNA CON FILO</v>
      </c>
      <c r="C380" s="3">
        <v>875</v>
      </c>
      <c r="F380" t="s">
        <v>242</v>
      </c>
      <c r="H380" s="1" t="s">
        <v>136</v>
      </c>
    </row>
    <row r="381" spans="1:8">
      <c r="A381" s="2">
        <f t="shared" si="11"/>
        <v>380</v>
      </c>
      <c r="B381" s="1" t="str">
        <f t="shared" si="10"/>
        <v>CARTELLINI LUNA VELINE</v>
      </c>
      <c r="C381" s="3">
        <v>5000</v>
      </c>
      <c r="F381" t="s">
        <v>242</v>
      </c>
      <c r="H381" s="1" t="s">
        <v>137</v>
      </c>
    </row>
    <row r="382" spans="1:8">
      <c r="A382" s="2">
        <f t="shared" si="11"/>
        <v>381</v>
      </c>
      <c r="B382" s="1" t="str">
        <f t="shared" si="10"/>
        <v>CARTELLINI M&amp;M CON FILO</v>
      </c>
      <c r="C382" s="3">
        <v>12000</v>
      </c>
      <c r="F382" t="s">
        <v>242</v>
      </c>
      <c r="H382" s="1" t="s">
        <v>138</v>
      </c>
    </row>
    <row r="383" spans="1:8">
      <c r="A383" s="2">
        <f t="shared" si="11"/>
        <v>382</v>
      </c>
      <c r="B383" s="1" t="str">
        <f t="shared" si="10"/>
        <v>CARTELLINI M&amp;M CART.+VELINE</v>
      </c>
      <c r="C383" s="3">
        <v>12850</v>
      </c>
      <c r="F383" t="s">
        <v>242</v>
      </c>
      <c r="H383" s="1" t="s">
        <v>139</v>
      </c>
    </row>
    <row r="384" spans="1:8">
      <c r="A384" s="2">
        <f t="shared" si="11"/>
        <v>383</v>
      </c>
      <c r="B384" s="1" t="str">
        <f t="shared" si="10"/>
        <v>CARTELLINI MADA FASHION STOCK</v>
      </c>
      <c r="C384" s="3">
        <v>85000</v>
      </c>
      <c r="F384" t="s">
        <v>242</v>
      </c>
      <c r="H384" s="1" t="s">
        <v>140</v>
      </c>
    </row>
    <row r="385" spans="1:8">
      <c r="A385" s="2">
        <f t="shared" si="11"/>
        <v>384</v>
      </c>
      <c r="B385" s="1" t="str">
        <f t="shared" si="10"/>
        <v>CARTELLINI MADE IN ITALY STOCK</v>
      </c>
      <c r="C385" s="3">
        <f>35000+10000+17000+16000</f>
        <v>78000</v>
      </c>
      <c r="F385" t="s">
        <v>242</v>
      </c>
      <c r="H385" s="1" t="s">
        <v>141</v>
      </c>
    </row>
    <row r="386" spans="1:8">
      <c r="A386" s="2">
        <f t="shared" si="11"/>
        <v>385</v>
      </c>
      <c r="B386" s="1" t="str">
        <f t="shared" ref="B386:B449" si="12">CONCATENATE(F386,H386)</f>
        <v>CARTELLINI MADE IN ITALY FONDO NERO</v>
      </c>
      <c r="C386" s="3">
        <v>5000</v>
      </c>
      <c r="F386" t="s">
        <v>242</v>
      </c>
      <c r="H386" s="1" t="s">
        <v>142</v>
      </c>
    </row>
    <row r="387" spans="1:8">
      <c r="A387" s="2">
        <f t="shared" si="11"/>
        <v>386</v>
      </c>
      <c r="B387" s="1" t="str">
        <f t="shared" si="12"/>
        <v>CARTELLINI MADE IN ITALY AVANZI</v>
      </c>
      <c r="C387" s="3">
        <v>3300</v>
      </c>
      <c r="F387" t="s">
        <v>242</v>
      </c>
      <c r="H387" s="1" t="s">
        <v>143</v>
      </c>
    </row>
    <row r="388" spans="1:8">
      <c r="A388" s="2">
        <f t="shared" ref="A388:A451" si="13">A387+1</f>
        <v>387</v>
      </c>
      <c r="B388" s="1" t="str">
        <f t="shared" si="12"/>
        <v>CARTELLINI MADE IN ITALY BY JAKE</v>
      </c>
      <c r="C388" s="3">
        <v>53000</v>
      </c>
      <c r="F388" t="s">
        <v>242</v>
      </c>
      <c r="H388" s="1" t="s">
        <v>144</v>
      </c>
    </row>
    <row r="389" spans="1:8">
      <c r="A389" s="2">
        <f t="shared" si="13"/>
        <v>388</v>
      </c>
      <c r="B389" s="1" t="str">
        <f t="shared" si="12"/>
        <v>CARTELLINI MA FIRENZE</v>
      </c>
      <c r="C389" s="3">
        <v>20000</v>
      </c>
      <c r="F389" t="s">
        <v>242</v>
      </c>
      <c r="H389" s="1" t="s">
        <v>145</v>
      </c>
    </row>
    <row r="390" spans="1:8">
      <c r="A390" s="2">
        <f t="shared" si="13"/>
        <v>389</v>
      </c>
      <c r="B390" s="1" t="str">
        <f t="shared" si="12"/>
        <v>CARTELLINI MAGIC FASHION</v>
      </c>
      <c r="C390" s="3">
        <v>40200</v>
      </c>
      <c r="F390" t="s">
        <v>242</v>
      </c>
      <c r="H390" s="1" t="s">
        <v>146</v>
      </c>
    </row>
    <row r="391" spans="1:8">
      <c r="A391" s="2">
        <f t="shared" si="13"/>
        <v>390</v>
      </c>
      <c r="B391" s="1" t="str">
        <f t="shared" si="12"/>
        <v>CARTELLINI MANDI CON SIGILLO</v>
      </c>
      <c r="C391" s="3">
        <v>19760</v>
      </c>
      <c r="F391" t="s">
        <v>242</v>
      </c>
      <c r="H391" s="1" t="s">
        <v>147</v>
      </c>
    </row>
    <row r="392" spans="1:8">
      <c r="A392" s="2">
        <f t="shared" si="13"/>
        <v>391</v>
      </c>
      <c r="B392" s="1" t="str">
        <f t="shared" si="12"/>
        <v>CARTELLINI MASCERADA</v>
      </c>
      <c r="C392" s="3">
        <v>3000</v>
      </c>
      <c r="F392" t="s">
        <v>242</v>
      </c>
      <c r="H392" s="1" t="s">
        <v>148</v>
      </c>
    </row>
    <row r="393" spans="1:8">
      <c r="A393" s="2">
        <f t="shared" si="13"/>
        <v>392</v>
      </c>
      <c r="B393" s="1" t="str">
        <f t="shared" si="12"/>
        <v>CARTELLINI MATSTYLO VERDE ACQUA</v>
      </c>
      <c r="C393" s="3">
        <v>38000</v>
      </c>
      <c r="F393" t="s">
        <v>242</v>
      </c>
      <c r="H393" s="1" t="s">
        <v>149</v>
      </c>
    </row>
    <row r="394" spans="1:8">
      <c r="A394" s="2">
        <f t="shared" si="13"/>
        <v>393</v>
      </c>
      <c r="B394" s="1" t="str">
        <f t="shared" si="12"/>
        <v>CARTELLINI MATSTYLO VIOLA</v>
      </c>
      <c r="C394" s="3">
        <f>8000+10650</f>
        <v>18650</v>
      </c>
      <c r="F394" t="s">
        <v>242</v>
      </c>
      <c r="H394" s="1" t="s">
        <v>150</v>
      </c>
    </row>
    <row r="395" spans="1:8">
      <c r="A395" s="2">
        <f t="shared" si="13"/>
        <v>394</v>
      </c>
      <c r="B395" s="1" t="str">
        <f t="shared" si="12"/>
        <v>CARTELLINI MAX COLLE</v>
      </c>
      <c r="C395" s="3">
        <v>29200</v>
      </c>
      <c r="F395" t="s">
        <v>242</v>
      </c>
      <c r="H395" s="1" t="s">
        <v>151</v>
      </c>
    </row>
    <row r="396" spans="1:8">
      <c r="A396" s="2">
        <f t="shared" si="13"/>
        <v>395</v>
      </c>
      <c r="B396" s="1" t="str">
        <f t="shared" si="12"/>
        <v>CARTELLINI MCM CON FILO</v>
      </c>
      <c r="C396" s="3">
        <v>12000</v>
      </c>
      <c r="F396" t="s">
        <v>242</v>
      </c>
      <c r="H396" s="1" t="s">
        <v>152</v>
      </c>
    </row>
    <row r="397" spans="1:8">
      <c r="A397" s="2">
        <f t="shared" si="13"/>
        <v>396</v>
      </c>
      <c r="B397" s="1" t="str">
        <f t="shared" si="12"/>
        <v>CARTELLINI MCM SENZA FILO</v>
      </c>
      <c r="C397" s="3">
        <v>6500</v>
      </c>
      <c r="F397" t="s">
        <v>242</v>
      </c>
      <c r="H397" s="1" t="s">
        <v>153</v>
      </c>
    </row>
    <row r="398" spans="1:8">
      <c r="A398" s="2">
        <f t="shared" si="13"/>
        <v>397</v>
      </c>
      <c r="B398" s="1" t="str">
        <f t="shared" si="12"/>
        <v>CARTELLINI ME FASHION 2 VARIANTI</v>
      </c>
      <c r="C398" s="3">
        <f>15000+31800</f>
        <v>46800</v>
      </c>
      <c r="F398" t="s">
        <v>242</v>
      </c>
      <c r="H398" s="1" t="s">
        <v>154</v>
      </c>
    </row>
    <row r="399" spans="1:8">
      <c r="A399" s="2">
        <f t="shared" si="13"/>
        <v>398</v>
      </c>
      <c r="B399" s="1" t="str">
        <f t="shared" si="12"/>
        <v>CARTELLINI MIROS FONDO BRONZO</v>
      </c>
      <c r="C399" s="3">
        <v>3000</v>
      </c>
      <c r="F399" t="s">
        <v>242</v>
      </c>
      <c r="H399" s="1" t="s">
        <v>155</v>
      </c>
    </row>
    <row r="400" spans="1:8">
      <c r="A400" s="2">
        <f t="shared" si="13"/>
        <v>399</v>
      </c>
      <c r="B400" s="1" t="str">
        <f t="shared" si="12"/>
        <v>CARTELLINI MIROS FONDO BIANCO</v>
      </c>
      <c r="C400" s="3">
        <v>12800</v>
      </c>
      <c r="F400" t="s">
        <v>242</v>
      </c>
      <c r="H400" s="1" t="s">
        <v>156</v>
      </c>
    </row>
    <row r="401" spans="1:8">
      <c r="A401" s="2">
        <f t="shared" si="13"/>
        <v>400</v>
      </c>
      <c r="B401" s="1" t="str">
        <f t="shared" si="12"/>
        <v>CARTELLINI MISS GIADA PIVA</v>
      </c>
      <c r="C401" s="3">
        <v>15800</v>
      </c>
      <c r="F401" t="s">
        <v>242</v>
      </c>
      <c r="H401" s="1" t="s">
        <v>157</v>
      </c>
    </row>
    <row r="402" spans="1:8">
      <c r="A402" s="2">
        <f t="shared" si="13"/>
        <v>401</v>
      </c>
      <c r="B402" s="1" t="str">
        <f t="shared" si="12"/>
        <v>CARTELLINI MISS GIADA CHIARO</v>
      </c>
      <c r="C402" s="3">
        <v>29000</v>
      </c>
      <c r="F402" t="s">
        <v>242</v>
      </c>
      <c r="H402" s="1" t="s">
        <v>158</v>
      </c>
    </row>
    <row r="403" spans="1:8">
      <c r="A403" s="2">
        <f t="shared" si="13"/>
        <v>402</v>
      </c>
      <c r="B403" s="1" t="str">
        <f t="shared" si="12"/>
        <v>CARTELLINI MISS GIADA</v>
      </c>
      <c r="C403" s="3">
        <v>218800</v>
      </c>
      <c r="F403" t="s">
        <v>242</v>
      </c>
      <c r="H403" s="1" t="s">
        <v>159</v>
      </c>
    </row>
    <row r="404" spans="1:8">
      <c r="A404" s="2">
        <f t="shared" si="13"/>
        <v>403</v>
      </c>
      <c r="B404" s="1" t="str">
        <f t="shared" si="12"/>
        <v>CARTELLINI MISS MODA</v>
      </c>
      <c r="C404" s="3">
        <v>15000</v>
      </c>
      <c r="F404" t="s">
        <v>242</v>
      </c>
      <c r="H404" s="1" t="s">
        <v>160</v>
      </c>
    </row>
    <row r="405" spans="1:8">
      <c r="A405" s="2">
        <f t="shared" si="13"/>
        <v>404</v>
      </c>
      <c r="B405" s="1" t="str">
        <f t="shared" si="12"/>
        <v>CARTELLINI MISS MODA CON OCCHIELLO</v>
      </c>
      <c r="C405" s="3">
        <v>29950</v>
      </c>
      <c r="F405" t="s">
        <v>242</v>
      </c>
      <c r="H405" s="1" t="s">
        <v>161</v>
      </c>
    </row>
    <row r="406" spans="1:8">
      <c r="A406" s="2">
        <f t="shared" si="13"/>
        <v>405</v>
      </c>
      <c r="B406" s="1" t="str">
        <f t="shared" si="12"/>
        <v>CARTELLINI MISS MODA ORA</v>
      </c>
      <c r="C406" s="3">
        <v>92000</v>
      </c>
      <c r="F406" t="s">
        <v>242</v>
      </c>
      <c r="H406" s="1" t="s">
        <v>162</v>
      </c>
    </row>
    <row r="407" spans="1:8">
      <c r="A407" s="2">
        <f t="shared" si="13"/>
        <v>406</v>
      </c>
      <c r="B407" s="1" t="str">
        <f t="shared" si="12"/>
        <v>CARTELLINI MISSWAG</v>
      </c>
      <c r="C407" s="3">
        <v>15000</v>
      </c>
      <c r="F407" t="s">
        <v>242</v>
      </c>
      <c r="H407" s="1" t="s">
        <v>163</v>
      </c>
    </row>
    <row r="408" spans="1:8">
      <c r="A408" s="2">
        <f t="shared" si="13"/>
        <v>407</v>
      </c>
      <c r="B408" s="1" t="str">
        <f t="shared" si="12"/>
        <v>CARTELLINI MODA EUROPA MARR.ARGENTO</v>
      </c>
      <c r="C408" s="3">
        <v>1000</v>
      </c>
      <c r="F408" t="s">
        <v>242</v>
      </c>
      <c r="H408" s="1" t="s">
        <v>164</v>
      </c>
    </row>
    <row r="409" spans="1:8">
      <c r="A409" s="2">
        <f t="shared" si="13"/>
        <v>408</v>
      </c>
      <c r="B409" s="1" t="str">
        <f t="shared" si="12"/>
        <v>CARTELLINI MODA EUROPA INVERNALE</v>
      </c>
      <c r="C409" s="3">
        <f>15000+5000+5000</f>
        <v>25000</v>
      </c>
      <c r="F409" t="s">
        <v>242</v>
      </c>
      <c r="H409" s="1" t="s">
        <v>165</v>
      </c>
    </row>
    <row r="410" spans="1:8">
      <c r="A410" s="2">
        <f t="shared" si="13"/>
        <v>409</v>
      </c>
      <c r="B410" s="1" t="str">
        <f t="shared" si="12"/>
        <v>CARTELLINI MODA EUROPA ESTIVO</v>
      </c>
      <c r="C410" s="3">
        <v>18350</v>
      </c>
      <c r="F410" t="s">
        <v>242</v>
      </c>
      <c r="H410" s="1" t="s">
        <v>166</v>
      </c>
    </row>
    <row r="411" spans="1:8">
      <c r="A411" s="2">
        <f t="shared" si="13"/>
        <v>410</v>
      </c>
      <c r="B411" s="1" t="str">
        <f t="shared" si="12"/>
        <v>CARTELLINI MODA FASHION</v>
      </c>
      <c r="C411" s="3">
        <f>129800+6000+2600+35800</f>
        <v>174200</v>
      </c>
      <c r="F411" t="s">
        <v>242</v>
      </c>
      <c r="H411" s="1" t="s">
        <v>167</v>
      </c>
    </row>
    <row r="412" spans="1:8">
      <c r="A412" s="2">
        <f t="shared" si="13"/>
        <v>411</v>
      </c>
      <c r="B412" s="1" t="str">
        <f t="shared" si="12"/>
        <v>CARTELLINI MODA ITALIA STOCK VARI COLORI</v>
      </c>
      <c r="C412" s="3">
        <v>59400</v>
      </c>
      <c r="F412" t="s">
        <v>242</v>
      </c>
      <c r="H412" s="1" t="s">
        <v>168</v>
      </c>
    </row>
    <row r="413" spans="1:8">
      <c r="A413" s="2">
        <f t="shared" si="13"/>
        <v>412</v>
      </c>
      <c r="B413" s="1" t="str">
        <f t="shared" si="12"/>
        <v>CARTELLINI MODE 168</v>
      </c>
      <c r="C413" s="3">
        <v>11970</v>
      </c>
      <c r="F413" t="s">
        <v>242</v>
      </c>
      <c r="H413" s="1" t="s">
        <v>169</v>
      </c>
    </row>
    <row r="414" spans="1:8">
      <c r="A414" s="2">
        <f t="shared" si="13"/>
        <v>413</v>
      </c>
      <c r="B414" s="1" t="str">
        <f t="shared" si="12"/>
        <v>CARTELLINI MORADO</v>
      </c>
      <c r="C414" s="3">
        <v>28000</v>
      </c>
      <c r="F414" t="s">
        <v>242</v>
      </c>
      <c r="H414" s="1" t="s">
        <v>170</v>
      </c>
    </row>
    <row r="415" spans="1:8">
      <c r="A415" s="2">
        <f t="shared" si="13"/>
        <v>414</v>
      </c>
      <c r="B415" s="1" t="str">
        <f t="shared" si="12"/>
        <v>CARTELLINI MORRIS E MORRIS</v>
      </c>
      <c r="C415" s="3">
        <v>3000</v>
      </c>
      <c r="F415" t="s">
        <v>242</v>
      </c>
      <c r="H415" s="1" t="s">
        <v>171</v>
      </c>
    </row>
    <row r="416" spans="1:8">
      <c r="A416" s="2">
        <f t="shared" si="13"/>
        <v>415</v>
      </c>
      <c r="B416" s="1" t="str">
        <f t="shared" si="12"/>
        <v>CARTELLINI MYLEE CON FILO</v>
      </c>
      <c r="C416" s="3">
        <v>4500</v>
      </c>
      <c r="F416" t="s">
        <v>242</v>
      </c>
      <c r="H416" s="1" t="s">
        <v>172</v>
      </c>
    </row>
    <row r="417" spans="1:8">
      <c r="A417" s="2">
        <f t="shared" si="13"/>
        <v>416</v>
      </c>
      <c r="B417" s="1" t="str">
        <f t="shared" si="12"/>
        <v>CARTELLINI NANNINI</v>
      </c>
      <c r="C417" s="3">
        <f>910+65</f>
        <v>975</v>
      </c>
      <c r="F417" t="s">
        <v>242</v>
      </c>
      <c r="H417" s="1" t="s">
        <v>173</v>
      </c>
    </row>
    <row r="418" spans="1:8">
      <c r="A418" s="2">
        <f t="shared" si="13"/>
        <v>417</v>
      </c>
      <c r="B418" s="1" t="str">
        <f t="shared" si="12"/>
        <v>CARTELLINI NEW BEAUTY</v>
      </c>
      <c r="C418" s="3">
        <v>4100</v>
      </c>
      <c r="F418" t="s">
        <v>242</v>
      </c>
      <c r="H418" s="1" t="s">
        <v>174</v>
      </c>
    </row>
    <row r="419" spans="1:8">
      <c r="A419" s="2">
        <f t="shared" si="13"/>
        <v>418</v>
      </c>
      <c r="B419" s="1" t="str">
        <f t="shared" si="12"/>
        <v>CARTELLINI NEW COLLECTION (PROFUMO DI DONNA)</v>
      </c>
      <c r="C419" s="3">
        <v>24000</v>
      </c>
      <c r="F419" t="s">
        <v>242</v>
      </c>
      <c r="H419" s="1" t="s">
        <v>175</v>
      </c>
    </row>
    <row r="420" spans="1:8">
      <c r="A420" s="2">
        <f t="shared" si="13"/>
        <v>419</v>
      </c>
      <c r="B420" s="1" t="str">
        <f t="shared" si="12"/>
        <v>CARTELLINI O E K BIANCO</v>
      </c>
      <c r="C420" s="3">
        <v>4000</v>
      </c>
      <c r="F420" t="s">
        <v>242</v>
      </c>
      <c r="H420" s="1" t="s">
        <v>176</v>
      </c>
    </row>
    <row r="421" spans="1:8">
      <c r="A421" s="2">
        <f t="shared" si="13"/>
        <v>420</v>
      </c>
      <c r="B421" s="1" t="str">
        <f t="shared" si="12"/>
        <v>CARTELLINI O E K CON E SENZA FILO MARRONE</v>
      </c>
      <c r="C421" s="3">
        <v>5000</v>
      </c>
      <c r="F421" t="s">
        <v>242</v>
      </c>
      <c r="H421" s="1" t="s">
        <v>177</v>
      </c>
    </row>
    <row r="422" spans="1:8">
      <c r="A422" s="2">
        <f t="shared" si="13"/>
        <v>421</v>
      </c>
      <c r="B422" s="1" t="str">
        <f t="shared" si="12"/>
        <v>CARTELLINI OBSEL</v>
      </c>
      <c r="C422" s="3">
        <v>4500</v>
      </c>
      <c r="F422" t="s">
        <v>242</v>
      </c>
      <c r="H422" s="1" t="s">
        <v>178</v>
      </c>
    </row>
    <row r="423" spans="1:8">
      <c r="A423" s="2">
        <f t="shared" si="13"/>
        <v>422</v>
      </c>
      <c r="B423" s="1" t="str">
        <f t="shared" si="12"/>
        <v>CARTELLINI ONE FACE</v>
      </c>
      <c r="C423" s="3">
        <v>9400</v>
      </c>
      <c r="F423" t="s">
        <v>242</v>
      </c>
      <c r="H423" s="1" t="s">
        <v>179</v>
      </c>
    </row>
    <row r="424" spans="1:8">
      <c r="A424" s="2">
        <f t="shared" si="13"/>
        <v>423</v>
      </c>
      <c r="B424" s="1" t="str">
        <f t="shared" si="12"/>
        <v>CARTELLINI ONLY YUAN</v>
      </c>
      <c r="C424" s="3">
        <f>52600+10000</f>
        <v>62600</v>
      </c>
      <c r="F424" t="s">
        <v>242</v>
      </c>
      <c r="H424" s="1" t="s">
        <v>180</v>
      </c>
    </row>
    <row r="425" spans="1:8">
      <c r="A425" s="2">
        <f t="shared" si="13"/>
        <v>424</v>
      </c>
      <c r="B425" s="1" t="str">
        <f t="shared" si="12"/>
        <v>CARTELLINI PALA D'ORO CON FILO</v>
      </c>
      <c r="C425" s="3">
        <v>7500</v>
      </c>
      <c r="F425" t="s">
        <v>242</v>
      </c>
      <c r="H425" s="1" t="s">
        <v>181</v>
      </c>
    </row>
    <row r="426" spans="1:8">
      <c r="A426" s="2">
        <f t="shared" si="13"/>
        <v>425</v>
      </c>
      <c r="B426" s="1" t="str">
        <f t="shared" si="12"/>
        <v>CARTELLINI PATSY NY</v>
      </c>
      <c r="C426" s="3">
        <v>3000</v>
      </c>
      <c r="F426" t="s">
        <v>242</v>
      </c>
      <c r="H426" s="1" t="s">
        <v>182</v>
      </c>
    </row>
    <row r="427" spans="1:8">
      <c r="A427" s="2">
        <f t="shared" si="13"/>
        <v>426</v>
      </c>
      <c r="B427" s="1" t="str">
        <f t="shared" si="12"/>
        <v>CARTELLINI PEACOT</v>
      </c>
      <c r="C427" s="3">
        <v>5200</v>
      </c>
      <c r="F427" t="s">
        <v>242</v>
      </c>
      <c r="H427" s="1" t="s">
        <v>183</v>
      </c>
    </row>
    <row r="428" spans="1:8">
      <c r="A428" s="2">
        <f t="shared" si="13"/>
        <v>427</v>
      </c>
      <c r="B428" s="1" t="str">
        <f t="shared" si="12"/>
        <v>CARTELLINI PICK OUIC</v>
      </c>
      <c r="C428" s="3">
        <v>17000</v>
      </c>
      <c r="F428" t="s">
        <v>242</v>
      </c>
      <c r="H428" s="1" t="s">
        <v>184</v>
      </c>
    </row>
    <row r="429" spans="1:8">
      <c r="A429" s="2">
        <f t="shared" si="13"/>
        <v>428</v>
      </c>
      <c r="B429" s="1" t="str">
        <f t="shared" si="12"/>
        <v xml:space="preserve">CARTELLINI PRIMA MODA </v>
      </c>
      <c r="C429" s="3">
        <v>21000</v>
      </c>
      <c r="F429" t="s">
        <v>242</v>
      </c>
      <c r="H429" s="1" t="s">
        <v>185</v>
      </c>
    </row>
    <row r="430" spans="1:8">
      <c r="A430" s="2">
        <f t="shared" si="13"/>
        <v>429</v>
      </c>
      <c r="B430" s="1" t="str">
        <f t="shared" si="12"/>
        <v>CARTELLINI PRODOTTO ITALIANO</v>
      </c>
      <c r="C430" s="3">
        <v>1800</v>
      </c>
      <c r="F430" t="s">
        <v>242</v>
      </c>
      <c r="H430" s="1" t="s">
        <v>186</v>
      </c>
    </row>
    <row r="431" spans="1:8">
      <c r="A431" s="2">
        <f t="shared" si="13"/>
        <v>430</v>
      </c>
      <c r="B431" s="1" t="str">
        <f t="shared" si="12"/>
        <v>CARTELLINI PURA SETA</v>
      </c>
      <c r="C431" s="3">
        <v>46800</v>
      </c>
      <c r="F431" t="s">
        <v>242</v>
      </c>
      <c r="H431" s="1" t="s">
        <v>187</v>
      </c>
    </row>
    <row r="432" spans="1:8">
      <c r="A432" s="2">
        <f t="shared" si="13"/>
        <v>431</v>
      </c>
      <c r="B432" s="1" t="str">
        <f t="shared" si="12"/>
        <v>CARTELLINI PURO LINO</v>
      </c>
      <c r="C432" s="3">
        <v>148000</v>
      </c>
      <c r="F432" t="s">
        <v>242</v>
      </c>
      <c r="H432" s="1" t="s">
        <v>188</v>
      </c>
    </row>
    <row r="433" spans="1:8">
      <c r="A433" s="2">
        <f t="shared" si="13"/>
        <v>432</v>
      </c>
      <c r="B433" s="1" t="str">
        <f t="shared" si="12"/>
        <v>CARTELLINI QUEEN</v>
      </c>
      <c r="C433" s="3">
        <v>6000</v>
      </c>
      <c r="F433" t="s">
        <v>242</v>
      </c>
      <c r="H433" s="1" t="s">
        <v>189</v>
      </c>
    </row>
    <row r="434" spans="1:8">
      <c r="A434" s="2">
        <f t="shared" si="13"/>
        <v>433</v>
      </c>
      <c r="B434" s="1" t="str">
        <f t="shared" si="12"/>
        <v xml:space="preserve">CARTELLINI RED BY LIEN &amp; GIEL </v>
      </c>
      <c r="C434" s="3">
        <v>3360</v>
      </c>
      <c r="F434" t="s">
        <v>242</v>
      </c>
      <c r="H434" s="1" t="s">
        <v>190</v>
      </c>
    </row>
    <row r="435" spans="1:8">
      <c r="A435" s="2">
        <f t="shared" si="13"/>
        <v>434</v>
      </c>
      <c r="B435" s="1" t="str">
        <f t="shared" si="12"/>
        <v>CARTELLINI ROSE SOLO CARTELLINO</v>
      </c>
      <c r="C435" s="3">
        <v>51000</v>
      </c>
      <c r="F435" t="s">
        <v>242</v>
      </c>
      <c r="H435" s="1" t="s">
        <v>191</v>
      </c>
    </row>
    <row r="436" spans="1:8">
      <c r="A436" s="2">
        <f t="shared" si="13"/>
        <v>435</v>
      </c>
      <c r="B436" s="1" t="str">
        <f t="shared" si="12"/>
        <v>CARTELLINI SARA JAY + VELINE</v>
      </c>
      <c r="C436" s="3">
        <v>4000</v>
      </c>
      <c r="F436" t="s">
        <v>242</v>
      </c>
      <c r="H436" s="1" t="s">
        <v>192</v>
      </c>
    </row>
    <row r="437" spans="1:8">
      <c r="A437" s="2">
        <f t="shared" si="13"/>
        <v>436</v>
      </c>
      <c r="B437" s="1" t="str">
        <f t="shared" si="12"/>
        <v>CARTELLINI SCANDAL</v>
      </c>
      <c r="C437" s="3">
        <v>1100</v>
      </c>
      <c r="F437" t="s">
        <v>242</v>
      </c>
      <c r="H437" s="1" t="s">
        <v>193</v>
      </c>
    </row>
    <row r="438" spans="1:8">
      <c r="A438" s="2">
        <f t="shared" si="13"/>
        <v>437</v>
      </c>
      <c r="B438" s="1" t="str">
        <f t="shared" si="12"/>
        <v>CARTELLINI SERENA MODA INVERNALE CON FILO</v>
      </c>
      <c r="C438" s="3">
        <f>16000+5800</f>
        <v>21800</v>
      </c>
      <c r="F438" t="s">
        <v>242</v>
      </c>
      <c r="H438" s="1" t="s">
        <v>194</v>
      </c>
    </row>
    <row r="439" spans="1:8">
      <c r="A439" s="2">
        <f t="shared" si="13"/>
        <v>438</v>
      </c>
      <c r="B439" s="1" t="str">
        <f t="shared" si="12"/>
        <v>CARTELLINI SERENA INVERNALE SOLO CART.</v>
      </c>
      <c r="C439" s="3">
        <f>30000+6500</f>
        <v>36500</v>
      </c>
      <c r="F439" t="s">
        <v>242</v>
      </c>
      <c r="H439" s="1" t="s">
        <v>195</v>
      </c>
    </row>
    <row r="440" spans="1:8">
      <c r="A440" s="2">
        <f t="shared" si="13"/>
        <v>439</v>
      </c>
      <c r="B440" s="1" t="str">
        <f t="shared" si="12"/>
        <v>CARTELLINI SERENA ESTIVO</v>
      </c>
      <c r="C440" s="3">
        <v>2500</v>
      </c>
      <c r="F440" t="s">
        <v>242</v>
      </c>
      <c r="H440" s="1" t="s">
        <v>196</v>
      </c>
    </row>
    <row r="441" spans="1:8">
      <c r="A441" s="2">
        <f t="shared" si="13"/>
        <v>440</v>
      </c>
      <c r="B441" s="1" t="str">
        <f t="shared" si="12"/>
        <v>CARTELLINI SHYLOH CARTELLINI</v>
      </c>
      <c r="C441" s="3">
        <v>3000</v>
      </c>
      <c r="F441" t="s">
        <v>242</v>
      </c>
      <c r="H441" s="1" t="s">
        <v>197</v>
      </c>
    </row>
    <row r="442" spans="1:8">
      <c r="A442" s="2">
        <f t="shared" si="13"/>
        <v>441</v>
      </c>
      <c r="B442" s="1" t="str">
        <f t="shared" si="12"/>
        <v>CARTELLINI SHYLOH PARGAMENE</v>
      </c>
      <c r="C442" s="3">
        <v>5700</v>
      </c>
      <c r="F442" t="s">
        <v>242</v>
      </c>
      <c r="H442" s="1" t="s">
        <v>198</v>
      </c>
    </row>
    <row r="443" spans="1:8">
      <c r="A443" s="2">
        <f t="shared" si="13"/>
        <v>442</v>
      </c>
      <c r="B443" s="1" t="str">
        <f t="shared" si="12"/>
        <v>CARTELLINI SHYLOH FETTUCCIA STAMPATA</v>
      </c>
      <c r="C443" s="3">
        <v>12</v>
      </c>
      <c r="F443" t="s">
        <v>242</v>
      </c>
      <c r="H443" s="1" t="s">
        <v>199</v>
      </c>
    </row>
    <row r="444" spans="1:8">
      <c r="A444" s="2">
        <f t="shared" si="13"/>
        <v>443</v>
      </c>
      <c r="B444" s="1" t="str">
        <f t="shared" si="12"/>
        <v>CARTELLINI SILVANA MODA</v>
      </c>
      <c r="C444" s="3">
        <f>20000+8300</f>
        <v>28300</v>
      </c>
      <c r="F444" t="s">
        <v>242</v>
      </c>
      <c r="H444" s="1" t="s">
        <v>200</v>
      </c>
    </row>
    <row r="445" spans="1:8">
      <c r="A445" s="2">
        <f t="shared" si="13"/>
        <v>444</v>
      </c>
      <c r="B445" s="1" t="str">
        <f t="shared" si="12"/>
        <v>CARTELLINI SILVIA LINE FONDO MARRONE</v>
      </c>
      <c r="C445" s="3">
        <f>12000+7900</f>
        <v>19900</v>
      </c>
      <c r="F445" t="s">
        <v>242</v>
      </c>
      <c r="H445" s="1" t="s">
        <v>201</v>
      </c>
    </row>
    <row r="446" spans="1:8">
      <c r="A446" s="2">
        <f t="shared" si="13"/>
        <v>445</v>
      </c>
      <c r="B446" s="1" t="str">
        <f t="shared" si="12"/>
        <v>CARTELLINI SILVIA LINE FONDO ARGENTO</v>
      </c>
      <c r="C446" s="3">
        <v>29000</v>
      </c>
      <c r="F446" t="s">
        <v>242</v>
      </c>
      <c r="H446" s="1" t="s">
        <v>202</v>
      </c>
    </row>
    <row r="447" spans="1:8">
      <c r="A447" s="2">
        <f t="shared" si="13"/>
        <v>446</v>
      </c>
      <c r="B447" s="1" t="str">
        <f t="shared" si="12"/>
        <v>CARTELLINI SILVIA LINE ESTIVO</v>
      </c>
      <c r="C447" s="3">
        <v>3000</v>
      </c>
      <c r="F447" t="s">
        <v>242</v>
      </c>
      <c r="H447" s="1" t="s">
        <v>203</v>
      </c>
    </row>
    <row r="448" spans="1:8">
      <c r="A448" s="2">
        <f t="shared" si="13"/>
        <v>447</v>
      </c>
      <c r="B448" s="1" t="str">
        <f t="shared" si="12"/>
        <v>CARTELLINI SOAZIO DONNA</v>
      </c>
      <c r="C448" s="3">
        <v>11000</v>
      </c>
      <c r="F448" t="s">
        <v>242</v>
      </c>
      <c r="H448" s="1" t="s">
        <v>204</v>
      </c>
    </row>
    <row r="449" spans="1:8">
      <c r="A449" s="2">
        <f t="shared" si="13"/>
        <v>448</v>
      </c>
      <c r="B449" s="1" t="str">
        <f t="shared" si="12"/>
        <v>CARTELLINI STELLA</v>
      </c>
      <c r="C449" s="3">
        <v>27900</v>
      </c>
      <c r="F449" t="s">
        <v>242</v>
      </c>
      <c r="H449" s="1" t="s">
        <v>205</v>
      </c>
    </row>
    <row r="450" spans="1:8">
      <c r="A450" s="2">
        <f t="shared" si="13"/>
        <v>449</v>
      </c>
      <c r="B450" s="1" t="str">
        <f t="shared" ref="B450:B485" si="14">CONCATENATE(F450,H450)</f>
        <v>CARTELLINI STYLED IN ITALY STOCK</v>
      </c>
      <c r="C450" s="3">
        <f>200+21000</f>
        <v>21200</v>
      </c>
      <c r="F450" t="s">
        <v>242</v>
      </c>
      <c r="H450" s="1" t="s">
        <v>206</v>
      </c>
    </row>
    <row r="451" spans="1:8">
      <c r="A451" s="2">
        <f t="shared" si="13"/>
        <v>450</v>
      </c>
      <c r="B451" s="1" t="str">
        <f t="shared" si="14"/>
        <v>CARTELLINI SUGAR BABE</v>
      </c>
      <c r="C451" s="3">
        <v>3900</v>
      </c>
      <c r="F451" t="s">
        <v>242</v>
      </c>
      <c r="H451" s="1" t="s">
        <v>207</v>
      </c>
    </row>
    <row r="452" spans="1:8">
      <c r="A452" s="2">
        <f t="shared" ref="A452:A485" si="15">A451+1</f>
        <v>451</v>
      </c>
      <c r="B452" s="1" t="str">
        <f t="shared" si="14"/>
        <v>CARTELLINI TERRE BLANCHE</v>
      </c>
      <c r="C452" s="3">
        <v>3400</v>
      </c>
      <c r="F452" t="s">
        <v>242</v>
      </c>
      <c r="H452" s="1" t="s">
        <v>208</v>
      </c>
    </row>
    <row r="453" spans="1:8">
      <c r="A453" s="2">
        <f t="shared" si="15"/>
        <v>452</v>
      </c>
      <c r="B453" s="1" t="str">
        <f t="shared" si="14"/>
        <v>CARTELLINI T.F.</v>
      </c>
      <c r="C453" s="3">
        <v>48600</v>
      </c>
      <c r="F453" t="s">
        <v>242</v>
      </c>
      <c r="H453" s="1" t="s">
        <v>209</v>
      </c>
    </row>
    <row r="454" spans="1:8">
      <c r="A454" s="2">
        <f t="shared" si="15"/>
        <v>453</v>
      </c>
      <c r="B454" s="1" t="str">
        <f t="shared" si="14"/>
        <v>CARTELLINI TONDA</v>
      </c>
      <c r="C454" s="3">
        <v>10300</v>
      </c>
      <c r="F454" t="s">
        <v>242</v>
      </c>
      <c r="H454" s="1" t="s">
        <v>210</v>
      </c>
    </row>
    <row r="455" spans="1:8">
      <c r="A455" s="2">
        <f t="shared" si="15"/>
        <v>454</v>
      </c>
      <c r="B455" s="1" t="str">
        <f t="shared" si="14"/>
        <v>CARTELLINI TOTAL MODA STOCK</v>
      </c>
      <c r="C455" s="3">
        <v>12000</v>
      </c>
      <c r="F455" t="s">
        <v>242</v>
      </c>
      <c r="H455" s="1" t="s">
        <v>211</v>
      </c>
    </row>
    <row r="456" spans="1:8">
      <c r="A456" s="2">
        <f t="shared" si="15"/>
        <v>455</v>
      </c>
      <c r="B456" s="1" t="str">
        <f t="shared" si="14"/>
        <v>CARTELLINI TULIPE</v>
      </c>
      <c r="C456" s="3">
        <v>5000</v>
      </c>
      <c r="F456" t="s">
        <v>242</v>
      </c>
      <c r="H456" s="1" t="s">
        <v>212</v>
      </c>
    </row>
    <row r="457" spans="1:8">
      <c r="A457" s="2">
        <f t="shared" si="15"/>
        <v>456</v>
      </c>
      <c r="B457" s="1" t="str">
        <f t="shared" si="14"/>
        <v>CARTELLINI TWIN</v>
      </c>
      <c r="C457" s="3">
        <v>7300</v>
      </c>
      <c r="F457" t="s">
        <v>242</v>
      </c>
      <c r="H457" s="1" t="s">
        <v>213</v>
      </c>
    </row>
    <row r="458" spans="1:8">
      <c r="A458" s="2">
        <f t="shared" si="15"/>
        <v>457</v>
      </c>
      <c r="B458" s="1" t="str">
        <f t="shared" si="14"/>
        <v>CARTELLINI UNITO YOUNG FASHION</v>
      </c>
      <c r="C458" s="3">
        <v>66000</v>
      </c>
      <c r="F458" t="s">
        <v>242</v>
      </c>
      <c r="H458" s="1" t="s">
        <v>214</v>
      </c>
    </row>
    <row r="459" spans="1:8">
      <c r="A459" s="2">
        <f t="shared" si="15"/>
        <v>458</v>
      </c>
      <c r="B459" s="1" t="str">
        <f t="shared" si="14"/>
        <v>CARTELLINI VALITO MADINI</v>
      </c>
      <c r="C459" s="3">
        <v>6700</v>
      </c>
      <c r="F459" t="s">
        <v>242</v>
      </c>
      <c r="H459" s="1" t="s">
        <v>215</v>
      </c>
    </row>
    <row r="460" spans="1:8">
      <c r="A460" s="2">
        <f t="shared" si="15"/>
        <v>459</v>
      </c>
      <c r="B460" s="1" t="str">
        <f t="shared" si="14"/>
        <v>CARTELLINI LUCA VANNUCCI.CO SCURO</v>
      </c>
      <c r="C460" s="3">
        <v>21433</v>
      </c>
      <c r="F460" t="s">
        <v>242</v>
      </c>
      <c r="H460" s="1" t="s">
        <v>216</v>
      </c>
    </row>
    <row r="461" spans="1:8">
      <c r="A461" s="2">
        <f t="shared" si="15"/>
        <v>460</v>
      </c>
      <c r="B461" s="1" t="str">
        <f t="shared" si="14"/>
        <v>CARTELLINI LUCA VANUCCI CHIARO</v>
      </c>
      <c r="C461" s="3">
        <v>15000</v>
      </c>
      <c r="F461" t="s">
        <v>242</v>
      </c>
      <c r="H461" s="1" t="s">
        <v>217</v>
      </c>
    </row>
    <row r="462" spans="1:8">
      <c r="A462" s="2">
        <f t="shared" si="15"/>
        <v>461</v>
      </c>
      <c r="B462" s="1" t="str">
        <f t="shared" si="14"/>
        <v>CARTELLINI VENERE ABB.</v>
      </c>
      <c r="C462" s="3">
        <v>3600</v>
      </c>
      <c r="F462" t="s">
        <v>242</v>
      </c>
      <c r="H462" s="1" t="s">
        <v>218</v>
      </c>
    </row>
    <row r="463" spans="1:8">
      <c r="A463" s="2">
        <f t="shared" si="15"/>
        <v>462</v>
      </c>
      <c r="B463" s="1" t="str">
        <f t="shared" si="14"/>
        <v>CARTELLINI VERA PELLE NERO</v>
      </c>
      <c r="C463" s="3">
        <v>7350</v>
      </c>
      <c r="F463" t="s">
        <v>242</v>
      </c>
      <c r="H463" s="1" t="s">
        <v>219</v>
      </c>
    </row>
    <row r="464" spans="1:8">
      <c r="A464" s="2">
        <f t="shared" si="15"/>
        <v>463</v>
      </c>
      <c r="B464" s="1" t="str">
        <f t="shared" si="14"/>
        <v>CARTELLINI VIA 28</v>
      </c>
      <c r="C464" s="3">
        <v>26800</v>
      </c>
      <c r="F464" t="s">
        <v>242</v>
      </c>
      <c r="H464" s="1" t="s">
        <v>220</v>
      </c>
    </row>
    <row r="465" spans="1:8">
      <c r="A465" s="2">
        <f t="shared" si="15"/>
        <v>464</v>
      </c>
      <c r="B465" s="1" t="str">
        <f t="shared" si="14"/>
        <v>CARTELLINI VIA ROSMINI 13 CART.+VELINA</v>
      </c>
      <c r="C465" s="3">
        <v>6500</v>
      </c>
      <c r="F465" t="s">
        <v>242</v>
      </c>
      <c r="H465" s="1" t="s">
        <v>221</v>
      </c>
    </row>
    <row r="466" spans="1:8">
      <c r="A466" s="2">
        <f t="shared" si="15"/>
        <v>465</v>
      </c>
      <c r="B466" s="1" t="str">
        <f t="shared" si="14"/>
        <v>CARTELLINI VIA ROSMINI 13 CARTELLINI</v>
      </c>
      <c r="C466" s="3">
        <v>1200</v>
      </c>
      <c r="F466" t="s">
        <v>242</v>
      </c>
      <c r="H466" s="1" t="s">
        <v>222</v>
      </c>
    </row>
    <row r="467" spans="1:8">
      <c r="A467" s="2">
        <f t="shared" si="15"/>
        <v>466</v>
      </c>
      <c r="B467" s="1" t="str">
        <f t="shared" si="14"/>
        <v>CARTELLINI VIA ROSMINI 13 VELINA</v>
      </c>
      <c r="C467" s="3">
        <v>5000</v>
      </c>
      <c r="F467" t="s">
        <v>242</v>
      </c>
      <c r="H467" s="1" t="s">
        <v>223</v>
      </c>
    </row>
    <row r="468" spans="1:8">
      <c r="A468" s="2">
        <f t="shared" si="15"/>
        <v>467</v>
      </c>
      <c r="B468" s="1" t="str">
        <f t="shared" si="14"/>
        <v xml:space="preserve">CARTELLINI VIBRAR  </v>
      </c>
      <c r="C468" s="3">
        <v>5000</v>
      </c>
      <c r="F468" t="s">
        <v>242</v>
      </c>
      <c r="H468" s="1" t="s">
        <v>224</v>
      </c>
    </row>
    <row r="469" spans="1:8">
      <c r="A469" s="2">
        <f t="shared" si="15"/>
        <v>468</v>
      </c>
      <c r="B469" s="1" t="str">
        <f t="shared" si="14"/>
        <v>CARTELLINI VIBRAR CON FILO</v>
      </c>
      <c r="C469" s="3">
        <v>500</v>
      </c>
      <c r="F469" t="s">
        <v>242</v>
      </c>
      <c r="H469" s="1" t="s">
        <v>225</v>
      </c>
    </row>
    <row r="470" spans="1:8">
      <c r="A470" s="2">
        <f t="shared" si="15"/>
        <v>469</v>
      </c>
      <c r="B470" s="1" t="str">
        <f t="shared" si="14"/>
        <v>CARTELLINI VIKTORIYA</v>
      </c>
      <c r="C470" s="3">
        <v>16000</v>
      </c>
      <c r="F470" t="s">
        <v>242</v>
      </c>
      <c r="H470" s="1" t="s">
        <v>226</v>
      </c>
    </row>
    <row r="471" spans="1:8">
      <c r="A471" s="2">
        <f t="shared" si="15"/>
        <v>470</v>
      </c>
      <c r="B471" s="1" t="str">
        <f t="shared" si="14"/>
        <v>CARTELLINI VISCOSA</v>
      </c>
      <c r="C471" s="3">
        <v>25000</v>
      </c>
      <c r="F471" t="s">
        <v>242</v>
      </c>
      <c r="H471" s="1" t="s">
        <v>227</v>
      </c>
    </row>
    <row r="472" spans="1:8">
      <c r="A472" s="2">
        <f t="shared" si="15"/>
        <v>471</v>
      </c>
      <c r="B472" s="1" t="str">
        <f t="shared" si="14"/>
        <v>CARTELLINI VITAMINE</v>
      </c>
      <c r="C472" s="3">
        <v>20000</v>
      </c>
      <c r="F472" t="s">
        <v>242</v>
      </c>
      <c r="H472" s="1" t="s">
        <v>228</v>
      </c>
    </row>
    <row r="473" spans="1:8">
      <c r="A473" s="2">
        <f t="shared" si="15"/>
        <v>472</v>
      </c>
      <c r="B473" s="1" t="str">
        <f t="shared" si="14"/>
        <v>CARTELLINI VIVI COL. CHIARO</v>
      </c>
      <c r="C473" s="3">
        <v>40600</v>
      </c>
      <c r="F473" t="s">
        <v>242</v>
      </c>
      <c r="H473" s="1" t="s">
        <v>229</v>
      </c>
    </row>
    <row r="474" spans="1:8">
      <c r="A474" s="2">
        <f t="shared" si="15"/>
        <v>473</v>
      </c>
      <c r="B474" s="1" t="str">
        <f t="shared" si="14"/>
        <v>CARTELLINI VIVI COL. SCUROS</v>
      </c>
      <c r="C474" s="3">
        <v>48000</v>
      </c>
      <c r="F474" t="s">
        <v>242</v>
      </c>
      <c r="H474" s="1" t="s">
        <v>230</v>
      </c>
    </row>
    <row r="475" spans="1:8">
      <c r="A475" s="2">
        <f t="shared" si="15"/>
        <v>474</v>
      </c>
      <c r="B475" s="1" t="str">
        <f t="shared" si="14"/>
        <v>CARTELLINI VIZI E VIRTU'</v>
      </c>
      <c r="C475" s="3">
        <v>20000</v>
      </c>
      <c r="F475" t="s">
        <v>242</v>
      </c>
      <c r="H475" s="1" t="s">
        <v>231</v>
      </c>
    </row>
    <row r="476" spans="1:8">
      <c r="A476" s="2">
        <f t="shared" si="15"/>
        <v>475</v>
      </c>
      <c r="B476" s="1" t="str">
        <f t="shared" si="14"/>
        <v>CARTELLINI W.H. COL. BIANCO</v>
      </c>
      <c r="C476" s="3">
        <f>6000+12000</f>
        <v>18000</v>
      </c>
      <c r="F476" t="s">
        <v>242</v>
      </c>
      <c r="H476" s="1" t="s">
        <v>232</v>
      </c>
    </row>
    <row r="477" spans="1:8">
      <c r="A477" s="2">
        <f t="shared" si="15"/>
        <v>476</v>
      </c>
      <c r="B477" s="1" t="str">
        <f t="shared" si="14"/>
        <v>CARTELLINI W.H. MARRONE</v>
      </c>
      <c r="C477" s="3">
        <f>66000+3000</f>
        <v>69000</v>
      </c>
      <c r="F477" t="s">
        <v>242</v>
      </c>
      <c r="H477" s="1" t="s">
        <v>233</v>
      </c>
    </row>
    <row r="478" spans="1:8">
      <c r="A478" s="2">
        <f t="shared" si="15"/>
        <v>477</v>
      </c>
      <c r="B478" s="1" t="str">
        <f t="shared" si="14"/>
        <v>CARTELLINI WIR LIEBEL SEIDE CON FILO</v>
      </c>
      <c r="C478" s="3">
        <v>5000</v>
      </c>
      <c r="F478" t="s">
        <v>242</v>
      </c>
      <c r="H478" s="1" t="s">
        <v>234</v>
      </c>
    </row>
    <row r="479" spans="1:8">
      <c r="A479" s="2">
        <f t="shared" si="15"/>
        <v>478</v>
      </c>
      <c r="B479" s="1" t="str">
        <f t="shared" si="14"/>
        <v>CARTELLINI WOMAN CODE</v>
      </c>
      <c r="C479" s="3">
        <v>13000</v>
      </c>
      <c r="F479" t="s">
        <v>242</v>
      </c>
      <c r="H479" s="1" t="s">
        <v>235</v>
      </c>
    </row>
    <row r="480" spans="1:8">
      <c r="A480" s="2">
        <f t="shared" si="15"/>
        <v>479</v>
      </c>
      <c r="B480" s="1" t="str">
        <f t="shared" si="14"/>
        <v>CARTELLINI XINXIN</v>
      </c>
      <c r="C480" s="3">
        <f>22200+4500</f>
        <v>26700</v>
      </c>
      <c r="F480" t="s">
        <v>242</v>
      </c>
      <c r="H480" s="1" t="s">
        <v>236</v>
      </c>
    </row>
    <row r="481" spans="1:8">
      <c r="A481" s="2">
        <f t="shared" si="15"/>
        <v>480</v>
      </c>
      <c r="B481" s="1" t="str">
        <f t="shared" si="14"/>
        <v>CARTELLINI Y.D.L. FASHION</v>
      </c>
      <c r="C481" s="3">
        <v>3600</v>
      </c>
      <c r="F481" t="s">
        <v>242</v>
      </c>
      <c r="H481" s="1" t="s">
        <v>237</v>
      </c>
    </row>
    <row r="482" spans="1:8">
      <c r="A482" s="2">
        <f t="shared" si="15"/>
        <v>481</v>
      </c>
      <c r="B482" s="1" t="str">
        <f t="shared" si="14"/>
        <v>CARTELLINI YES STYLE CON FILO</v>
      </c>
      <c r="C482" s="3">
        <v>47900</v>
      </c>
      <c r="F482" t="s">
        <v>242</v>
      </c>
      <c r="H482" s="1" t="s">
        <v>238</v>
      </c>
    </row>
    <row r="483" spans="1:8">
      <c r="A483" s="2">
        <f t="shared" si="15"/>
        <v>482</v>
      </c>
      <c r="B483" s="1" t="str">
        <f t="shared" si="14"/>
        <v>CARTELLINI YES STYLE SENZA FILO</v>
      </c>
      <c r="C483" s="3">
        <v>58000</v>
      </c>
      <c r="F483" t="s">
        <v>242</v>
      </c>
      <c r="H483" s="1" t="s">
        <v>239</v>
      </c>
    </row>
    <row r="484" spans="1:8">
      <c r="A484" s="2">
        <f t="shared" si="15"/>
        <v>483</v>
      </c>
      <c r="B484" s="1" t="str">
        <f t="shared" si="14"/>
        <v>CARTELLINI YOUR &amp; SELF AVORIO CON FILO</v>
      </c>
      <c r="C484" s="3">
        <v>16000</v>
      </c>
      <c r="F484" t="s">
        <v>242</v>
      </c>
      <c r="H484" s="1" t="s">
        <v>240</v>
      </c>
    </row>
    <row r="485" spans="1:8">
      <c r="A485" s="2">
        <f t="shared" si="15"/>
        <v>484</v>
      </c>
      <c r="B485" s="1" t="str">
        <f t="shared" si="14"/>
        <v>CARTELLINI ZEEN AVANZI</v>
      </c>
      <c r="C485" s="3">
        <v>1000</v>
      </c>
      <c r="F485" t="s">
        <v>242</v>
      </c>
      <c r="H485" s="1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2015-01-19T08:02:40Z</dcterms:created>
  <dcterms:modified xsi:type="dcterms:W3CDTF">2015-01-21T13:20:05Z</dcterms:modified>
</cp:coreProperties>
</file>