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localSheetId="0" name="ExternalData_8">Sheet1!$A$1:$A$169</definedName>
    <definedName localSheetId="0" name="ExternalData_37">Sheet1!$A$1:$A$169</definedName>
    <definedName localSheetId="0" name="ExternalData_9">Sheet1!$A$1:$A$169</definedName>
    <definedName localSheetId="0" name="ExternalData_52">Sheet1!$A$1:$A$537</definedName>
    <definedName localSheetId="0" name="ExternalData_48">Sheet1!$A$1:$A$537</definedName>
    <definedName localSheetId="0" name="ExternalData_42">Sheet1!$A$1:$A$169</definedName>
    <definedName localSheetId="0" name="ExternalData_50">Sheet1!$A$1:$A$2574</definedName>
    <definedName localSheetId="0" name="ExternalData_51">Sheet1!$A$1:$A$277</definedName>
    <definedName localSheetId="0" name="ExternalData_7">Sheet1!$A$1:$A$169</definedName>
    <definedName localSheetId="0" name="ExternalData_16">Sheet1!$A$1:$A$169</definedName>
    <definedName localSheetId="0" name="ExternalData_18">Sheet1!$A$1:$A$169</definedName>
    <definedName localSheetId="0" name="ExternalData_4">Sheet1!$A$1:$A$169</definedName>
    <definedName localSheetId="0" name="ExternalData_40">Sheet1!$A$1:$A$169</definedName>
    <definedName localSheetId="0" name="ExternalData_30">Sheet1!$A$1:$A$169</definedName>
    <definedName localSheetId="0" name="ExternalData_17">Sheet1!$A$1:$A$169</definedName>
    <definedName localSheetId="0" name="ExternalData_24">Sheet1!$A$1:$A$169</definedName>
    <definedName localSheetId="0" name="ExternalData_28">Sheet1!$A$1:$A$169</definedName>
    <definedName localSheetId="0" name="ExternalData_15">Sheet1!$A$1:$A$169</definedName>
    <definedName localSheetId="0" name="ExternalData_11">Sheet1!$A$1:$A$169</definedName>
    <definedName localSheetId="0" name="ExternalData_1">Sheet1!$A$1:$A$169</definedName>
    <definedName localSheetId="0" name="ExternalData_46">Sheet1!$A$1:$A$175</definedName>
    <definedName localSheetId="0" name="ExternalData_6">Sheet1!$A$1:$A$169</definedName>
    <definedName localSheetId="0" name="ExternalData_3">Sheet1!$A$1:$A$169</definedName>
    <definedName localSheetId="0" name="ExternalData_54">Sheet1!$A$1:$A$170</definedName>
    <definedName localSheetId="0" name="ExternalData_36">Sheet1!$A$1:$A$169</definedName>
    <definedName localSheetId="0" name="ExternalData_32">Sheet1!$A$1:$A$169</definedName>
    <definedName localSheetId="0" name="ExternalData_53">Sheet1!$A$1:$A$516</definedName>
    <definedName localSheetId="0" name="ExternalData_10">Sheet1!$A$1:$A$169</definedName>
    <definedName localSheetId="0" name="ExternalData_20">Sheet1!$A$1:$A$169</definedName>
    <definedName localSheetId="0" name="ExternalData_45">Sheet1!$A$1:$A$169</definedName>
    <definedName localSheetId="0" name="ExternalData_39">Sheet1!$A$1:$A$169</definedName>
    <definedName localSheetId="0" name="ExternalData_21">Sheet1!$A$1:$A$169</definedName>
    <definedName localSheetId="0" name="ExternalData_14">Sheet1!$A$1:$A$169</definedName>
    <definedName localSheetId="0" name="ExternalData_26">Sheet1!$A$1:$A$169</definedName>
    <definedName localSheetId="0" name="ExternalData_44">Sheet1!$A$1:$A$169</definedName>
    <definedName localSheetId="0" name="ExternalData_23">Sheet1!$A$1:$A$169</definedName>
    <definedName localSheetId="0" name="ExternalData_27">Sheet1!$A$1:$A$169</definedName>
    <definedName localSheetId="0" name="ExternalData_19">Sheet1!$A$1:$A$169</definedName>
    <definedName localSheetId="0" name="ExternalData_31">Sheet1!$A$1:$A$169</definedName>
    <definedName localSheetId="0" name="ExternalData_38">Sheet1!$A$1:$A$169</definedName>
    <definedName localSheetId="0" name="ExternalData_22">Sheet1!$A$1:$A$169</definedName>
    <definedName localSheetId="0" name="ExternalData_25">Sheet1!$A$1:$A$169</definedName>
    <definedName localSheetId="0" name="ExternalData_41">Sheet1!$A$1:$A$169</definedName>
    <definedName localSheetId="0" name="ExternalData_12">Sheet1!$A$1:$A$169</definedName>
    <definedName localSheetId="0" name="ExternalData_55">Sheet1!$A$1:$A$82</definedName>
    <definedName localSheetId="0" name="ExternalData_33">Sheet1!$A$1:$A$169</definedName>
    <definedName localSheetId="0" name="ExternalData_5">Sheet1!$A$1:$A$169</definedName>
    <definedName localSheetId="0" name="ExternalData_43">Sheet1!$A$1:$A$169</definedName>
    <definedName localSheetId="0" name="ExternalData_49">Sheet1!$A$1:$A$798</definedName>
    <definedName localSheetId="0" name="ExternalData_2">Sheet1!$A$1:$A$169</definedName>
    <definedName localSheetId="0" name="ExternalData_13">Sheet1!$A$1:$A$169</definedName>
    <definedName localSheetId="0" name="ExternalData_29">Sheet1!$A$1:$A$169</definedName>
    <definedName localSheetId="0" name="ExternalData_47">Sheet1!$A$1:$A$277</definedName>
  </definedNames>
  <calcPr/>
</workbook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<sst xmlns="http://schemas.openxmlformats.org/spreadsheetml/2006/main" count="15" uniqueCount="15">
  <si>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</si>
  <si>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</si>
  <si>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</si>
  <si>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</si>
  <si>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</si>
  <si>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px Change</t>
  </si>
  <si>
    <t>Volatility</t>
  </si>
  <si>
    <t>Change</t>
  </si>
  <si>
    <t>Gain</t>
  </si>
  <si>
    <t>Loss</t>
  </si>
  <si>
    <t>Av Gain</t>
  </si>
  <si>
    <t>Av Loss</t>
  </si>
  <si>
    <t>RS</t>
  </si>
  <si>
    <t>RSI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</si>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</sst>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164" xfId="0" applyFont="1" applyNumberFormat="1"/>
    <xf borderId="0" fillId="0" fontId="2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13"/>
    <col customWidth="1" min="6" max="6" width="8.88"/>
    <col customWidth="1" min="7" max="7" width="9.0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42282.0</v>
      </c>
      <c r="B2" s="3">
        <v>1173.0</v>
      </c>
      <c r="C2" s="3">
        <v>1189.34998</v>
      </c>
      <c r="D2" s="3">
        <v>1162.0</v>
      </c>
      <c r="E2" s="3">
        <v>1181.75</v>
      </c>
    </row>
    <row r="3">
      <c r="A3" s="2">
        <v>42283.0</v>
      </c>
      <c r="B3" s="3">
        <v>1187.05005</v>
      </c>
      <c r="C3" s="3">
        <v>1192.55005</v>
      </c>
      <c r="D3" s="3">
        <v>1148.09998</v>
      </c>
      <c r="E3" s="3">
        <v>1154.59998</v>
      </c>
      <c r="F3" s="4">
        <f t="shared" ref="F3:F81" si="1">LN(E3/E2)</f>
        <v>-0.02324244437</v>
      </c>
      <c r="H3" s="5">
        <f t="shared" ref="H3:H81" si="2">E3-E2</f>
        <v>-27.15002</v>
      </c>
      <c r="I3" s="1">
        <f t="shared" ref="I3:I81" si="3">IF(H3&gt;0,H3,0)</f>
        <v>0</v>
      </c>
      <c r="J3" s="1">
        <f t="shared" ref="J3:J81" si="4">IF(H3&lt;0,ABS(H3),0)</f>
        <v>27.15002</v>
      </c>
    </row>
    <row r="4">
      <c r="A4" s="2">
        <v>42284.0</v>
      </c>
      <c r="B4" s="3">
        <v>1156.0</v>
      </c>
      <c r="C4" s="3">
        <v>1168.75</v>
      </c>
      <c r="D4" s="3">
        <v>1128.44995</v>
      </c>
      <c r="E4" s="3">
        <v>1133.19995</v>
      </c>
      <c r="F4" s="4">
        <f t="shared" si="1"/>
        <v>-0.01870850147</v>
      </c>
      <c r="H4" s="5">
        <f t="shared" si="2"/>
        <v>-21.40003</v>
      </c>
      <c r="I4" s="1">
        <f t="shared" si="3"/>
        <v>0</v>
      </c>
      <c r="J4" s="1">
        <f t="shared" si="4"/>
        <v>21.40003</v>
      </c>
    </row>
    <row r="5">
      <c r="A5" s="2">
        <v>42285.0</v>
      </c>
      <c r="B5" s="3">
        <v>1136.40002</v>
      </c>
      <c r="C5" s="3">
        <v>1149.59998</v>
      </c>
      <c r="D5" s="3">
        <v>1126.05005</v>
      </c>
      <c r="E5" s="3">
        <v>1132.15002</v>
      </c>
      <c r="F5" s="4">
        <f t="shared" si="1"/>
        <v>-0.0009269473495</v>
      </c>
      <c r="H5" s="5">
        <f t="shared" si="2"/>
        <v>-1.04993</v>
      </c>
      <c r="I5" s="1">
        <f t="shared" si="3"/>
        <v>0</v>
      </c>
      <c r="J5" s="1">
        <f t="shared" si="4"/>
        <v>1.04993</v>
      </c>
    </row>
    <row r="6">
      <c r="A6" s="2">
        <v>42286.0</v>
      </c>
      <c r="B6" s="3">
        <v>1136.0</v>
      </c>
      <c r="C6" s="3">
        <v>1172.90002</v>
      </c>
      <c r="D6" s="3">
        <v>1136.0</v>
      </c>
      <c r="E6" s="3">
        <v>1167.40002</v>
      </c>
      <c r="F6" s="4">
        <f t="shared" si="1"/>
        <v>0.03066057342</v>
      </c>
      <c r="H6" s="5">
        <f t="shared" si="2"/>
        <v>35.25</v>
      </c>
      <c r="I6" s="5">
        <f t="shared" si="3"/>
        <v>35.25</v>
      </c>
      <c r="J6" s="1">
        <f t="shared" si="4"/>
        <v>0</v>
      </c>
    </row>
    <row r="7">
      <c r="A7" s="2">
        <v>42289.0</v>
      </c>
      <c r="B7" s="3">
        <v>1199.0</v>
      </c>
      <c r="C7" s="3">
        <v>1219.80005</v>
      </c>
      <c r="D7" s="3">
        <v>1109.0</v>
      </c>
      <c r="E7" s="3">
        <v>1122.90002</v>
      </c>
      <c r="F7" s="4">
        <f t="shared" si="1"/>
        <v>-0.03886442851</v>
      </c>
      <c r="H7" s="5">
        <f t="shared" si="2"/>
        <v>-44.5</v>
      </c>
      <c r="I7" s="1">
        <f t="shared" si="3"/>
        <v>0</v>
      </c>
      <c r="J7" s="1">
        <f t="shared" si="4"/>
        <v>44.5</v>
      </c>
    </row>
    <row r="8">
      <c r="A8" s="2">
        <v>42290.0</v>
      </c>
      <c r="B8" s="3">
        <v>1107.44995</v>
      </c>
      <c r="C8" s="3">
        <v>1111.0</v>
      </c>
      <c r="D8" s="3">
        <v>1085.19995</v>
      </c>
      <c r="E8" s="3">
        <v>1099.40002</v>
      </c>
      <c r="F8" s="4">
        <f t="shared" si="1"/>
        <v>-0.02115004777</v>
      </c>
      <c r="H8" s="5">
        <f t="shared" si="2"/>
        <v>-23.5</v>
      </c>
      <c r="I8" s="1">
        <f t="shared" si="3"/>
        <v>0</v>
      </c>
      <c r="J8" s="1">
        <f t="shared" si="4"/>
        <v>23.5</v>
      </c>
    </row>
    <row r="9">
      <c r="A9" s="2">
        <v>42291.0</v>
      </c>
      <c r="B9" s="3">
        <v>1091.44995</v>
      </c>
      <c r="C9" s="3">
        <v>1115.55005</v>
      </c>
      <c r="D9" s="3">
        <v>1087.19995</v>
      </c>
      <c r="E9" s="3">
        <v>1097.59998</v>
      </c>
      <c r="F9" s="4">
        <f t="shared" si="1"/>
        <v>-0.001638634868</v>
      </c>
      <c r="H9" s="5">
        <f t="shared" si="2"/>
        <v>-1.80004</v>
      </c>
      <c r="I9" s="1">
        <f t="shared" si="3"/>
        <v>0</v>
      </c>
      <c r="J9" s="1">
        <f t="shared" si="4"/>
        <v>1.80004</v>
      </c>
    </row>
    <row r="10">
      <c r="A10" s="2">
        <v>42292.0</v>
      </c>
      <c r="B10" s="3">
        <v>1099.90002</v>
      </c>
      <c r="C10" s="3">
        <v>1104.34998</v>
      </c>
      <c r="D10" s="3">
        <v>1089.09998</v>
      </c>
      <c r="E10" s="3">
        <v>1097.34998</v>
      </c>
      <c r="F10" s="4">
        <f t="shared" si="1"/>
        <v>-0.0002277956269</v>
      </c>
      <c r="H10" s="5">
        <f t="shared" si="2"/>
        <v>-0.25</v>
      </c>
      <c r="I10" s="1">
        <f t="shared" si="3"/>
        <v>0</v>
      </c>
      <c r="J10" s="1">
        <f t="shared" si="4"/>
        <v>0.25</v>
      </c>
    </row>
    <row r="11">
      <c r="A11" s="2">
        <v>42293.0</v>
      </c>
      <c r="B11" s="3">
        <v>1099.0</v>
      </c>
      <c r="C11" s="3">
        <v>1101.40002</v>
      </c>
      <c r="D11" s="3">
        <v>1090.0</v>
      </c>
      <c r="E11" s="3">
        <v>1094.90002</v>
      </c>
      <c r="F11" s="4">
        <f t="shared" si="1"/>
        <v>-0.002235110977</v>
      </c>
      <c r="H11" s="5">
        <f t="shared" si="2"/>
        <v>-2.44996</v>
      </c>
      <c r="I11" s="1">
        <f t="shared" si="3"/>
        <v>0</v>
      </c>
      <c r="J11" s="1">
        <f t="shared" si="4"/>
        <v>2.44996</v>
      </c>
    </row>
    <row r="12">
      <c r="A12" s="2">
        <v>42296.0</v>
      </c>
      <c r="B12" s="3">
        <v>1102.0</v>
      </c>
      <c r="C12" s="3">
        <v>1116.0</v>
      </c>
      <c r="D12" s="3">
        <v>1100.5</v>
      </c>
      <c r="E12" s="3">
        <v>1111.94995</v>
      </c>
      <c r="F12" s="4">
        <f t="shared" si="1"/>
        <v>0.01545213266</v>
      </c>
      <c r="H12" s="5">
        <f t="shared" si="2"/>
        <v>17.04993</v>
      </c>
      <c r="I12" s="5">
        <f t="shared" si="3"/>
        <v>17.04993</v>
      </c>
      <c r="J12" s="1">
        <f t="shared" si="4"/>
        <v>0</v>
      </c>
    </row>
    <row r="13">
      <c r="A13" s="2">
        <v>42297.0</v>
      </c>
      <c r="B13" s="3">
        <v>1113.0</v>
      </c>
      <c r="C13" s="3">
        <v>1130.0</v>
      </c>
      <c r="D13" s="3">
        <v>1110.59998</v>
      </c>
      <c r="E13" s="3">
        <v>1125.94995</v>
      </c>
      <c r="F13" s="4">
        <f t="shared" si="1"/>
        <v>0.01251189353</v>
      </c>
      <c r="H13" s="5">
        <f t="shared" si="2"/>
        <v>14</v>
      </c>
      <c r="I13" s="5">
        <f t="shared" si="3"/>
        <v>14</v>
      </c>
      <c r="J13" s="1">
        <f t="shared" si="4"/>
        <v>0</v>
      </c>
    </row>
    <row r="14">
      <c r="A14" s="2">
        <v>42298.0</v>
      </c>
      <c r="B14" s="3">
        <v>1125.0</v>
      </c>
      <c r="C14" s="3">
        <v>1146.84998</v>
      </c>
      <c r="D14" s="3">
        <v>1125.0</v>
      </c>
      <c r="E14" s="3">
        <v>1138.40002</v>
      </c>
      <c r="F14" s="4">
        <f t="shared" si="1"/>
        <v>0.01099670601</v>
      </c>
      <c r="H14" s="5">
        <f t="shared" si="2"/>
        <v>12.45007</v>
      </c>
      <c r="I14" s="5">
        <f t="shared" si="3"/>
        <v>12.45007</v>
      </c>
      <c r="J14" s="1">
        <f t="shared" si="4"/>
        <v>0</v>
      </c>
    </row>
    <row r="15">
      <c r="A15" s="2">
        <v>42299.0</v>
      </c>
      <c r="B15" s="3">
        <v>1138.40002</v>
      </c>
      <c r="C15" s="3">
        <v>1138.40002</v>
      </c>
      <c r="D15" s="3">
        <v>1138.40002</v>
      </c>
      <c r="E15" s="3">
        <v>1138.40002</v>
      </c>
      <c r="F15" s="4">
        <f t="shared" si="1"/>
        <v>0</v>
      </c>
      <c r="H15" s="5">
        <f t="shared" si="2"/>
        <v>0</v>
      </c>
      <c r="I15" s="1">
        <f t="shared" si="3"/>
        <v>0</v>
      </c>
      <c r="J15" s="1">
        <f t="shared" si="4"/>
        <v>0</v>
      </c>
    </row>
    <row r="16">
      <c r="A16" s="2">
        <v>42300.0</v>
      </c>
      <c r="B16" s="3">
        <v>1141.80005</v>
      </c>
      <c r="C16" s="3">
        <v>1153.0</v>
      </c>
      <c r="D16" s="3">
        <v>1125.09998</v>
      </c>
      <c r="E16" s="3">
        <v>1149.90002</v>
      </c>
      <c r="F16" s="4">
        <f t="shared" si="1"/>
        <v>0.0100512141</v>
      </c>
      <c r="G16" s="4" t="str">
        <f t="shared" ref="G16:G81" si="6">STDEV(F3:F16)*SQRT(DaysInYear)</f>
        <v>#NAME?</v>
      </c>
      <c r="H16" s="5">
        <f t="shared" si="2"/>
        <v>11.5</v>
      </c>
      <c r="I16" s="5">
        <f t="shared" si="3"/>
        <v>11.5</v>
      </c>
      <c r="J16" s="1">
        <f t="shared" si="4"/>
        <v>0</v>
      </c>
      <c r="K16" s="1">
        <f t="shared" ref="K16:L16" si="5">AVERAGE(I3:I16)</f>
        <v>6.446428571</v>
      </c>
      <c r="L16" s="1">
        <f t="shared" si="5"/>
        <v>8.721427143</v>
      </c>
      <c r="M16" s="1">
        <f t="shared" ref="M16:M81" si="8">K16/L16</f>
        <v>0.7391483602</v>
      </c>
      <c r="N16" s="1">
        <f t="shared" ref="N16:N81" si="9">IF(L16=0,100,100-(100/(1+M16)))</f>
        <v>42.50059265</v>
      </c>
    </row>
    <row r="17">
      <c r="A17" s="2">
        <v>42303.0</v>
      </c>
      <c r="B17" s="3">
        <v>1154.0</v>
      </c>
      <c r="C17" s="3">
        <v>1158.5</v>
      </c>
      <c r="D17" s="3">
        <v>1143.15002</v>
      </c>
      <c r="E17" s="3">
        <v>1152.15002</v>
      </c>
      <c r="F17" s="4">
        <f t="shared" si="1"/>
        <v>0.001954780024</v>
      </c>
      <c r="G17" s="4" t="str">
        <f t="shared" si="6"/>
        <v>#NAME?</v>
      </c>
      <c r="H17" s="5">
        <f t="shared" si="2"/>
        <v>2.25</v>
      </c>
      <c r="I17" s="5">
        <f t="shared" si="3"/>
        <v>2.25</v>
      </c>
      <c r="J17" s="1">
        <f t="shared" si="4"/>
        <v>0</v>
      </c>
      <c r="K17" s="1">
        <f t="shared" ref="K17:L17" si="7">(K16*13+I17 )/14</f>
        <v>6.146683673</v>
      </c>
      <c r="L17" s="1">
        <f t="shared" si="7"/>
        <v>8.098468061</v>
      </c>
      <c r="M17" s="1">
        <f t="shared" si="8"/>
        <v>0.7589933833</v>
      </c>
      <c r="N17" s="1">
        <f t="shared" si="9"/>
        <v>43.14930292</v>
      </c>
    </row>
    <row r="18">
      <c r="A18" s="2">
        <v>42304.0</v>
      </c>
      <c r="B18" s="3">
        <v>1150.0</v>
      </c>
      <c r="C18" s="3">
        <v>1155.0</v>
      </c>
      <c r="D18" s="3">
        <v>1144.09998</v>
      </c>
      <c r="E18" s="3">
        <v>1149.40002</v>
      </c>
      <c r="F18" s="4">
        <f t="shared" si="1"/>
        <v>-0.002389694998</v>
      </c>
      <c r="G18" s="4" t="str">
        <f t="shared" si="6"/>
        <v>#NAME?</v>
      </c>
      <c r="H18" s="5">
        <f t="shared" si="2"/>
        <v>-2.75</v>
      </c>
      <c r="I18" s="1">
        <f t="shared" si="3"/>
        <v>0</v>
      </c>
      <c r="J18" s="1">
        <f t="shared" si="4"/>
        <v>2.75</v>
      </c>
      <c r="K18" s="1">
        <f t="shared" ref="K18:L18" si="10">(K17*13+I18 )/14</f>
        <v>5.70763484</v>
      </c>
      <c r="L18" s="1">
        <f t="shared" si="10"/>
        <v>7.716434628</v>
      </c>
      <c r="M18" s="1">
        <f t="shared" si="8"/>
        <v>0.739672545</v>
      </c>
      <c r="N18" s="1">
        <f t="shared" si="9"/>
        <v>42.51791793</v>
      </c>
    </row>
    <row r="19">
      <c r="A19" s="2">
        <v>42305.0</v>
      </c>
      <c r="B19" s="3">
        <v>1144.5</v>
      </c>
      <c r="C19" s="3">
        <v>1158.0</v>
      </c>
      <c r="D19" s="3">
        <v>1139.0</v>
      </c>
      <c r="E19" s="3">
        <v>1153.19995</v>
      </c>
      <c r="F19" s="4">
        <f t="shared" si="1"/>
        <v>0.003300558933</v>
      </c>
      <c r="G19" s="4" t="str">
        <f t="shared" si="6"/>
        <v>#NAME?</v>
      </c>
      <c r="H19" s="5">
        <f t="shared" si="2"/>
        <v>3.79993</v>
      </c>
      <c r="I19" s="5">
        <f t="shared" si="3"/>
        <v>3.79993</v>
      </c>
      <c r="J19" s="1">
        <f t="shared" si="4"/>
        <v>0</v>
      </c>
      <c r="K19" s="1">
        <f t="shared" ref="K19:L19" si="11">(K18*13+I19 )/14</f>
        <v>5.571370208</v>
      </c>
      <c r="L19" s="1">
        <f t="shared" si="11"/>
        <v>7.165260726</v>
      </c>
      <c r="M19" s="1">
        <f t="shared" si="8"/>
        <v>0.7775530328</v>
      </c>
      <c r="N19" s="1">
        <f t="shared" si="9"/>
        <v>43.74288803</v>
      </c>
    </row>
    <row r="20">
      <c r="A20" s="2">
        <v>42306.0</v>
      </c>
      <c r="B20" s="3">
        <v>1153.09998</v>
      </c>
      <c r="C20" s="3">
        <v>1155.90002</v>
      </c>
      <c r="D20" s="3">
        <v>1136.05005</v>
      </c>
      <c r="E20" s="3">
        <v>1145.05005</v>
      </c>
      <c r="F20" s="4">
        <f t="shared" si="1"/>
        <v>-0.007092295583</v>
      </c>
      <c r="G20" s="4" t="str">
        <f t="shared" si="6"/>
        <v>#NAME?</v>
      </c>
      <c r="H20" s="5">
        <f t="shared" si="2"/>
        <v>-8.1499</v>
      </c>
      <c r="I20" s="1">
        <f t="shared" si="3"/>
        <v>0</v>
      </c>
      <c r="J20" s="1">
        <f t="shared" si="4"/>
        <v>8.1499</v>
      </c>
      <c r="K20" s="1">
        <f t="shared" ref="K20:L20" si="12">(K19*13+I20 )/14</f>
        <v>5.173415193</v>
      </c>
      <c r="L20" s="1">
        <f t="shared" si="12"/>
        <v>7.235592103</v>
      </c>
      <c r="M20" s="1">
        <f t="shared" si="8"/>
        <v>0.7149954171</v>
      </c>
      <c r="N20" s="1">
        <f t="shared" si="9"/>
        <v>41.69080628</v>
      </c>
    </row>
    <row r="21" ht="15.75" customHeight="1">
      <c r="A21" s="2">
        <v>42307.0</v>
      </c>
      <c r="B21" s="3">
        <v>1145.0</v>
      </c>
      <c r="C21" s="3">
        <v>1145.0</v>
      </c>
      <c r="D21" s="3">
        <v>1130.0</v>
      </c>
      <c r="E21" s="3">
        <v>1135.44995</v>
      </c>
      <c r="F21" s="4">
        <f t="shared" si="1"/>
        <v>-0.008419343748</v>
      </c>
      <c r="G21" s="4" t="str">
        <f t="shared" si="6"/>
        <v>#NAME?</v>
      </c>
      <c r="H21" s="5">
        <f t="shared" si="2"/>
        <v>-9.6001</v>
      </c>
      <c r="I21" s="1">
        <f t="shared" si="3"/>
        <v>0</v>
      </c>
      <c r="J21" s="1">
        <f t="shared" si="4"/>
        <v>9.6001</v>
      </c>
      <c r="K21" s="1">
        <f t="shared" ref="K21:L21" si="13">(K20*13+I21 )/14</f>
        <v>4.803885537</v>
      </c>
      <c r="L21" s="1">
        <f t="shared" si="13"/>
        <v>7.404485524</v>
      </c>
      <c r="M21" s="1">
        <f t="shared" si="8"/>
        <v>0.6487804617</v>
      </c>
      <c r="N21" s="1">
        <f t="shared" si="9"/>
        <v>39.34911146</v>
      </c>
    </row>
    <row r="22" ht="15.75" customHeight="1">
      <c r="A22" s="2">
        <v>42310.0</v>
      </c>
      <c r="B22" s="3">
        <v>1130.0</v>
      </c>
      <c r="C22" s="3">
        <v>1135.80005</v>
      </c>
      <c r="D22" s="3">
        <v>1114.09998</v>
      </c>
      <c r="E22" s="3">
        <v>1131.19995</v>
      </c>
      <c r="F22" s="4">
        <f t="shared" si="1"/>
        <v>-0.003750032134</v>
      </c>
      <c r="G22" s="4" t="str">
        <f t="shared" si="6"/>
        <v>#NAME?</v>
      </c>
      <c r="H22" s="5">
        <f t="shared" si="2"/>
        <v>-4.25</v>
      </c>
      <c r="I22" s="1">
        <f t="shared" si="3"/>
        <v>0</v>
      </c>
      <c r="J22" s="1">
        <f t="shared" si="4"/>
        <v>4.25</v>
      </c>
      <c r="K22" s="1">
        <f t="shared" ref="K22:L22" si="14">(K21*13+I22 )/14</f>
        <v>4.460750856</v>
      </c>
      <c r="L22" s="1">
        <f t="shared" si="14"/>
        <v>7.17916513</v>
      </c>
      <c r="M22" s="1">
        <f t="shared" si="8"/>
        <v>0.6213467409</v>
      </c>
      <c r="N22" s="1">
        <f t="shared" si="9"/>
        <v>38.32287846</v>
      </c>
    </row>
    <row r="23" ht="15.75" customHeight="1">
      <c r="A23" s="2">
        <v>42311.0</v>
      </c>
      <c r="B23" s="3">
        <v>1133.40002</v>
      </c>
      <c r="C23" s="3">
        <v>1150.44995</v>
      </c>
      <c r="D23" s="3">
        <v>1133.40002</v>
      </c>
      <c r="E23" s="3">
        <v>1145.5</v>
      </c>
      <c r="F23" s="4">
        <f t="shared" si="1"/>
        <v>0.01256225095</v>
      </c>
      <c r="G23" s="4" t="str">
        <f t="shared" si="6"/>
        <v>#NAME?</v>
      </c>
      <c r="H23" s="5">
        <f t="shared" si="2"/>
        <v>14.30005</v>
      </c>
      <c r="I23" s="5">
        <f t="shared" si="3"/>
        <v>14.30005</v>
      </c>
      <c r="J23" s="1">
        <f t="shared" si="4"/>
        <v>0</v>
      </c>
      <c r="K23" s="1">
        <f t="shared" ref="K23:L23" si="15">(K22*13+I23 )/14</f>
        <v>5.163557937</v>
      </c>
      <c r="L23" s="1">
        <f t="shared" si="15"/>
        <v>6.66636762</v>
      </c>
      <c r="M23" s="1">
        <f t="shared" si="8"/>
        <v>0.7745684354</v>
      </c>
      <c r="N23" s="1">
        <f t="shared" si="9"/>
        <v>43.64827075</v>
      </c>
    </row>
    <row r="24" ht="15.75" customHeight="1">
      <c r="A24" s="2">
        <v>42312.0</v>
      </c>
      <c r="B24" s="3">
        <v>1150.09998</v>
      </c>
      <c r="C24" s="3">
        <v>1157.59998</v>
      </c>
      <c r="D24" s="3">
        <v>1132.30005</v>
      </c>
      <c r="E24" s="3">
        <v>1136.80005</v>
      </c>
      <c r="F24" s="4">
        <f t="shared" si="1"/>
        <v>-0.007623881128</v>
      </c>
      <c r="G24" s="4" t="str">
        <f t="shared" si="6"/>
        <v>#NAME?</v>
      </c>
      <c r="H24" s="5">
        <f t="shared" si="2"/>
        <v>-8.69995</v>
      </c>
      <c r="I24" s="1">
        <f t="shared" si="3"/>
        <v>0</v>
      </c>
      <c r="J24" s="1">
        <f t="shared" si="4"/>
        <v>8.69995</v>
      </c>
      <c r="K24" s="1">
        <f t="shared" ref="K24:L24" si="16">(K23*13+I24 )/14</f>
        <v>4.79473237</v>
      </c>
      <c r="L24" s="1">
        <f t="shared" si="16"/>
        <v>6.811623505</v>
      </c>
      <c r="M24" s="1">
        <f t="shared" si="8"/>
        <v>0.7039044902</v>
      </c>
      <c r="N24" s="1">
        <f t="shared" si="9"/>
        <v>41.31126447</v>
      </c>
    </row>
    <row r="25" ht="15.75" customHeight="1">
      <c r="A25" s="2">
        <v>42313.0</v>
      </c>
      <c r="B25" s="3">
        <v>1142.94995</v>
      </c>
      <c r="C25" s="3">
        <v>1145.0</v>
      </c>
      <c r="D25" s="3">
        <v>1119.40002</v>
      </c>
      <c r="E25" s="3">
        <v>1122.90002</v>
      </c>
      <c r="F25" s="4">
        <f t="shared" si="1"/>
        <v>-0.01230269938</v>
      </c>
      <c r="G25" s="4" t="str">
        <f t="shared" si="6"/>
        <v>#NAME?</v>
      </c>
      <c r="H25" s="5">
        <f t="shared" si="2"/>
        <v>-13.90003</v>
      </c>
      <c r="I25" s="1">
        <f t="shared" si="3"/>
        <v>0</v>
      </c>
      <c r="J25" s="1">
        <f t="shared" si="4"/>
        <v>13.90003</v>
      </c>
      <c r="K25" s="1">
        <f t="shared" ref="K25:L25" si="17">(K24*13+I25 )/14</f>
        <v>4.452251487</v>
      </c>
      <c r="L25" s="1">
        <f t="shared" si="17"/>
        <v>7.317938254</v>
      </c>
      <c r="M25" s="1">
        <f t="shared" si="8"/>
        <v>0.6084024396</v>
      </c>
      <c r="N25" s="1">
        <f t="shared" si="9"/>
        <v>37.82650564</v>
      </c>
    </row>
    <row r="26" ht="15.75" customHeight="1">
      <c r="A26" s="2">
        <v>42314.0</v>
      </c>
      <c r="B26" s="3">
        <v>1123.0</v>
      </c>
      <c r="C26" s="3">
        <v>1143.90002</v>
      </c>
      <c r="D26" s="3">
        <v>1122.90002</v>
      </c>
      <c r="E26" s="3">
        <v>1138.30005</v>
      </c>
      <c r="F26" s="4">
        <f t="shared" si="1"/>
        <v>0.01362132287</v>
      </c>
      <c r="G26" s="4" t="str">
        <f t="shared" si="6"/>
        <v>#NAME?</v>
      </c>
      <c r="H26" s="5">
        <f t="shared" si="2"/>
        <v>15.40003</v>
      </c>
      <c r="I26" s="5">
        <f t="shared" si="3"/>
        <v>15.40003</v>
      </c>
      <c r="J26" s="1">
        <f t="shared" si="4"/>
        <v>0</v>
      </c>
      <c r="K26" s="1">
        <f t="shared" ref="K26:L26" si="18">(K25*13+I26 )/14</f>
        <v>5.234235666</v>
      </c>
      <c r="L26" s="1">
        <f t="shared" si="18"/>
        <v>6.795228379</v>
      </c>
      <c r="M26" s="1">
        <f t="shared" si="8"/>
        <v>0.7702810523</v>
      </c>
      <c r="N26" s="1">
        <f t="shared" si="9"/>
        <v>43.51179443</v>
      </c>
    </row>
    <row r="27" ht="15.75" customHeight="1">
      <c r="A27" s="2">
        <v>42317.0</v>
      </c>
      <c r="B27" s="3">
        <v>1120.0</v>
      </c>
      <c r="C27" s="3">
        <v>1140.0</v>
      </c>
      <c r="D27" s="3">
        <v>1115.19995</v>
      </c>
      <c r="E27" s="3">
        <v>1134.59998</v>
      </c>
      <c r="F27" s="4">
        <f t="shared" si="1"/>
        <v>-0.003255816991</v>
      </c>
      <c r="G27" s="4" t="str">
        <f t="shared" si="6"/>
        <v>#NAME?</v>
      </c>
      <c r="H27" s="5">
        <f t="shared" si="2"/>
        <v>-3.70007</v>
      </c>
      <c r="I27" s="1">
        <f t="shared" si="3"/>
        <v>0</v>
      </c>
      <c r="J27" s="1">
        <f t="shared" si="4"/>
        <v>3.70007</v>
      </c>
      <c r="K27" s="1">
        <f t="shared" ref="K27:L27" si="19">(K26*13+I27 )/14</f>
        <v>4.86036169</v>
      </c>
      <c r="L27" s="1">
        <f t="shared" si="19"/>
        <v>6.574145638</v>
      </c>
      <c r="M27" s="1">
        <f t="shared" si="8"/>
        <v>0.7393145753</v>
      </c>
      <c r="N27" s="1">
        <f t="shared" si="9"/>
        <v>42.5060875</v>
      </c>
    </row>
    <row r="28" ht="15.75" customHeight="1">
      <c r="A28" s="2">
        <v>42318.0</v>
      </c>
      <c r="B28" s="3">
        <v>1127.5</v>
      </c>
      <c r="C28" s="3">
        <v>1127.5</v>
      </c>
      <c r="D28" s="3">
        <v>1100.09998</v>
      </c>
      <c r="E28" s="3">
        <v>1103.84998</v>
      </c>
      <c r="F28" s="4">
        <f t="shared" si="1"/>
        <v>-0.02747609734</v>
      </c>
      <c r="G28" s="4" t="str">
        <f t="shared" si="6"/>
        <v>#NAME?</v>
      </c>
      <c r="H28" s="5">
        <f t="shared" si="2"/>
        <v>-30.75</v>
      </c>
      <c r="I28" s="1">
        <f t="shared" si="3"/>
        <v>0</v>
      </c>
      <c r="J28" s="1">
        <f t="shared" si="4"/>
        <v>30.75</v>
      </c>
      <c r="K28" s="1">
        <f t="shared" ref="K28:L28" si="20">(K27*13+I28 )/14</f>
        <v>4.513192998</v>
      </c>
      <c r="L28" s="1">
        <f t="shared" si="20"/>
        <v>8.300992378</v>
      </c>
      <c r="M28" s="1">
        <f t="shared" si="8"/>
        <v>0.5436931866</v>
      </c>
      <c r="N28" s="1">
        <f t="shared" si="9"/>
        <v>35.22028803</v>
      </c>
    </row>
    <row r="29" ht="15.75" customHeight="1">
      <c r="A29" s="2">
        <v>42319.0</v>
      </c>
      <c r="B29" s="3">
        <v>1103.84998</v>
      </c>
      <c r="C29" s="3">
        <v>1103.84998</v>
      </c>
      <c r="D29" s="3">
        <v>1103.84998</v>
      </c>
      <c r="E29" s="3">
        <v>1103.84998</v>
      </c>
      <c r="F29" s="4">
        <f t="shared" si="1"/>
        <v>0</v>
      </c>
      <c r="G29" s="4" t="str">
        <f t="shared" si="6"/>
        <v>#NAME?</v>
      </c>
      <c r="H29" s="5">
        <f t="shared" si="2"/>
        <v>0</v>
      </c>
      <c r="I29" s="1">
        <f t="shared" si="3"/>
        <v>0</v>
      </c>
      <c r="J29" s="1">
        <f t="shared" si="4"/>
        <v>0</v>
      </c>
      <c r="K29" s="1">
        <f t="shared" ref="K29:L29" si="21">(K28*13+I29 )/14</f>
        <v>4.19082207</v>
      </c>
      <c r="L29" s="1">
        <f t="shared" si="21"/>
        <v>7.708064351</v>
      </c>
      <c r="M29" s="1">
        <f t="shared" si="8"/>
        <v>0.5436931866</v>
      </c>
      <c r="N29" s="1">
        <f t="shared" si="9"/>
        <v>35.22028803</v>
      </c>
    </row>
    <row r="30" ht="15.75" customHeight="1">
      <c r="A30" s="2">
        <v>42320.0</v>
      </c>
      <c r="B30" s="3">
        <v>1103.84998</v>
      </c>
      <c r="C30" s="3">
        <v>1103.84998</v>
      </c>
      <c r="D30" s="3">
        <v>1103.84998</v>
      </c>
      <c r="E30" s="3">
        <v>1103.84998</v>
      </c>
      <c r="F30" s="4">
        <f t="shared" si="1"/>
        <v>0</v>
      </c>
      <c r="G30" s="4" t="str">
        <f t="shared" si="6"/>
        <v>#NAME?</v>
      </c>
      <c r="H30" s="5">
        <f t="shared" si="2"/>
        <v>0</v>
      </c>
      <c r="I30" s="1">
        <f t="shared" si="3"/>
        <v>0</v>
      </c>
      <c r="J30" s="1">
        <f t="shared" si="4"/>
        <v>0</v>
      </c>
      <c r="K30" s="1">
        <f t="shared" ref="K30:L30" si="22">(K29*13+I30 )/14</f>
        <v>3.891477636</v>
      </c>
      <c r="L30" s="1">
        <f t="shared" si="22"/>
        <v>7.157488326</v>
      </c>
      <c r="M30" s="1">
        <f t="shared" si="8"/>
        <v>0.5436931866</v>
      </c>
      <c r="N30" s="1">
        <f t="shared" si="9"/>
        <v>35.22028803</v>
      </c>
    </row>
    <row r="31" ht="15.75" customHeight="1">
      <c r="A31" s="2">
        <v>42321.0</v>
      </c>
      <c r="B31" s="3">
        <v>1099.94995</v>
      </c>
      <c r="C31" s="3">
        <v>1106.0</v>
      </c>
      <c r="D31" s="3">
        <v>1090.0</v>
      </c>
      <c r="E31" s="3">
        <v>1100.80005</v>
      </c>
      <c r="F31" s="4">
        <f t="shared" si="1"/>
        <v>-0.002766817322</v>
      </c>
      <c r="G31" s="4" t="str">
        <f t="shared" si="6"/>
        <v>#NAME?</v>
      </c>
      <c r="H31" s="5">
        <f t="shared" si="2"/>
        <v>-3.04993</v>
      </c>
      <c r="I31" s="1">
        <f t="shared" si="3"/>
        <v>0</v>
      </c>
      <c r="J31" s="1">
        <f t="shared" si="4"/>
        <v>3.04993</v>
      </c>
      <c r="K31" s="1">
        <f t="shared" ref="K31:L31" si="23">(K30*13+I31 )/14</f>
        <v>3.613514948</v>
      </c>
      <c r="L31" s="1">
        <f t="shared" si="23"/>
        <v>6.864091302</v>
      </c>
      <c r="M31" s="1">
        <f t="shared" si="8"/>
        <v>0.5264374829</v>
      </c>
      <c r="N31" s="1">
        <f t="shared" si="9"/>
        <v>34.48798191</v>
      </c>
    </row>
    <row r="32" ht="15.75" customHeight="1">
      <c r="A32" s="2">
        <v>42324.0</v>
      </c>
      <c r="B32" s="3">
        <v>1083.65002</v>
      </c>
      <c r="C32" s="3">
        <v>1094.0</v>
      </c>
      <c r="D32" s="3">
        <v>1067.19995</v>
      </c>
      <c r="E32" s="3">
        <v>1080.19995</v>
      </c>
      <c r="F32" s="4">
        <f t="shared" si="1"/>
        <v>-0.01889107073</v>
      </c>
      <c r="G32" s="4" t="str">
        <f t="shared" si="6"/>
        <v>#NAME?</v>
      </c>
      <c r="H32" s="5">
        <f t="shared" si="2"/>
        <v>-20.6001</v>
      </c>
      <c r="I32" s="1">
        <f t="shared" si="3"/>
        <v>0</v>
      </c>
      <c r="J32" s="1">
        <f t="shared" si="4"/>
        <v>20.6001</v>
      </c>
      <c r="K32" s="1">
        <f t="shared" ref="K32:L32" si="24">(K31*13+I32 )/14</f>
        <v>3.355406737</v>
      </c>
      <c r="L32" s="1">
        <f t="shared" si="24"/>
        <v>7.845234781</v>
      </c>
      <c r="M32" s="1">
        <f t="shared" si="8"/>
        <v>0.4276999772</v>
      </c>
      <c r="N32" s="1">
        <f t="shared" si="9"/>
        <v>29.95727282</v>
      </c>
    </row>
    <row r="33" ht="15.75" customHeight="1">
      <c r="A33" s="2">
        <v>42325.0</v>
      </c>
      <c r="B33" s="3">
        <v>1080.0</v>
      </c>
      <c r="C33" s="3">
        <v>1082.90002</v>
      </c>
      <c r="D33" s="3">
        <v>1052.0</v>
      </c>
      <c r="E33" s="3">
        <v>1061.5</v>
      </c>
      <c r="F33" s="4">
        <f t="shared" si="1"/>
        <v>-0.01746316073</v>
      </c>
      <c r="G33" s="4" t="str">
        <f t="shared" si="6"/>
        <v>#NAME?</v>
      </c>
      <c r="H33" s="5">
        <f t="shared" si="2"/>
        <v>-18.69995</v>
      </c>
      <c r="I33" s="1">
        <f t="shared" si="3"/>
        <v>0</v>
      </c>
      <c r="J33" s="1">
        <f t="shared" si="4"/>
        <v>18.69995</v>
      </c>
      <c r="K33" s="1">
        <f t="shared" ref="K33:L33" si="25">(K32*13+I33 )/14</f>
        <v>3.115734827</v>
      </c>
      <c r="L33" s="1">
        <f t="shared" si="25"/>
        <v>8.620571582</v>
      </c>
      <c r="M33" s="1">
        <f t="shared" si="8"/>
        <v>0.3614301903</v>
      </c>
      <c r="N33" s="1">
        <f t="shared" si="9"/>
        <v>26.54783131</v>
      </c>
    </row>
    <row r="34" ht="15.75" customHeight="1">
      <c r="A34" s="2">
        <v>42326.0</v>
      </c>
      <c r="B34" s="3">
        <v>1041.0</v>
      </c>
      <c r="C34" s="3">
        <v>1045.15002</v>
      </c>
      <c r="D34" s="3">
        <v>1011.25</v>
      </c>
      <c r="E34" s="3">
        <v>1020.0</v>
      </c>
      <c r="F34" s="4">
        <f t="shared" si="1"/>
        <v>-0.03988037486</v>
      </c>
      <c r="G34" s="4" t="str">
        <f t="shared" si="6"/>
        <v>#NAME?</v>
      </c>
      <c r="H34" s="5">
        <f t="shared" si="2"/>
        <v>-41.5</v>
      </c>
      <c r="I34" s="1">
        <f t="shared" si="3"/>
        <v>0</v>
      </c>
      <c r="J34" s="1">
        <f t="shared" si="4"/>
        <v>41.5</v>
      </c>
      <c r="K34" s="1">
        <f t="shared" ref="K34:L34" si="26">(K33*13+I34 )/14</f>
        <v>2.89318234</v>
      </c>
      <c r="L34" s="1">
        <f t="shared" si="26"/>
        <v>10.96910218</v>
      </c>
      <c r="M34" s="1">
        <f t="shared" si="8"/>
        <v>0.2637574426</v>
      </c>
      <c r="N34" s="1">
        <f t="shared" si="9"/>
        <v>20.87089134</v>
      </c>
    </row>
    <row r="35" ht="15.75" customHeight="1">
      <c r="A35" s="2">
        <v>42327.0</v>
      </c>
      <c r="B35" s="3">
        <v>1030.25</v>
      </c>
      <c r="C35" s="3">
        <v>1052.0</v>
      </c>
      <c r="D35" s="3">
        <v>1023.79999</v>
      </c>
      <c r="E35" s="3">
        <v>1047.80005</v>
      </c>
      <c r="F35" s="4">
        <f t="shared" si="1"/>
        <v>0.02689014841</v>
      </c>
      <c r="G35" s="4" t="str">
        <f t="shared" si="6"/>
        <v>#NAME?</v>
      </c>
      <c r="H35" s="5">
        <f t="shared" si="2"/>
        <v>27.80005</v>
      </c>
      <c r="I35" s="5">
        <f t="shared" si="3"/>
        <v>27.80005</v>
      </c>
      <c r="J35" s="1">
        <f t="shared" si="4"/>
        <v>0</v>
      </c>
      <c r="K35" s="1">
        <f t="shared" ref="K35:L35" si="27">(K34*13+I35 )/14</f>
        <v>4.672244315</v>
      </c>
      <c r="L35" s="1">
        <f t="shared" si="27"/>
        <v>10.18559488</v>
      </c>
      <c r="M35" s="1">
        <f t="shared" si="8"/>
        <v>0.4587109902</v>
      </c>
      <c r="N35" s="1">
        <f t="shared" si="9"/>
        <v>31.44632441</v>
      </c>
    </row>
    <row r="36" ht="15.75" customHeight="1">
      <c r="A36" s="2">
        <v>42328.0</v>
      </c>
      <c r="B36" s="3">
        <v>1048.0</v>
      </c>
      <c r="C36" s="3">
        <v>1063.19995</v>
      </c>
      <c r="D36" s="3">
        <v>1042.05005</v>
      </c>
      <c r="E36" s="3">
        <v>1052.40002</v>
      </c>
      <c r="F36" s="4">
        <f t="shared" si="1"/>
        <v>0.004380513477</v>
      </c>
      <c r="G36" s="4" t="str">
        <f t="shared" si="6"/>
        <v>#NAME?</v>
      </c>
      <c r="H36" s="5">
        <f t="shared" si="2"/>
        <v>4.59997</v>
      </c>
      <c r="I36" s="5">
        <f t="shared" si="3"/>
        <v>4.59997</v>
      </c>
      <c r="J36" s="1">
        <f t="shared" si="4"/>
        <v>0</v>
      </c>
      <c r="K36" s="1">
        <f t="shared" ref="K36:L36" si="28">(K35*13+I36 )/14</f>
        <v>4.667081864</v>
      </c>
      <c r="L36" s="1">
        <f t="shared" si="28"/>
        <v>9.458052393</v>
      </c>
      <c r="M36" s="1">
        <f t="shared" si="8"/>
        <v>0.493450625</v>
      </c>
      <c r="N36" s="1">
        <f t="shared" si="9"/>
        <v>33.04097348</v>
      </c>
    </row>
    <row r="37" ht="15.75" customHeight="1">
      <c r="A37" s="2">
        <v>42331.0</v>
      </c>
      <c r="B37" s="3">
        <v>1050.0</v>
      </c>
      <c r="C37" s="3">
        <v>1062.40002</v>
      </c>
      <c r="D37" s="3">
        <v>1038.0</v>
      </c>
      <c r="E37" s="3">
        <v>1053.69995</v>
      </c>
      <c r="F37" s="4">
        <f t="shared" si="1"/>
        <v>0.001234442983</v>
      </c>
      <c r="G37" s="4" t="str">
        <f t="shared" si="6"/>
        <v>#NAME?</v>
      </c>
      <c r="H37" s="5">
        <f t="shared" si="2"/>
        <v>1.29993</v>
      </c>
      <c r="I37" s="5">
        <f t="shared" si="3"/>
        <v>1.29993</v>
      </c>
      <c r="J37" s="1">
        <f t="shared" si="4"/>
        <v>0</v>
      </c>
      <c r="K37" s="1">
        <f t="shared" ref="K37:L37" si="29">(K36*13+I37 )/14</f>
        <v>4.426571017</v>
      </c>
      <c r="L37" s="1">
        <f t="shared" si="29"/>
        <v>8.782477222</v>
      </c>
      <c r="M37" s="1">
        <f t="shared" si="8"/>
        <v>0.5040230569</v>
      </c>
      <c r="N37" s="1">
        <f t="shared" si="9"/>
        <v>33.51165759</v>
      </c>
    </row>
    <row r="38" ht="15.75" customHeight="1">
      <c r="A38" s="2">
        <v>42332.0</v>
      </c>
      <c r="B38" s="3">
        <v>1050.0</v>
      </c>
      <c r="C38" s="3">
        <v>1050.80005</v>
      </c>
      <c r="D38" s="3">
        <v>1037.0</v>
      </c>
      <c r="E38" s="3">
        <v>1041.15002</v>
      </c>
      <c r="F38" s="4">
        <f t="shared" si="1"/>
        <v>-0.01198184149</v>
      </c>
      <c r="G38" s="4" t="str">
        <f t="shared" si="6"/>
        <v>#NAME?</v>
      </c>
      <c r="H38" s="5">
        <f t="shared" si="2"/>
        <v>-12.54993</v>
      </c>
      <c r="I38" s="1">
        <f t="shared" si="3"/>
        <v>0</v>
      </c>
      <c r="J38" s="1">
        <f t="shared" si="4"/>
        <v>12.54993</v>
      </c>
      <c r="K38" s="1">
        <f t="shared" ref="K38:L38" si="30">(K37*13+I38 )/14</f>
        <v>4.110387373</v>
      </c>
      <c r="L38" s="1">
        <f t="shared" si="30"/>
        <v>9.051580992</v>
      </c>
      <c r="M38" s="1">
        <f t="shared" si="8"/>
        <v>0.4541071197</v>
      </c>
      <c r="N38" s="1">
        <f t="shared" si="9"/>
        <v>31.22927558</v>
      </c>
    </row>
    <row r="39" ht="15.75" customHeight="1">
      <c r="A39" s="2">
        <v>42333.0</v>
      </c>
      <c r="B39" s="3">
        <v>1041.15002</v>
      </c>
      <c r="C39" s="3">
        <v>1041.15002</v>
      </c>
      <c r="D39" s="3">
        <v>1041.15002</v>
      </c>
      <c r="E39" s="3">
        <v>1041.15002</v>
      </c>
      <c r="F39" s="4">
        <f t="shared" si="1"/>
        <v>0</v>
      </c>
      <c r="G39" s="4" t="str">
        <f t="shared" si="6"/>
        <v>#NAME?</v>
      </c>
      <c r="H39" s="5">
        <f t="shared" si="2"/>
        <v>0</v>
      </c>
      <c r="I39" s="1">
        <f t="shared" si="3"/>
        <v>0</v>
      </c>
      <c r="J39" s="1">
        <f t="shared" si="4"/>
        <v>0</v>
      </c>
      <c r="K39" s="1">
        <f t="shared" ref="K39:L39" si="31">(K38*13+I39 )/14</f>
        <v>3.816788275</v>
      </c>
      <c r="L39" s="1">
        <f t="shared" si="31"/>
        <v>8.405039492</v>
      </c>
      <c r="M39" s="1">
        <f t="shared" si="8"/>
        <v>0.4541071197</v>
      </c>
      <c r="N39" s="1">
        <f t="shared" si="9"/>
        <v>31.22927558</v>
      </c>
    </row>
    <row r="40" ht="15.75" customHeight="1">
      <c r="A40" s="2">
        <v>42334.0</v>
      </c>
      <c r="B40" s="3">
        <v>1040.94995</v>
      </c>
      <c r="C40" s="3">
        <v>1059.5</v>
      </c>
      <c r="D40" s="3">
        <v>1040.05005</v>
      </c>
      <c r="E40" s="3">
        <v>1052.40002</v>
      </c>
      <c r="F40" s="4">
        <f t="shared" si="1"/>
        <v>0.01074739851</v>
      </c>
      <c r="G40" s="4" t="str">
        <f t="shared" si="6"/>
        <v>#NAME?</v>
      </c>
      <c r="H40" s="5">
        <f t="shared" si="2"/>
        <v>11.25</v>
      </c>
      <c r="I40" s="5">
        <f t="shared" si="3"/>
        <v>11.25</v>
      </c>
      <c r="J40" s="1">
        <f t="shared" si="4"/>
        <v>0</v>
      </c>
      <c r="K40" s="1">
        <f t="shared" ref="K40:L40" si="32">(K39*13+I40 )/14</f>
        <v>4.347731969</v>
      </c>
      <c r="L40" s="1">
        <f t="shared" si="32"/>
        <v>7.804679529</v>
      </c>
      <c r="M40" s="1">
        <f t="shared" si="8"/>
        <v>0.5570673278</v>
      </c>
      <c r="N40" s="1">
        <f t="shared" si="9"/>
        <v>35.77670136</v>
      </c>
    </row>
    <row r="41" ht="15.75" customHeight="1">
      <c r="A41" s="2">
        <v>42335.0</v>
      </c>
      <c r="B41" s="3">
        <v>1058.0</v>
      </c>
      <c r="C41" s="3">
        <v>1070.0</v>
      </c>
      <c r="D41" s="3">
        <v>1045.0</v>
      </c>
      <c r="E41" s="3">
        <v>1066.34998</v>
      </c>
      <c r="F41" s="4">
        <f t="shared" si="1"/>
        <v>0.01316829412</v>
      </c>
      <c r="G41" s="4" t="str">
        <f t="shared" si="6"/>
        <v>#NAME?</v>
      </c>
      <c r="H41" s="5">
        <f t="shared" si="2"/>
        <v>13.94996</v>
      </c>
      <c r="I41" s="5">
        <f t="shared" si="3"/>
        <v>13.94996</v>
      </c>
      <c r="J41" s="1">
        <f t="shared" si="4"/>
        <v>0</v>
      </c>
      <c r="K41" s="1">
        <f t="shared" ref="K41:L41" si="33">(K40*13+I41 )/14</f>
        <v>5.0336054</v>
      </c>
      <c r="L41" s="1">
        <f t="shared" si="33"/>
        <v>7.247202419</v>
      </c>
      <c r="M41" s="1">
        <f t="shared" si="8"/>
        <v>0.6945584115</v>
      </c>
      <c r="N41" s="1">
        <f t="shared" si="9"/>
        <v>40.98757569</v>
      </c>
    </row>
    <row r="42" ht="15.75" customHeight="1">
      <c r="A42" s="2">
        <v>42338.0</v>
      </c>
      <c r="B42" s="3">
        <v>1070.0</v>
      </c>
      <c r="C42" s="3">
        <v>1098.30005</v>
      </c>
      <c r="D42" s="3">
        <v>1056.19995</v>
      </c>
      <c r="E42" s="3">
        <v>1087.90002</v>
      </c>
      <c r="F42" s="4">
        <f t="shared" si="1"/>
        <v>0.02000766752</v>
      </c>
      <c r="G42" s="4" t="str">
        <f t="shared" si="6"/>
        <v>#NAME?</v>
      </c>
      <c r="H42" s="5">
        <f t="shared" si="2"/>
        <v>21.55004</v>
      </c>
      <c r="I42" s="5">
        <f t="shared" si="3"/>
        <v>21.55004</v>
      </c>
      <c r="J42" s="1">
        <f t="shared" si="4"/>
        <v>0</v>
      </c>
      <c r="K42" s="1">
        <f t="shared" ref="K42:L42" si="34">(K41*13+I42 )/14</f>
        <v>6.213350729</v>
      </c>
      <c r="L42" s="1">
        <f t="shared" si="34"/>
        <v>6.729545104</v>
      </c>
      <c r="M42" s="1">
        <f t="shared" si="8"/>
        <v>0.9232943138</v>
      </c>
      <c r="N42" s="1">
        <f t="shared" si="9"/>
        <v>48.00587758</v>
      </c>
    </row>
    <row r="43" ht="15.75" customHeight="1">
      <c r="A43" s="2">
        <v>42339.0</v>
      </c>
      <c r="B43" s="3">
        <v>1088.0</v>
      </c>
      <c r="C43" s="3">
        <v>1095.0</v>
      </c>
      <c r="D43" s="3">
        <v>1072.94995</v>
      </c>
      <c r="E43" s="3">
        <v>1079.0</v>
      </c>
      <c r="F43" s="4">
        <f t="shared" si="1"/>
        <v>-0.008214564553</v>
      </c>
      <c r="G43" s="4" t="str">
        <f t="shared" si="6"/>
        <v>#NAME?</v>
      </c>
      <c r="H43" s="5">
        <f t="shared" si="2"/>
        <v>-8.90002</v>
      </c>
      <c r="I43" s="1">
        <f t="shared" si="3"/>
        <v>0</v>
      </c>
      <c r="J43" s="1">
        <f t="shared" si="4"/>
        <v>8.90002</v>
      </c>
      <c r="K43" s="1">
        <f t="shared" ref="K43:L43" si="35">(K42*13+I43 )/14</f>
        <v>5.769539962</v>
      </c>
      <c r="L43" s="1">
        <f t="shared" si="35"/>
        <v>6.884579025</v>
      </c>
      <c r="M43" s="1">
        <f t="shared" si="8"/>
        <v>0.8380381635</v>
      </c>
      <c r="N43" s="1">
        <f t="shared" si="9"/>
        <v>45.59416557</v>
      </c>
    </row>
    <row r="44" ht="15.75" customHeight="1">
      <c r="A44" s="2">
        <v>42340.0</v>
      </c>
      <c r="B44" s="3">
        <v>1079.94995</v>
      </c>
      <c r="C44" s="3">
        <v>1079.94995</v>
      </c>
      <c r="D44" s="3">
        <v>1059.0</v>
      </c>
      <c r="E44" s="3">
        <v>1060.69995</v>
      </c>
      <c r="F44" s="4">
        <f t="shared" si="1"/>
        <v>-0.01710566589</v>
      </c>
      <c r="G44" s="4" t="str">
        <f t="shared" si="6"/>
        <v>#NAME?</v>
      </c>
      <c r="H44" s="5">
        <f t="shared" si="2"/>
        <v>-18.30005</v>
      </c>
      <c r="I44" s="1">
        <f t="shared" si="3"/>
        <v>0</v>
      </c>
      <c r="J44" s="1">
        <f t="shared" si="4"/>
        <v>18.30005</v>
      </c>
      <c r="K44" s="1">
        <f t="shared" ref="K44:L44" si="36">(K43*13+I44 )/14</f>
        <v>5.357429965</v>
      </c>
      <c r="L44" s="1">
        <f t="shared" si="36"/>
        <v>7.699969809</v>
      </c>
      <c r="M44" s="1">
        <f t="shared" si="8"/>
        <v>0.6957728534</v>
      </c>
      <c r="N44" s="1">
        <f t="shared" si="9"/>
        <v>41.02983793</v>
      </c>
    </row>
    <row r="45" ht="15.75" customHeight="1">
      <c r="A45" s="2">
        <v>42341.0</v>
      </c>
      <c r="B45" s="3">
        <v>1061.0</v>
      </c>
      <c r="C45" s="3">
        <v>1064.80005</v>
      </c>
      <c r="D45" s="3">
        <v>1049.05005</v>
      </c>
      <c r="E45" s="3">
        <v>1057.75</v>
      </c>
      <c r="F45" s="4">
        <f t="shared" si="1"/>
        <v>-0.002785009773</v>
      </c>
      <c r="G45" s="4" t="str">
        <f t="shared" si="6"/>
        <v>#NAME?</v>
      </c>
      <c r="H45" s="5">
        <f t="shared" si="2"/>
        <v>-2.94995</v>
      </c>
      <c r="I45" s="1">
        <f t="shared" si="3"/>
        <v>0</v>
      </c>
      <c r="J45" s="1">
        <f t="shared" si="4"/>
        <v>2.94995</v>
      </c>
      <c r="K45" s="1">
        <f t="shared" ref="K45:L45" si="37">(K44*13+I45 )/14</f>
        <v>4.974756396</v>
      </c>
      <c r="L45" s="1">
        <f t="shared" si="37"/>
        <v>7.36068268</v>
      </c>
      <c r="M45" s="1">
        <f t="shared" si="8"/>
        <v>0.6758552994</v>
      </c>
      <c r="N45" s="1">
        <f t="shared" si="9"/>
        <v>40.32897707</v>
      </c>
    </row>
    <row r="46" ht="15.75" customHeight="1">
      <c r="A46" s="2">
        <v>42342.0</v>
      </c>
      <c r="B46" s="3">
        <v>1049.0</v>
      </c>
      <c r="C46" s="3">
        <v>1064.90002</v>
      </c>
      <c r="D46" s="3">
        <v>1040.09998</v>
      </c>
      <c r="E46" s="3">
        <v>1049.05005</v>
      </c>
      <c r="F46" s="4">
        <f t="shared" si="1"/>
        <v>-0.008258970235</v>
      </c>
      <c r="G46" s="4" t="str">
        <f t="shared" si="6"/>
        <v>#NAME?</v>
      </c>
      <c r="H46" s="5">
        <f t="shared" si="2"/>
        <v>-8.69995</v>
      </c>
      <c r="I46" s="1">
        <f t="shared" si="3"/>
        <v>0</v>
      </c>
      <c r="J46" s="1">
        <f t="shared" si="4"/>
        <v>8.69995</v>
      </c>
      <c r="K46" s="1">
        <f t="shared" ref="K46:L46" si="38">(K45*13+I46 )/14</f>
        <v>4.619416654</v>
      </c>
      <c r="L46" s="1">
        <f t="shared" si="38"/>
        <v>7.456344631</v>
      </c>
      <c r="M46" s="1">
        <f t="shared" si="8"/>
        <v>0.6195283188</v>
      </c>
      <c r="N46" s="1">
        <f t="shared" si="9"/>
        <v>38.25362679</v>
      </c>
    </row>
    <row r="47" ht="15.75" customHeight="1">
      <c r="A47" s="2">
        <v>42345.0</v>
      </c>
      <c r="B47" s="3">
        <v>1055.30005</v>
      </c>
      <c r="C47" s="3">
        <v>1059.0</v>
      </c>
      <c r="D47" s="3">
        <v>1040.0</v>
      </c>
      <c r="E47" s="3">
        <v>1046.25</v>
      </c>
      <c r="F47" s="4">
        <f t="shared" si="1"/>
        <v>-0.002672697561</v>
      </c>
      <c r="G47" s="4" t="str">
        <f t="shared" si="6"/>
        <v>#NAME?</v>
      </c>
      <c r="H47" s="5">
        <f t="shared" si="2"/>
        <v>-2.80005</v>
      </c>
      <c r="I47" s="1">
        <f t="shared" si="3"/>
        <v>0</v>
      </c>
      <c r="J47" s="1">
        <f t="shared" si="4"/>
        <v>2.80005</v>
      </c>
      <c r="K47" s="1">
        <f t="shared" ref="K47:L47" si="39">(K46*13+I47 )/14</f>
        <v>4.289458321</v>
      </c>
      <c r="L47" s="1">
        <f t="shared" si="39"/>
        <v>7.123752157</v>
      </c>
      <c r="M47" s="1">
        <f t="shared" si="8"/>
        <v>0.6021346934</v>
      </c>
      <c r="N47" s="1">
        <f t="shared" si="9"/>
        <v>37.58327536</v>
      </c>
    </row>
    <row r="48" ht="15.75" customHeight="1">
      <c r="A48" s="2">
        <v>42346.0</v>
      </c>
      <c r="B48" s="3">
        <v>1045.05005</v>
      </c>
      <c r="C48" s="3">
        <v>1062.75</v>
      </c>
      <c r="D48" s="3">
        <v>1039.30005</v>
      </c>
      <c r="E48" s="3">
        <v>1044.40002</v>
      </c>
      <c r="F48" s="4">
        <f t="shared" si="1"/>
        <v>-0.001769765829</v>
      </c>
      <c r="G48" s="4" t="str">
        <f t="shared" si="6"/>
        <v>#NAME?</v>
      </c>
      <c r="H48" s="5">
        <f t="shared" si="2"/>
        <v>-1.84998</v>
      </c>
      <c r="I48" s="1">
        <f t="shared" si="3"/>
        <v>0</v>
      </c>
      <c r="J48" s="1">
        <f t="shared" si="4"/>
        <v>1.84998</v>
      </c>
      <c r="K48" s="1">
        <f t="shared" ref="K48:L48" si="40">(K47*13+I48 )/14</f>
        <v>3.983068441</v>
      </c>
      <c r="L48" s="1">
        <f t="shared" si="40"/>
        <v>6.747054146</v>
      </c>
      <c r="M48" s="1">
        <f t="shared" si="8"/>
        <v>0.5903418521</v>
      </c>
      <c r="N48" s="1">
        <f t="shared" si="9"/>
        <v>37.12043743</v>
      </c>
    </row>
    <row r="49" ht="15.75" customHeight="1">
      <c r="A49" s="2">
        <v>42347.0</v>
      </c>
      <c r="B49" s="3">
        <v>1043.0</v>
      </c>
      <c r="C49" s="3">
        <v>1046.94995</v>
      </c>
      <c r="D49" s="3">
        <v>1022.54999</v>
      </c>
      <c r="E49" s="3">
        <v>1028.19995</v>
      </c>
      <c r="F49" s="4">
        <f t="shared" si="1"/>
        <v>-0.01563292498</v>
      </c>
      <c r="G49" s="4" t="str">
        <f t="shared" si="6"/>
        <v>#NAME?</v>
      </c>
      <c r="H49" s="5">
        <f t="shared" si="2"/>
        <v>-16.20007</v>
      </c>
      <c r="I49" s="1">
        <f t="shared" si="3"/>
        <v>0</v>
      </c>
      <c r="J49" s="1">
        <f t="shared" si="4"/>
        <v>16.20007</v>
      </c>
      <c r="K49" s="1">
        <f t="shared" ref="K49:L49" si="41">(K48*13+I49 )/14</f>
        <v>3.698563552</v>
      </c>
      <c r="L49" s="1">
        <f t="shared" si="41"/>
        <v>7.422269564</v>
      </c>
      <c r="M49" s="1">
        <f t="shared" si="8"/>
        <v>0.4983062822</v>
      </c>
      <c r="N49" s="1">
        <f t="shared" si="9"/>
        <v>33.25797189</v>
      </c>
    </row>
    <row r="50" ht="15.75" customHeight="1">
      <c r="A50" s="2">
        <v>42348.0</v>
      </c>
      <c r="B50" s="3">
        <v>1036.59998</v>
      </c>
      <c r="C50" s="3">
        <v>1051.59998</v>
      </c>
      <c r="D50" s="3">
        <v>1030.30005</v>
      </c>
      <c r="E50" s="3">
        <v>1047.34998</v>
      </c>
      <c r="F50" s="4">
        <f t="shared" si="1"/>
        <v>0.01845349336</v>
      </c>
      <c r="G50" s="4" t="str">
        <f t="shared" si="6"/>
        <v>#NAME?</v>
      </c>
      <c r="H50" s="5">
        <f t="shared" si="2"/>
        <v>19.15003</v>
      </c>
      <c r="I50" s="5">
        <f t="shared" si="3"/>
        <v>19.15003</v>
      </c>
      <c r="J50" s="1">
        <f t="shared" si="4"/>
        <v>0</v>
      </c>
      <c r="K50" s="1">
        <f t="shared" ref="K50:L50" si="42">(K49*13+I50 )/14</f>
        <v>4.802239727</v>
      </c>
      <c r="L50" s="1">
        <f t="shared" si="42"/>
        <v>6.892107453</v>
      </c>
      <c r="M50" s="1">
        <f t="shared" si="8"/>
        <v>0.696773775</v>
      </c>
      <c r="N50" s="1">
        <f t="shared" si="9"/>
        <v>41.06462424</v>
      </c>
    </row>
    <row r="51" ht="15.75" customHeight="1">
      <c r="A51" s="2">
        <v>42349.0</v>
      </c>
      <c r="B51" s="3">
        <v>1054.0</v>
      </c>
      <c r="C51" s="3">
        <v>1061.90002</v>
      </c>
      <c r="D51" s="3">
        <v>1045.90002</v>
      </c>
      <c r="E51" s="3">
        <v>1052.80005</v>
      </c>
      <c r="F51" s="4">
        <f t="shared" si="1"/>
        <v>0.005190183707</v>
      </c>
      <c r="G51" s="4" t="str">
        <f t="shared" si="6"/>
        <v>#NAME?</v>
      </c>
      <c r="H51" s="5">
        <f t="shared" si="2"/>
        <v>5.45007</v>
      </c>
      <c r="I51" s="5">
        <f t="shared" si="3"/>
        <v>5.45007</v>
      </c>
      <c r="J51" s="1">
        <f t="shared" si="4"/>
        <v>0</v>
      </c>
      <c r="K51" s="1">
        <f t="shared" ref="K51:L51" si="43">(K50*13+I51 )/14</f>
        <v>4.848513318</v>
      </c>
      <c r="L51" s="1">
        <f t="shared" si="43"/>
        <v>6.399814063</v>
      </c>
      <c r="M51" s="1">
        <f t="shared" si="8"/>
        <v>0.7576022163</v>
      </c>
      <c r="N51" s="1">
        <f t="shared" si="9"/>
        <v>43.10430479</v>
      </c>
    </row>
    <row r="52" ht="15.75" customHeight="1">
      <c r="A52" s="2">
        <v>42352.0</v>
      </c>
      <c r="B52" s="3">
        <v>1049.5</v>
      </c>
      <c r="C52" s="3">
        <v>1073.15002</v>
      </c>
      <c r="D52" s="3">
        <v>1048.05005</v>
      </c>
      <c r="E52" s="3">
        <v>1069.5</v>
      </c>
      <c r="F52" s="4">
        <f t="shared" si="1"/>
        <v>0.01573792046</v>
      </c>
      <c r="G52" s="4" t="str">
        <f t="shared" si="6"/>
        <v>#NAME?</v>
      </c>
      <c r="H52" s="5">
        <f t="shared" si="2"/>
        <v>16.69995</v>
      </c>
      <c r="I52" s="5">
        <f t="shared" si="3"/>
        <v>16.69995</v>
      </c>
      <c r="J52" s="1">
        <f t="shared" si="4"/>
        <v>0</v>
      </c>
      <c r="K52" s="1">
        <f t="shared" ref="K52:L52" si="44">(K51*13+I52 )/14</f>
        <v>5.69504451</v>
      </c>
      <c r="L52" s="1">
        <f t="shared" si="44"/>
        <v>5.942684487</v>
      </c>
      <c r="M52" s="1">
        <f t="shared" si="8"/>
        <v>0.9583286008</v>
      </c>
      <c r="N52" s="1">
        <f t="shared" si="9"/>
        <v>48.93604681</v>
      </c>
    </row>
    <row r="53" ht="15.75" customHeight="1">
      <c r="A53" s="2">
        <v>42353.0</v>
      </c>
      <c r="B53" s="3">
        <v>1073.25</v>
      </c>
      <c r="C53" s="3">
        <v>1079.09998</v>
      </c>
      <c r="D53" s="3">
        <v>1058.80005</v>
      </c>
      <c r="E53" s="3">
        <v>1077.55005</v>
      </c>
      <c r="F53" s="4">
        <f t="shared" si="1"/>
        <v>0.007498742493</v>
      </c>
      <c r="G53" s="4" t="str">
        <f t="shared" si="6"/>
        <v>#NAME?</v>
      </c>
      <c r="H53" s="5">
        <f t="shared" si="2"/>
        <v>8.05005</v>
      </c>
      <c r="I53" s="5">
        <f t="shared" si="3"/>
        <v>8.05005</v>
      </c>
      <c r="J53" s="1">
        <f t="shared" si="4"/>
        <v>0</v>
      </c>
      <c r="K53" s="1">
        <f t="shared" ref="K53:L53" si="45">(K52*13+I53 )/14</f>
        <v>5.863259188</v>
      </c>
      <c r="L53" s="1">
        <f t="shared" si="45"/>
        <v>5.518207024</v>
      </c>
      <c r="M53" s="1">
        <f t="shared" si="8"/>
        <v>1.062529761</v>
      </c>
      <c r="N53" s="1">
        <f t="shared" si="9"/>
        <v>51.51585111</v>
      </c>
    </row>
    <row r="54" ht="15.75" customHeight="1">
      <c r="A54" s="2">
        <v>42354.0</v>
      </c>
      <c r="B54" s="3">
        <v>1083.40002</v>
      </c>
      <c r="C54" s="3">
        <v>1098.0</v>
      </c>
      <c r="D54" s="3">
        <v>1083.40002</v>
      </c>
      <c r="E54" s="3">
        <v>1095.84998</v>
      </c>
      <c r="F54" s="4">
        <f t="shared" si="1"/>
        <v>0.01684030756</v>
      </c>
      <c r="G54" s="4" t="str">
        <f t="shared" si="6"/>
        <v>#NAME?</v>
      </c>
      <c r="H54" s="5">
        <f t="shared" si="2"/>
        <v>18.29993</v>
      </c>
      <c r="I54" s="5">
        <f t="shared" si="3"/>
        <v>18.29993</v>
      </c>
      <c r="J54" s="1">
        <f t="shared" si="4"/>
        <v>0</v>
      </c>
      <c r="K54" s="1">
        <f t="shared" ref="K54:L54" si="46">(K53*13+I54 )/14</f>
        <v>6.751592817</v>
      </c>
      <c r="L54" s="1">
        <f t="shared" si="46"/>
        <v>5.124049379</v>
      </c>
      <c r="M54" s="1">
        <f t="shared" si="8"/>
        <v>1.317628367</v>
      </c>
      <c r="N54" s="1">
        <f t="shared" si="9"/>
        <v>56.8524439</v>
      </c>
    </row>
    <row r="55" ht="15.75" customHeight="1">
      <c r="A55" s="2">
        <v>42355.0</v>
      </c>
      <c r="B55" s="3">
        <v>1100.0</v>
      </c>
      <c r="C55" s="3">
        <v>1109.80005</v>
      </c>
      <c r="D55" s="3">
        <v>1088.0</v>
      </c>
      <c r="E55" s="3">
        <v>1107.09998</v>
      </c>
      <c r="F55" s="4">
        <f t="shared" si="1"/>
        <v>0.01021366622</v>
      </c>
      <c r="G55" s="4" t="str">
        <f t="shared" si="6"/>
        <v>#NAME?</v>
      </c>
      <c r="H55" s="5">
        <f t="shared" si="2"/>
        <v>11.25</v>
      </c>
      <c r="I55" s="5">
        <f t="shared" si="3"/>
        <v>11.25</v>
      </c>
      <c r="J55" s="1">
        <f t="shared" si="4"/>
        <v>0</v>
      </c>
      <c r="K55" s="1">
        <f t="shared" ref="K55:L55" si="47">(K54*13+I55 )/14</f>
        <v>7.072907616</v>
      </c>
      <c r="L55" s="1">
        <f t="shared" si="47"/>
        <v>4.758045852</v>
      </c>
      <c r="M55" s="1">
        <f t="shared" si="8"/>
        <v>1.486515228</v>
      </c>
      <c r="N55" s="1">
        <f t="shared" si="9"/>
        <v>59.78307357</v>
      </c>
    </row>
    <row r="56" ht="15.75" customHeight="1">
      <c r="A56" s="2">
        <v>42356.0</v>
      </c>
      <c r="B56" s="3">
        <v>1103.40002</v>
      </c>
      <c r="C56" s="3">
        <v>1103.40002</v>
      </c>
      <c r="D56" s="3">
        <v>1079.44995</v>
      </c>
      <c r="E56" s="3">
        <v>1083.15002</v>
      </c>
      <c r="F56" s="4">
        <f t="shared" si="1"/>
        <v>-0.02187048477</v>
      </c>
      <c r="G56" s="4" t="str">
        <f t="shared" si="6"/>
        <v>#NAME?</v>
      </c>
      <c r="H56" s="5">
        <f t="shared" si="2"/>
        <v>-23.94996</v>
      </c>
      <c r="I56" s="1">
        <f t="shared" si="3"/>
        <v>0</v>
      </c>
      <c r="J56" s="1">
        <f t="shared" si="4"/>
        <v>23.94996</v>
      </c>
      <c r="K56" s="1">
        <f t="shared" ref="K56:L56" si="48">(K55*13+I56 )/14</f>
        <v>6.567699929</v>
      </c>
      <c r="L56" s="1">
        <f t="shared" si="48"/>
        <v>6.128896863</v>
      </c>
      <c r="M56" s="1">
        <f t="shared" si="8"/>
        <v>1.071595766</v>
      </c>
      <c r="N56" s="1">
        <f t="shared" si="9"/>
        <v>51.72803419</v>
      </c>
    </row>
    <row r="57" ht="15.75" customHeight="1">
      <c r="A57" s="2">
        <v>42359.0</v>
      </c>
      <c r="B57" s="3">
        <v>1077.0</v>
      </c>
      <c r="C57" s="3">
        <v>1107.40002</v>
      </c>
      <c r="D57" s="3">
        <v>1065.94995</v>
      </c>
      <c r="E57" s="3">
        <v>1103.44995</v>
      </c>
      <c r="F57" s="4">
        <f t="shared" si="1"/>
        <v>0.01856810895</v>
      </c>
      <c r="G57" s="4" t="str">
        <f t="shared" si="6"/>
        <v>#NAME?</v>
      </c>
      <c r="H57" s="5">
        <f t="shared" si="2"/>
        <v>20.29993</v>
      </c>
      <c r="I57" s="5">
        <f t="shared" si="3"/>
        <v>20.29993</v>
      </c>
      <c r="J57" s="1">
        <f t="shared" si="4"/>
        <v>0</v>
      </c>
      <c r="K57" s="1">
        <f t="shared" ref="K57:L57" si="49">(K56*13+I57 )/14</f>
        <v>7.548573505</v>
      </c>
      <c r="L57" s="1">
        <f t="shared" si="49"/>
        <v>5.691118515</v>
      </c>
      <c r="M57" s="1">
        <f t="shared" si="8"/>
        <v>1.326377844</v>
      </c>
      <c r="N57" s="1">
        <f t="shared" si="9"/>
        <v>57.01472129</v>
      </c>
    </row>
    <row r="58" ht="15.75" customHeight="1">
      <c r="A58" s="2">
        <v>42360.0</v>
      </c>
      <c r="B58" s="3">
        <v>1097.44995</v>
      </c>
      <c r="C58" s="3">
        <v>1097.44995</v>
      </c>
      <c r="D58" s="3">
        <v>1080.09998</v>
      </c>
      <c r="E58" s="3">
        <v>1083.75</v>
      </c>
      <c r="F58" s="4">
        <f t="shared" si="1"/>
        <v>-0.01801434089</v>
      </c>
      <c r="G58" s="4" t="str">
        <f t="shared" si="6"/>
        <v>#NAME?</v>
      </c>
      <c r="H58" s="5">
        <f t="shared" si="2"/>
        <v>-19.69995</v>
      </c>
      <c r="I58" s="1">
        <f t="shared" si="3"/>
        <v>0</v>
      </c>
      <c r="J58" s="1">
        <f t="shared" si="4"/>
        <v>19.69995</v>
      </c>
      <c r="K58" s="1">
        <f t="shared" ref="K58:L58" si="50">(K57*13+I58 )/14</f>
        <v>7.009389684</v>
      </c>
      <c r="L58" s="1">
        <f t="shared" si="50"/>
        <v>6.691749336</v>
      </c>
      <c r="M58" s="1">
        <f t="shared" si="8"/>
        <v>1.047467461</v>
      </c>
      <c r="N58" s="1">
        <f t="shared" si="9"/>
        <v>51.15917497</v>
      </c>
    </row>
    <row r="59" ht="15.75" customHeight="1">
      <c r="A59" s="2">
        <v>42361.0</v>
      </c>
      <c r="B59" s="3">
        <v>1095.05005</v>
      </c>
      <c r="C59" s="3">
        <v>1102.5</v>
      </c>
      <c r="D59" s="3">
        <v>1087.05005</v>
      </c>
      <c r="E59" s="3">
        <v>1100.84998</v>
      </c>
      <c r="F59" s="4">
        <f t="shared" si="1"/>
        <v>0.0156553414</v>
      </c>
      <c r="G59" s="4" t="str">
        <f t="shared" si="6"/>
        <v>#NAME?</v>
      </c>
      <c r="H59" s="5">
        <f t="shared" si="2"/>
        <v>17.09998</v>
      </c>
      <c r="I59" s="5">
        <f t="shared" si="3"/>
        <v>17.09998</v>
      </c>
      <c r="J59" s="1">
        <f t="shared" si="4"/>
        <v>0</v>
      </c>
      <c r="K59" s="1">
        <f t="shared" ref="K59:L59" si="51">(K58*13+I59 )/14</f>
        <v>7.730146135</v>
      </c>
      <c r="L59" s="1">
        <f t="shared" si="51"/>
        <v>6.21376724</v>
      </c>
      <c r="M59" s="1">
        <f t="shared" si="8"/>
        <v>1.244035355</v>
      </c>
      <c r="N59" s="1">
        <f t="shared" si="9"/>
        <v>55.43742224</v>
      </c>
    </row>
    <row r="60" ht="15.75" customHeight="1">
      <c r="A60" s="2">
        <v>42362.0</v>
      </c>
      <c r="B60" s="3">
        <v>1102.05005</v>
      </c>
      <c r="C60" s="3">
        <v>1104.44995</v>
      </c>
      <c r="D60" s="3">
        <v>1090.09998</v>
      </c>
      <c r="E60" s="3">
        <v>1096.34998</v>
      </c>
      <c r="F60" s="4">
        <f t="shared" si="1"/>
        <v>-0.004096128139</v>
      </c>
      <c r="G60" s="4" t="str">
        <f t="shared" si="6"/>
        <v>#NAME?</v>
      </c>
      <c r="H60" s="5">
        <f t="shared" si="2"/>
        <v>-4.5</v>
      </c>
      <c r="I60" s="1">
        <f t="shared" si="3"/>
        <v>0</v>
      </c>
      <c r="J60" s="1">
        <f t="shared" si="4"/>
        <v>4.5</v>
      </c>
      <c r="K60" s="1">
        <f t="shared" ref="K60:L60" si="52">(K59*13+I60 )/14</f>
        <v>7.177992839</v>
      </c>
      <c r="L60" s="1">
        <f t="shared" si="52"/>
        <v>6.091355295</v>
      </c>
      <c r="M60" s="1">
        <f t="shared" si="8"/>
        <v>1.178390111</v>
      </c>
      <c r="N60" s="1">
        <f t="shared" si="9"/>
        <v>54.09454004</v>
      </c>
    </row>
    <row r="61" ht="15.75" customHeight="1">
      <c r="A61" s="2">
        <v>42363.0</v>
      </c>
      <c r="B61" s="3">
        <v>1096.34998</v>
      </c>
      <c r="C61" s="3">
        <v>1096.34998</v>
      </c>
      <c r="D61" s="3">
        <v>1096.34998</v>
      </c>
      <c r="E61" s="3">
        <v>1096.34998</v>
      </c>
      <c r="F61" s="4">
        <f t="shared" si="1"/>
        <v>0</v>
      </c>
      <c r="G61" s="4" t="str">
        <f t="shared" si="6"/>
        <v>#NAME?</v>
      </c>
      <c r="H61" s="5">
        <f t="shared" si="2"/>
        <v>0</v>
      </c>
      <c r="I61" s="1">
        <f t="shared" si="3"/>
        <v>0</v>
      </c>
      <c r="J61" s="1">
        <f t="shared" si="4"/>
        <v>0</v>
      </c>
      <c r="K61" s="1">
        <f t="shared" ref="K61:L61" si="53">(K60*13+I61 )/14</f>
        <v>6.665279065</v>
      </c>
      <c r="L61" s="1">
        <f t="shared" si="53"/>
        <v>5.656258488</v>
      </c>
      <c r="M61" s="1">
        <f t="shared" si="8"/>
        <v>1.178390111</v>
      </c>
      <c r="N61" s="1">
        <f t="shared" si="9"/>
        <v>54.09454004</v>
      </c>
    </row>
    <row r="62" ht="15.75" customHeight="1">
      <c r="A62" s="2">
        <v>42366.0</v>
      </c>
      <c r="B62" s="3">
        <v>1090.0</v>
      </c>
      <c r="C62" s="3">
        <v>1110.0</v>
      </c>
      <c r="D62" s="3">
        <v>1090.0</v>
      </c>
      <c r="E62" s="3">
        <v>1104.75</v>
      </c>
      <c r="F62" s="4">
        <f t="shared" si="1"/>
        <v>0.007632602659</v>
      </c>
      <c r="G62" s="4" t="str">
        <f t="shared" si="6"/>
        <v>#NAME?</v>
      </c>
      <c r="H62" s="5">
        <f t="shared" si="2"/>
        <v>8.40002</v>
      </c>
      <c r="I62" s="5">
        <f t="shared" si="3"/>
        <v>8.40002</v>
      </c>
      <c r="J62" s="1">
        <f t="shared" si="4"/>
        <v>0</v>
      </c>
      <c r="K62" s="1">
        <f t="shared" ref="K62:L62" si="54">(K61*13+I62 )/14</f>
        <v>6.789189132</v>
      </c>
      <c r="L62" s="1">
        <f t="shared" si="54"/>
        <v>5.252240024</v>
      </c>
      <c r="M62" s="1">
        <f t="shared" si="8"/>
        <v>1.292627355</v>
      </c>
      <c r="N62" s="1">
        <f t="shared" si="9"/>
        <v>56.38192148</v>
      </c>
    </row>
    <row r="63" ht="15.75" customHeight="1">
      <c r="A63" s="2">
        <v>42367.0</v>
      </c>
      <c r="B63" s="3">
        <v>1101.25</v>
      </c>
      <c r="C63" s="3">
        <v>1110.0</v>
      </c>
      <c r="D63" s="3">
        <v>1097.30005</v>
      </c>
      <c r="E63" s="3">
        <v>1104.69995</v>
      </c>
      <c r="F63" s="4">
        <f t="shared" si="1"/>
        <v>-0.00004530539378</v>
      </c>
      <c r="G63" s="4" t="str">
        <f t="shared" si="6"/>
        <v>#NAME?</v>
      </c>
      <c r="H63" s="5">
        <f t="shared" si="2"/>
        <v>-0.05005</v>
      </c>
      <c r="I63" s="1">
        <f t="shared" si="3"/>
        <v>0</v>
      </c>
      <c r="J63" s="1">
        <f t="shared" si="4"/>
        <v>0.05005</v>
      </c>
      <c r="K63" s="1">
        <f t="shared" ref="K63:L63" si="55">(K62*13+I63 )/14</f>
        <v>6.304247051</v>
      </c>
      <c r="L63" s="1">
        <f t="shared" si="55"/>
        <v>4.880655023</v>
      </c>
      <c r="M63" s="1">
        <f t="shared" si="8"/>
        <v>1.291680527</v>
      </c>
      <c r="N63" s="1">
        <f t="shared" si="9"/>
        <v>56.36390028</v>
      </c>
    </row>
    <row r="64" ht="15.75" customHeight="1">
      <c r="A64" s="2">
        <v>42368.0</v>
      </c>
      <c r="B64" s="3">
        <v>1101.09998</v>
      </c>
      <c r="C64" s="3">
        <v>1106.59998</v>
      </c>
      <c r="D64" s="3">
        <v>1083.0</v>
      </c>
      <c r="E64" s="3">
        <v>1086.30005</v>
      </c>
      <c r="F64" s="4">
        <f t="shared" si="1"/>
        <v>-0.01679628715</v>
      </c>
      <c r="G64" s="4" t="str">
        <f t="shared" si="6"/>
        <v>#NAME?</v>
      </c>
      <c r="H64" s="5">
        <f t="shared" si="2"/>
        <v>-18.3999</v>
      </c>
      <c r="I64" s="1">
        <f t="shared" si="3"/>
        <v>0</v>
      </c>
      <c r="J64" s="1">
        <f t="shared" si="4"/>
        <v>18.3999</v>
      </c>
      <c r="K64" s="1">
        <f t="shared" ref="K64:L64" si="56">(K63*13+I64 )/14</f>
        <v>5.85394369</v>
      </c>
      <c r="L64" s="1">
        <f t="shared" si="56"/>
        <v>5.846315378</v>
      </c>
      <c r="M64" s="1">
        <f t="shared" si="8"/>
        <v>1.001304807</v>
      </c>
      <c r="N64" s="1">
        <f t="shared" si="9"/>
        <v>50.0325989</v>
      </c>
    </row>
    <row r="65" ht="15.75" customHeight="1">
      <c r="A65" s="2">
        <v>42369.0</v>
      </c>
      <c r="B65" s="3">
        <v>1090.15002</v>
      </c>
      <c r="C65" s="3">
        <v>1109.94995</v>
      </c>
      <c r="D65" s="3">
        <v>1087.0</v>
      </c>
      <c r="E65" s="3">
        <v>1105.40002</v>
      </c>
      <c r="F65" s="4">
        <f t="shared" si="1"/>
        <v>0.01742980602</v>
      </c>
      <c r="G65" s="4" t="str">
        <f t="shared" si="6"/>
        <v>#NAME?</v>
      </c>
      <c r="H65" s="5">
        <f t="shared" si="2"/>
        <v>19.09997</v>
      </c>
      <c r="I65" s="5">
        <f t="shared" si="3"/>
        <v>19.09997</v>
      </c>
      <c r="J65" s="1">
        <f t="shared" si="4"/>
        <v>0</v>
      </c>
      <c r="K65" s="1">
        <f t="shared" ref="K65:L65" si="57">(K64*13+I65 )/14</f>
        <v>6.800088427</v>
      </c>
      <c r="L65" s="1">
        <f t="shared" si="57"/>
        <v>5.428721423</v>
      </c>
      <c r="M65" s="1">
        <f t="shared" si="8"/>
        <v>1.252613258</v>
      </c>
      <c r="N65" s="1">
        <f t="shared" si="9"/>
        <v>55.60711558</v>
      </c>
    </row>
    <row r="66" ht="15.75" customHeight="1">
      <c r="A66" s="2">
        <v>42370.0</v>
      </c>
      <c r="B66" s="3">
        <v>1100.0</v>
      </c>
      <c r="C66" s="3">
        <v>1108.94995</v>
      </c>
      <c r="D66" s="3">
        <v>1093.19995</v>
      </c>
      <c r="E66" s="3">
        <v>1105.25</v>
      </c>
      <c r="F66" s="4">
        <f t="shared" si="1"/>
        <v>-0.0001357247858</v>
      </c>
      <c r="G66" s="4" t="str">
        <f t="shared" si="6"/>
        <v>#NAME?</v>
      </c>
      <c r="H66" s="5">
        <f t="shared" si="2"/>
        <v>-0.15002</v>
      </c>
      <c r="I66" s="1">
        <f t="shared" si="3"/>
        <v>0</v>
      </c>
      <c r="J66" s="1">
        <f t="shared" si="4"/>
        <v>0.15002</v>
      </c>
      <c r="K66" s="1">
        <f t="shared" ref="K66:L66" si="58">(K65*13+I66 )/14</f>
        <v>6.314367825</v>
      </c>
      <c r="L66" s="1">
        <f t="shared" si="58"/>
        <v>5.051671321</v>
      </c>
      <c r="M66" s="1">
        <f t="shared" si="8"/>
        <v>1.249956187</v>
      </c>
      <c r="N66" s="1">
        <f t="shared" si="9"/>
        <v>55.55469011</v>
      </c>
    </row>
    <row r="67" ht="15.75" customHeight="1">
      <c r="A67" s="2">
        <v>42373.0</v>
      </c>
      <c r="B67" s="3">
        <v>1099.94995</v>
      </c>
      <c r="C67" s="3">
        <v>1102.44995</v>
      </c>
      <c r="D67" s="3">
        <v>1076.05005</v>
      </c>
      <c r="E67" s="3">
        <v>1078.90002</v>
      </c>
      <c r="F67" s="4">
        <f t="shared" si="1"/>
        <v>-0.02412953161</v>
      </c>
      <c r="G67" s="4" t="str">
        <f t="shared" si="6"/>
        <v>#NAME?</v>
      </c>
      <c r="H67" s="5">
        <f t="shared" si="2"/>
        <v>-26.34998</v>
      </c>
      <c r="I67" s="1">
        <f t="shared" si="3"/>
        <v>0</v>
      </c>
      <c r="J67" s="1">
        <f t="shared" si="4"/>
        <v>26.34998</v>
      </c>
      <c r="K67" s="1">
        <f t="shared" ref="K67:L67" si="59">(K66*13+I67 )/14</f>
        <v>5.863341552</v>
      </c>
      <c r="L67" s="1">
        <f t="shared" si="59"/>
        <v>6.572979084</v>
      </c>
      <c r="M67" s="1">
        <f t="shared" si="8"/>
        <v>0.8920371535</v>
      </c>
      <c r="N67" s="1">
        <f t="shared" si="9"/>
        <v>47.14691526</v>
      </c>
    </row>
    <row r="68" ht="15.75" customHeight="1">
      <c r="A68" s="2">
        <v>42374.0</v>
      </c>
      <c r="B68" s="3">
        <v>1085.5</v>
      </c>
      <c r="C68" s="3">
        <v>1085.5</v>
      </c>
      <c r="D68" s="3">
        <v>1062.25</v>
      </c>
      <c r="E68" s="3">
        <v>1074.05005</v>
      </c>
      <c r="F68" s="4">
        <f t="shared" si="1"/>
        <v>-0.004505425622</v>
      </c>
      <c r="G68" s="4" t="str">
        <f t="shared" si="6"/>
        <v>#NAME?</v>
      </c>
      <c r="H68" s="5">
        <f t="shared" si="2"/>
        <v>-4.84997</v>
      </c>
      <c r="I68" s="1">
        <f t="shared" si="3"/>
        <v>0</v>
      </c>
      <c r="J68" s="1">
        <f t="shared" si="4"/>
        <v>4.84997</v>
      </c>
      <c r="K68" s="1">
        <f t="shared" ref="K68:L68" si="60">(K67*13+I68 )/14</f>
        <v>5.444531441</v>
      </c>
      <c r="L68" s="1">
        <f t="shared" si="60"/>
        <v>6.449907006</v>
      </c>
      <c r="M68" s="1">
        <f t="shared" si="8"/>
        <v>0.844125572</v>
      </c>
      <c r="N68" s="1">
        <f t="shared" si="9"/>
        <v>45.77375775</v>
      </c>
    </row>
    <row r="69" ht="15.75" customHeight="1">
      <c r="A69" s="2">
        <v>42375.0</v>
      </c>
      <c r="B69" s="3">
        <v>1074.65002</v>
      </c>
      <c r="C69" s="3">
        <v>1074.65002</v>
      </c>
      <c r="D69" s="3">
        <v>1058.90002</v>
      </c>
      <c r="E69" s="3">
        <v>1069.34998</v>
      </c>
      <c r="F69" s="4">
        <f t="shared" si="1"/>
        <v>-0.004385627944</v>
      </c>
      <c r="G69" s="4" t="str">
        <f t="shared" si="6"/>
        <v>#NAME?</v>
      </c>
      <c r="H69" s="5">
        <f t="shared" si="2"/>
        <v>-4.70007</v>
      </c>
      <c r="I69" s="1">
        <f t="shared" si="3"/>
        <v>0</v>
      </c>
      <c r="J69" s="1">
        <f t="shared" si="4"/>
        <v>4.70007</v>
      </c>
      <c r="K69" s="1">
        <f t="shared" ref="K69:L69" si="61">(K68*13+I69 )/14</f>
        <v>5.055636338</v>
      </c>
      <c r="L69" s="1">
        <f t="shared" si="61"/>
        <v>6.324918649</v>
      </c>
      <c r="M69" s="1">
        <f t="shared" si="8"/>
        <v>0.7993203737</v>
      </c>
      <c r="N69" s="1">
        <f t="shared" si="9"/>
        <v>44.4234604</v>
      </c>
    </row>
    <row r="70" ht="15.75" customHeight="1">
      <c r="A70" s="2">
        <v>42376.0</v>
      </c>
      <c r="B70" s="3">
        <v>1060.05005</v>
      </c>
      <c r="C70" s="3">
        <v>1067.90002</v>
      </c>
      <c r="D70" s="3">
        <v>1047.90002</v>
      </c>
      <c r="E70" s="3">
        <v>1050.80005</v>
      </c>
      <c r="F70" s="4">
        <f t="shared" si="1"/>
        <v>-0.01749914213</v>
      </c>
      <c r="G70" s="4" t="str">
        <f t="shared" si="6"/>
        <v>#NAME?</v>
      </c>
      <c r="H70" s="5">
        <f t="shared" si="2"/>
        <v>-18.54993</v>
      </c>
      <c r="I70" s="1">
        <f t="shared" si="3"/>
        <v>0</v>
      </c>
      <c r="J70" s="1">
        <f t="shared" si="4"/>
        <v>18.54993</v>
      </c>
      <c r="K70" s="1">
        <f t="shared" ref="K70:L70" si="62">(K69*13+I70 )/14</f>
        <v>4.694519457</v>
      </c>
      <c r="L70" s="1">
        <f t="shared" si="62"/>
        <v>7.198133745</v>
      </c>
      <c r="M70" s="1">
        <f t="shared" si="8"/>
        <v>0.652185639</v>
      </c>
      <c r="N70" s="1">
        <f t="shared" si="9"/>
        <v>39.47411378</v>
      </c>
    </row>
    <row r="71" ht="15.75" customHeight="1">
      <c r="A71" s="2">
        <v>42377.0</v>
      </c>
      <c r="B71" s="3">
        <v>1061.5</v>
      </c>
      <c r="C71" s="3">
        <v>1067.40002</v>
      </c>
      <c r="D71" s="3">
        <v>1055.5</v>
      </c>
      <c r="E71" s="3">
        <v>1063.30005</v>
      </c>
      <c r="F71" s="4">
        <f t="shared" si="1"/>
        <v>0.01182550029</v>
      </c>
      <c r="G71" s="4" t="str">
        <f t="shared" si="6"/>
        <v>#NAME?</v>
      </c>
      <c r="H71" s="5">
        <f t="shared" si="2"/>
        <v>12.5</v>
      </c>
      <c r="I71" s="5">
        <f t="shared" si="3"/>
        <v>12.5</v>
      </c>
      <c r="J71" s="1">
        <f t="shared" si="4"/>
        <v>0</v>
      </c>
      <c r="K71" s="1">
        <f t="shared" ref="K71:L71" si="63">(K70*13+I71 )/14</f>
        <v>5.252053781</v>
      </c>
      <c r="L71" s="1">
        <f t="shared" si="63"/>
        <v>6.683981335</v>
      </c>
      <c r="M71" s="1">
        <f t="shared" si="8"/>
        <v>0.7857672722</v>
      </c>
      <c r="N71" s="1">
        <f t="shared" si="9"/>
        <v>44.00166161</v>
      </c>
    </row>
    <row r="72" ht="15.75" customHeight="1">
      <c r="A72" s="2">
        <v>42380.0</v>
      </c>
      <c r="B72" s="3">
        <v>1056.30005</v>
      </c>
      <c r="C72" s="3">
        <v>1069.94995</v>
      </c>
      <c r="D72" s="3">
        <v>1052.09998</v>
      </c>
      <c r="E72" s="3">
        <v>1055.69995</v>
      </c>
      <c r="F72" s="4">
        <f t="shared" si="1"/>
        <v>-0.007173320047</v>
      </c>
      <c r="G72" s="4" t="str">
        <f t="shared" si="6"/>
        <v>#NAME?</v>
      </c>
      <c r="H72" s="5">
        <f t="shared" si="2"/>
        <v>-7.6001</v>
      </c>
      <c r="I72" s="1">
        <f t="shared" si="3"/>
        <v>0</v>
      </c>
      <c r="J72" s="1">
        <f t="shared" si="4"/>
        <v>7.6001</v>
      </c>
      <c r="K72" s="1">
        <f t="shared" ref="K72:L72" si="64">(K71*13+I72 )/14</f>
        <v>4.876907082</v>
      </c>
      <c r="L72" s="1">
        <f t="shared" si="64"/>
        <v>6.749418382</v>
      </c>
      <c r="M72" s="1">
        <f t="shared" si="8"/>
        <v>0.7225670134</v>
      </c>
      <c r="N72" s="1">
        <f t="shared" si="9"/>
        <v>41.94710614</v>
      </c>
    </row>
    <row r="73" ht="15.75" customHeight="1">
      <c r="A73" s="2">
        <v>42381.0</v>
      </c>
      <c r="B73" s="3">
        <v>1062.0</v>
      </c>
      <c r="C73" s="3">
        <v>1062.94995</v>
      </c>
      <c r="D73" s="3">
        <v>1030.84998</v>
      </c>
      <c r="E73" s="3">
        <v>1049.94995</v>
      </c>
      <c r="F73" s="4">
        <f t="shared" si="1"/>
        <v>-0.005461510285</v>
      </c>
      <c r="G73" s="4" t="str">
        <f t="shared" si="6"/>
        <v>#NAME?</v>
      </c>
      <c r="H73" s="5">
        <f t="shared" si="2"/>
        <v>-5.75</v>
      </c>
      <c r="I73" s="1">
        <f t="shared" si="3"/>
        <v>0</v>
      </c>
      <c r="J73" s="1">
        <f t="shared" si="4"/>
        <v>5.75</v>
      </c>
      <c r="K73" s="1">
        <f t="shared" ref="K73:L73" si="65">(K72*13+I73 )/14</f>
        <v>4.528556577</v>
      </c>
      <c r="L73" s="1">
        <f t="shared" si="65"/>
        <v>6.678031355</v>
      </c>
      <c r="M73" s="1">
        <f t="shared" si="8"/>
        <v>0.6781274804</v>
      </c>
      <c r="N73" s="1">
        <f t="shared" si="9"/>
        <v>40.4097715</v>
      </c>
    </row>
    <row r="74" ht="15.75" customHeight="1">
      <c r="A74" s="2">
        <v>42382.0</v>
      </c>
      <c r="B74" s="3">
        <v>1057.0</v>
      </c>
      <c r="C74" s="3">
        <v>1091.0</v>
      </c>
      <c r="D74" s="3">
        <v>1048.09998</v>
      </c>
      <c r="E74" s="3">
        <v>1083.40002</v>
      </c>
      <c r="F74" s="4">
        <f t="shared" si="1"/>
        <v>0.03136176634</v>
      </c>
      <c r="G74" s="4" t="str">
        <f t="shared" si="6"/>
        <v>#NAME?</v>
      </c>
      <c r="H74" s="5">
        <f t="shared" si="2"/>
        <v>33.45007</v>
      </c>
      <c r="I74" s="5">
        <f t="shared" si="3"/>
        <v>33.45007</v>
      </c>
      <c r="J74" s="1">
        <f t="shared" si="4"/>
        <v>0</v>
      </c>
      <c r="K74" s="1">
        <f t="shared" ref="K74:L74" si="66">(K73*13+I74 )/14</f>
        <v>6.594378964</v>
      </c>
      <c r="L74" s="1">
        <f t="shared" si="66"/>
        <v>6.201029115</v>
      </c>
      <c r="M74" s="1">
        <f t="shared" si="8"/>
        <v>1.063432995</v>
      </c>
      <c r="N74" s="1">
        <f t="shared" si="9"/>
        <v>51.53707426</v>
      </c>
    </row>
    <row r="75" ht="15.75" customHeight="1">
      <c r="A75" s="2">
        <v>42383.0</v>
      </c>
      <c r="B75" s="3">
        <v>1066.0</v>
      </c>
      <c r="C75" s="3">
        <v>1155.0</v>
      </c>
      <c r="D75" s="3">
        <v>1054.34998</v>
      </c>
      <c r="E75" s="3">
        <v>1133.0</v>
      </c>
      <c r="F75" s="4">
        <f t="shared" si="1"/>
        <v>0.04476471934</v>
      </c>
      <c r="G75" s="4" t="str">
        <f t="shared" si="6"/>
        <v>#NAME?</v>
      </c>
      <c r="H75" s="5">
        <f t="shared" si="2"/>
        <v>49.59998</v>
      </c>
      <c r="I75" s="5">
        <f t="shared" si="3"/>
        <v>49.59998</v>
      </c>
      <c r="J75" s="1">
        <f t="shared" si="4"/>
        <v>0</v>
      </c>
      <c r="K75" s="1">
        <f t="shared" ref="K75:L75" si="67">(K74*13+I75 )/14</f>
        <v>9.666207609</v>
      </c>
      <c r="L75" s="1">
        <f t="shared" si="67"/>
        <v>5.758098464</v>
      </c>
      <c r="M75" s="1">
        <f t="shared" si="8"/>
        <v>1.678715234</v>
      </c>
      <c r="N75" s="1">
        <f t="shared" si="9"/>
        <v>62.66867088</v>
      </c>
    </row>
    <row r="76" ht="15.75" customHeight="1">
      <c r="A76" s="2">
        <v>42384.0</v>
      </c>
      <c r="B76" s="3">
        <v>1148.0</v>
      </c>
      <c r="C76" s="3">
        <v>1164.0</v>
      </c>
      <c r="D76" s="3">
        <v>1137.55005</v>
      </c>
      <c r="E76" s="3">
        <v>1139.90002</v>
      </c>
      <c r="F76" s="4">
        <f t="shared" si="1"/>
        <v>0.00607157476</v>
      </c>
      <c r="G76" s="4" t="str">
        <f t="shared" si="6"/>
        <v>#NAME?</v>
      </c>
      <c r="H76" s="5">
        <f t="shared" si="2"/>
        <v>6.90002</v>
      </c>
      <c r="I76" s="5">
        <f t="shared" si="3"/>
        <v>6.90002</v>
      </c>
      <c r="J76" s="1">
        <f t="shared" si="4"/>
        <v>0</v>
      </c>
      <c r="K76" s="1">
        <f t="shared" ref="K76:L76" si="68">(K75*13+I76 )/14</f>
        <v>9.46862278</v>
      </c>
      <c r="L76" s="1">
        <f t="shared" si="68"/>
        <v>5.346805717</v>
      </c>
      <c r="M76" s="1">
        <f t="shared" si="8"/>
        <v>1.770893367</v>
      </c>
      <c r="N76" s="1">
        <f t="shared" si="9"/>
        <v>63.91055636</v>
      </c>
    </row>
    <row r="77" ht="15.75" customHeight="1">
      <c r="A77" s="2">
        <v>42387.0</v>
      </c>
      <c r="B77" s="3">
        <v>1139.90002</v>
      </c>
      <c r="C77" s="3">
        <v>1162.09998</v>
      </c>
      <c r="D77" s="3">
        <v>1128.34998</v>
      </c>
      <c r="E77" s="3">
        <v>1131.90002</v>
      </c>
      <c r="F77" s="4">
        <f t="shared" si="1"/>
        <v>-0.00704290248</v>
      </c>
      <c r="G77" s="4" t="str">
        <f t="shared" si="6"/>
        <v>#NAME?</v>
      </c>
      <c r="H77" s="5">
        <f t="shared" si="2"/>
        <v>-8</v>
      </c>
      <c r="I77" s="1">
        <f t="shared" si="3"/>
        <v>0</v>
      </c>
      <c r="J77" s="1">
        <f t="shared" si="4"/>
        <v>8</v>
      </c>
      <c r="K77" s="1">
        <f t="shared" ref="K77:L77" si="69">(K76*13+I77 )/14</f>
        <v>8.792292582</v>
      </c>
      <c r="L77" s="1">
        <f t="shared" si="69"/>
        <v>5.536319594</v>
      </c>
      <c r="M77" s="1">
        <f t="shared" si="8"/>
        <v>1.588111458</v>
      </c>
      <c r="N77" s="1">
        <f t="shared" si="9"/>
        <v>61.36178769</v>
      </c>
    </row>
    <row r="78" ht="15.75" customHeight="1">
      <c r="A78" s="2">
        <v>42388.0</v>
      </c>
      <c r="B78" s="3">
        <v>1135.0</v>
      </c>
      <c r="C78" s="3">
        <v>1158.94995</v>
      </c>
      <c r="D78" s="3">
        <v>1128.55005</v>
      </c>
      <c r="E78" s="3">
        <v>1139.65002</v>
      </c>
      <c r="F78" s="4">
        <f t="shared" si="1"/>
        <v>0.006823560947</v>
      </c>
      <c r="G78" s="4" t="str">
        <f t="shared" si="6"/>
        <v>#NAME?</v>
      </c>
      <c r="H78" s="5">
        <f t="shared" si="2"/>
        <v>7.75</v>
      </c>
      <c r="I78" s="5">
        <f t="shared" si="3"/>
        <v>7.75</v>
      </c>
      <c r="J78" s="1">
        <f t="shared" si="4"/>
        <v>0</v>
      </c>
      <c r="K78" s="1">
        <f t="shared" ref="K78:L78" si="70">(K77*13+I78 )/14</f>
        <v>8.717843111</v>
      </c>
      <c r="L78" s="1">
        <f t="shared" si="70"/>
        <v>5.140868195</v>
      </c>
      <c r="M78" s="1">
        <f t="shared" si="8"/>
        <v>1.695791991</v>
      </c>
      <c r="N78" s="1">
        <f t="shared" si="9"/>
        <v>62.90514983</v>
      </c>
    </row>
    <row r="79" ht="15.75" customHeight="1">
      <c r="A79" s="2">
        <v>42389.0</v>
      </c>
      <c r="B79" s="3">
        <v>1134.0</v>
      </c>
      <c r="C79" s="3">
        <v>1160.0</v>
      </c>
      <c r="D79" s="3">
        <v>1117.0</v>
      </c>
      <c r="E79" s="3">
        <v>1121.25</v>
      </c>
      <c r="F79" s="4">
        <f t="shared" si="1"/>
        <v>-0.01627708088</v>
      </c>
      <c r="G79" s="4" t="str">
        <f t="shared" si="6"/>
        <v>#NAME?</v>
      </c>
      <c r="H79" s="5">
        <f t="shared" si="2"/>
        <v>-18.40002</v>
      </c>
      <c r="I79" s="1">
        <f t="shared" si="3"/>
        <v>0</v>
      </c>
      <c r="J79" s="1">
        <f t="shared" si="4"/>
        <v>18.40002</v>
      </c>
      <c r="K79" s="1">
        <f t="shared" ref="K79:L79" si="71">(K78*13+I79 )/14</f>
        <v>8.095140032</v>
      </c>
      <c r="L79" s="1">
        <f t="shared" si="71"/>
        <v>6.087950466</v>
      </c>
      <c r="M79" s="1">
        <f t="shared" si="8"/>
        <v>1.329698735</v>
      </c>
      <c r="N79" s="1">
        <f t="shared" si="9"/>
        <v>57.07599506</v>
      </c>
    </row>
    <row r="80" ht="15.75" customHeight="1">
      <c r="A80" s="2">
        <v>42390.0</v>
      </c>
      <c r="B80" s="3">
        <v>1135.0</v>
      </c>
      <c r="C80" s="3">
        <v>1142.5</v>
      </c>
      <c r="D80" s="3">
        <v>1122.0</v>
      </c>
      <c r="E80" s="3">
        <v>1137.05005</v>
      </c>
      <c r="F80" s="4">
        <f t="shared" si="1"/>
        <v>0.01399309876</v>
      </c>
      <c r="G80" s="4" t="str">
        <f t="shared" si="6"/>
        <v>#NAME?</v>
      </c>
      <c r="H80" s="5">
        <f t="shared" si="2"/>
        <v>15.80005</v>
      </c>
      <c r="I80" s="5">
        <f t="shared" si="3"/>
        <v>15.80005</v>
      </c>
      <c r="J80" s="1">
        <f t="shared" si="4"/>
        <v>0</v>
      </c>
      <c r="K80" s="1">
        <f t="shared" ref="K80:L80" si="72">(K79*13+I80 )/14</f>
        <v>8.645490744</v>
      </c>
      <c r="L80" s="1">
        <f t="shared" si="72"/>
        <v>5.653096862</v>
      </c>
      <c r="M80" s="1">
        <f t="shared" si="8"/>
        <v>1.529337097</v>
      </c>
      <c r="N80" s="1">
        <f t="shared" si="9"/>
        <v>60.46394918</v>
      </c>
    </row>
    <row r="81" ht="15.75" customHeight="1">
      <c r="A81" s="2">
        <v>42391.0</v>
      </c>
      <c r="B81" s="3">
        <v>1148.09998</v>
      </c>
      <c r="C81" s="3">
        <v>1152.5</v>
      </c>
      <c r="D81" s="3">
        <v>1131.0</v>
      </c>
      <c r="E81" s="3">
        <v>1136.25</v>
      </c>
      <c r="F81" s="4">
        <f t="shared" si="1"/>
        <v>-0.0007038666392</v>
      </c>
      <c r="G81" s="4" t="str">
        <f t="shared" si="6"/>
        <v>#NAME?</v>
      </c>
      <c r="H81" s="5">
        <f t="shared" si="2"/>
        <v>-0.80005</v>
      </c>
      <c r="I81" s="1">
        <f t="shared" si="3"/>
        <v>0</v>
      </c>
      <c r="J81" s="1">
        <f t="shared" si="4"/>
        <v>0.80005</v>
      </c>
      <c r="K81" s="1">
        <f t="shared" ref="K81:L81" si="73">(K80*13+I81 )/14</f>
        <v>8.027955691</v>
      </c>
      <c r="L81" s="1">
        <f t="shared" si="73"/>
        <v>5.306450657</v>
      </c>
      <c r="M81" s="1">
        <f t="shared" si="8"/>
        <v>1.512867302</v>
      </c>
      <c r="N81" s="1">
        <f t="shared" si="9"/>
        <v>60.20482263</v>
      </c>
    </row>
    <row r="82" ht="15.75" customHeight="1">
      <c r="A82" s="1" t="s">
        <v>14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